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66925"/>
  <xr:revisionPtr revIDLastSave="0" documentId="8_{BB7662F8-B413-41EE-BC33-EFA8910C070A}" xr6:coauthVersionLast="47" xr6:coauthVersionMax="47" xr10:uidLastSave="{00000000-0000-0000-0000-000000000000}"/>
  <bookViews>
    <workbookView xWindow="19725" yWindow="3690" windowWidth="26430" windowHeight="15435" xr2:uid="{BA2566F9-8A0E-4789-A5E9-B11668E9FA38}"/>
  </bookViews>
  <sheets>
    <sheet name="122-Independent var" sheetId="2" r:id="rId1"/>
    <sheet name="122-Dependent var (actual)" sheetId="3" r:id="rId2"/>
    <sheet name="122-Dependent var (predicted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1" i="4" l="1"/>
  <c r="A182" i="4" s="1"/>
  <c r="A183" i="4" s="1"/>
  <c r="A184" i="4" s="1"/>
  <c r="A185" i="4" s="1"/>
  <c r="A186" i="4" s="1"/>
  <c r="A187" i="4" s="1"/>
  <c r="A188" i="4" s="1"/>
  <c r="A189" i="4" s="1"/>
  <c r="A190" i="4" s="1"/>
  <c r="AE177" i="4"/>
  <c r="AD177" i="4"/>
  <c r="W177" i="4"/>
  <c r="J177" i="4"/>
  <c r="I177" i="4"/>
  <c r="H177" i="4"/>
  <c r="G177" i="4"/>
  <c r="F177" i="4"/>
  <c r="E177" i="4"/>
  <c r="D177" i="4"/>
  <c r="C177" i="4"/>
  <c r="AE176" i="4"/>
  <c r="AD176" i="4"/>
  <c r="W176" i="4"/>
  <c r="J176" i="4"/>
  <c r="I176" i="4"/>
  <c r="H176" i="4"/>
  <c r="G176" i="4"/>
  <c r="F176" i="4"/>
  <c r="E176" i="4"/>
  <c r="N176" i="4" s="1"/>
  <c r="D176" i="4"/>
  <c r="C176" i="4"/>
  <c r="AE175" i="4"/>
  <c r="AD175" i="4"/>
  <c r="W175" i="4"/>
  <c r="N175" i="4" s="1"/>
  <c r="J175" i="4"/>
  <c r="I175" i="4"/>
  <c r="H175" i="4"/>
  <c r="G175" i="4"/>
  <c r="F175" i="4"/>
  <c r="E175" i="4"/>
  <c r="D175" i="4"/>
  <c r="C175" i="4"/>
  <c r="AE174" i="4"/>
  <c r="AD174" i="4"/>
  <c r="W174" i="4"/>
  <c r="J174" i="4"/>
  <c r="I174" i="4"/>
  <c r="H174" i="4"/>
  <c r="G174" i="4"/>
  <c r="F174" i="4"/>
  <c r="E174" i="4"/>
  <c r="D174" i="4"/>
  <c r="C174" i="4"/>
  <c r="AE173" i="4"/>
  <c r="AD173" i="4"/>
  <c r="W173" i="4"/>
  <c r="J173" i="4"/>
  <c r="I173" i="4"/>
  <c r="H173" i="4"/>
  <c r="G173" i="4"/>
  <c r="F173" i="4"/>
  <c r="E173" i="4"/>
  <c r="D173" i="4"/>
  <c r="C173" i="4"/>
  <c r="AE172" i="4"/>
  <c r="AD172" i="4"/>
  <c r="W172" i="4"/>
  <c r="J172" i="4"/>
  <c r="I172" i="4"/>
  <c r="H172" i="4"/>
  <c r="G172" i="4"/>
  <c r="F172" i="4"/>
  <c r="E172" i="4"/>
  <c r="D172" i="4"/>
  <c r="C172" i="4"/>
  <c r="AE171" i="4"/>
  <c r="AD171" i="4"/>
  <c r="W171" i="4"/>
  <c r="J171" i="4"/>
  <c r="I171" i="4"/>
  <c r="H171" i="4"/>
  <c r="G171" i="4"/>
  <c r="F171" i="4"/>
  <c r="E171" i="4"/>
  <c r="D171" i="4"/>
  <c r="C171" i="4"/>
  <c r="AE170" i="4"/>
  <c r="AD170" i="4"/>
  <c r="W170" i="4"/>
  <c r="J170" i="4"/>
  <c r="I170" i="4"/>
  <c r="H170" i="4"/>
  <c r="G170" i="4"/>
  <c r="F170" i="4"/>
  <c r="E170" i="4"/>
  <c r="D170" i="4"/>
  <c r="C170" i="4"/>
  <c r="AE169" i="4"/>
  <c r="AD169" i="4"/>
  <c r="J169" i="4"/>
  <c r="I169" i="4"/>
  <c r="H169" i="4"/>
  <c r="G169" i="4"/>
  <c r="F169" i="4"/>
  <c r="D169" i="4"/>
  <c r="C169" i="4"/>
  <c r="AE168" i="4"/>
  <c r="AD168" i="4"/>
  <c r="J168" i="4"/>
  <c r="I168" i="4"/>
  <c r="H168" i="4"/>
  <c r="G168" i="4"/>
  <c r="F168" i="4"/>
  <c r="D168" i="4"/>
  <c r="C168" i="4"/>
  <c r="AE167" i="4"/>
  <c r="AD167" i="4"/>
  <c r="J167" i="4"/>
  <c r="I167" i="4"/>
  <c r="H167" i="4"/>
  <c r="G167" i="4"/>
  <c r="F167" i="4"/>
  <c r="D167" i="4"/>
  <c r="C167" i="4"/>
  <c r="AE166" i="4"/>
  <c r="AD166" i="4"/>
  <c r="J166" i="4"/>
  <c r="I166" i="4"/>
  <c r="H166" i="4"/>
  <c r="G166" i="4"/>
  <c r="F166" i="4"/>
  <c r="D166" i="4"/>
  <c r="C166" i="4"/>
  <c r="A166" i="4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E165" i="4"/>
  <c r="AD165" i="4"/>
  <c r="J165" i="4"/>
  <c r="I165" i="4"/>
  <c r="H165" i="4"/>
  <c r="G165" i="4"/>
  <c r="F165" i="4"/>
  <c r="D165" i="4"/>
  <c r="C165" i="4"/>
  <c r="AB162" i="4"/>
  <c r="AA162" i="4"/>
  <c r="Z162" i="4"/>
  <c r="Y162" i="4"/>
  <c r="X162" i="4"/>
  <c r="V162" i="4"/>
  <c r="U162" i="4"/>
  <c r="N162" i="4"/>
  <c r="AB161" i="4"/>
  <c r="AA161" i="4"/>
  <c r="Z161" i="4"/>
  <c r="Y161" i="4"/>
  <c r="X161" i="4"/>
  <c r="V161" i="4"/>
  <c r="U161" i="4"/>
  <c r="N161" i="4"/>
  <c r="AB160" i="4"/>
  <c r="AA160" i="4"/>
  <c r="Z160" i="4"/>
  <c r="Y160" i="4"/>
  <c r="X160" i="4"/>
  <c r="V160" i="4"/>
  <c r="U160" i="4"/>
  <c r="N160" i="4"/>
  <c r="AB159" i="4"/>
  <c r="AA159" i="4"/>
  <c r="Z159" i="4"/>
  <c r="Y159" i="4"/>
  <c r="X159" i="4"/>
  <c r="V159" i="4"/>
  <c r="U159" i="4"/>
  <c r="N159" i="4"/>
  <c r="AB158" i="4"/>
  <c r="AA158" i="4"/>
  <c r="Z158" i="4"/>
  <c r="Y158" i="4"/>
  <c r="X158" i="4"/>
  <c r="V158" i="4"/>
  <c r="U158" i="4"/>
  <c r="N158" i="4"/>
  <c r="AB157" i="4"/>
  <c r="AA157" i="4"/>
  <c r="Z157" i="4"/>
  <c r="Y157" i="4"/>
  <c r="X157" i="4"/>
  <c r="V157" i="4"/>
  <c r="U157" i="4"/>
  <c r="N157" i="4"/>
  <c r="AB156" i="4"/>
  <c r="AA156" i="4"/>
  <c r="Z156" i="4"/>
  <c r="Y156" i="4"/>
  <c r="X156" i="4"/>
  <c r="V156" i="4"/>
  <c r="U156" i="4"/>
  <c r="N156" i="4"/>
  <c r="AB155" i="4"/>
  <c r="AA155" i="4"/>
  <c r="Z155" i="4"/>
  <c r="Y155" i="4"/>
  <c r="X155" i="4"/>
  <c r="V155" i="4"/>
  <c r="U155" i="4"/>
  <c r="N155" i="4"/>
  <c r="AB154" i="4"/>
  <c r="AA154" i="4"/>
  <c r="Z154" i="4"/>
  <c r="Y154" i="4"/>
  <c r="X154" i="4"/>
  <c r="V154" i="4"/>
  <c r="U154" i="4"/>
  <c r="N154" i="4"/>
  <c r="AB153" i="4"/>
  <c r="AA153" i="4"/>
  <c r="Z153" i="4"/>
  <c r="Y153" i="4"/>
  <c r="X153" i="4"/>
  <c r="V153" i="4"/>
  <c r="U153" i="4"/>
  <c r="N153" i="4"/>
  <c r="AB152" i="4"/>
  <c r="AA152" i="4"/>
  <c r="Z152" i="4"/>
  <c r="Y152" i="4"/>
  <c r="X152" i="4"/>
  <c r="V152" i="4"/>
  <c r="U152" i="4"/>
  <c r="N152" i="4"/>
  <c r="AB151" i="4"/>
  <c r="AA151" i="4"/>
  <c r="AA177" i="4" s="1"/>
  <c r="Z151" i="4"/>
  <c r="Y151" i="4"/>
  <c r="X151" i="4"/>
  <c r="V151" i="4"/>
  <c r="U151" i="4"/>
  <c r="N151" i="4"/>
  <c r="AB150" i="4"/>
  <c r="AA150" i="4"/>
  <c r="Z150" i="4"/>
  <c r="Y150" i="4"/>
  <c r="X150" i="4"/>
  <c r="V150" i="4"/>
  <c r="U150" i="4"/>
  <c r="N150" i="4"/>
  <c r="AB149" i="4"/>
  <c r="AA149" i="4"/>
  <c r="Z149" i="4"/>
  <c r="Y149" i="4"/>
  <c r="X149" i="4"/>
  <c r="V149" i="4"/>
  <c r="U149" i="4"/>
  <c r="N149" i="4"/>
  <c r="AB148" i="4"/>
  <c r="AA148" i="4"/>
  <c r="Z148" i="4"/>
  <c r="Y148" i="4"/>
  <c r="X148" i="4"/>
  <c r="V148" i="4"/>
  <c r="U148" i="4"/>
  <c r="N148" i="4"/>
  <c r="AB147" i="4"/>
  <c r="AA147" i="4"/>
  <c r="Z147" i="4"/>
  <c r="Y147" i="4"/>
  <c r="X147" i="4"/>
  <c r="V147" i="4"/>
  <c r="U147" i="4"/>
  <c r="N147" i="4"/>
  <c r="AB146" i="4"/>
  <c r="AA146" i="4"/>
  <c r="Z146" i="4"/>
  <c r="Y146" i="4"/>
  <c r="X146" i="4"/>
  <c r="V146" i="4"/>
  <c r="U146" i="4"/>
  <c r="N146" i="4"/>
  <c r="AB145" i="4"/>
  <c r="AA145" i="4"/>
  <c r="Z145" i="4"/>
  <c r="Y145" i="4"/>
  <c r="X145" i="4"/>
  <c r="V145" i="4"/>
  <c r="U145" i="4"/>
  <c r="N145" i="4"/>
  <c r="AB144" i="4"/>
  <c r="AA144" i="4"/>
  <c r="Z144" i="4"/>
  <c r="Y144" i="4"/>
  <c r="X144" i="4"/>
  <c r="V144" i="4"/>
  <c r="U144" i="4"/>
  <c r="N144" i="4"/>
  <c r="AB143" i="4"/>
  <c r="AA143" i="4"/>
  <c r="Z143" i="4"/>
  <c r="Y143" i="4"/>
  <c r="X143" i="4"/>
  <c r="V143" i="4"/>
  <c r="U143" i="4"/>
  <c r="N143" i="4"/>
  <c r="AB142" i="4"/>
  <c r="AA142" i="4"/>
  <c r="Z142" i="4"/>
  <c r="Y142" i="4"/>
  <c r="X142" i="4"/>
  <c r="V142" i="4"/>
  <c r="U142" i="4"/>
  <c r="N142" i="4"/>
  <c r="AB141" i="4"/>
  <c r="AA141" i="4"/>
  <c r="Z141" i="4"/>
  <c r="Y141" i="4"/>
  <c r="X141" i="4"/>
  <c r="V141" i="4"/>
  <c r="U141" i="4"/>
  <c r="N141" i="4"/>
  <c r="AB140" i="4"/>
  <c r="AA140" i="4"/>
  <c r="Z140" i="4"/>
  <c r="Y140" i="4"/>
  <c r="X140" i="4"/>
  <c r="V140" i="4"/>
  <c r="U140" i="4"/>
  <c r="N140" i="4"/>
  <c r="AB139" i="4"/>
  <c r="AA139" i="4"/>
  <c r="AA176" i="4" s="1"/>
  <c r="R176" i="4" s="1"/>
  <c r="Z139" i="4"/>
  <c r="Y139" i="4"/>
  <c r="X139" i="4"/>
  <c r="V139" i="4"/>
  <c r="V176" i="4" s="1"/>
  <c r="U139" i="4"/>
  <c r="N139" i="4"/>
  <c r="AB138" i="4"/>
  <c r="AA138" i="4"/>
  <c r="Z138" i="4"/>
  <c r="Y138" i="4"/>
  <c r="X138" i="4"/>
  <c r="V138" i="4"/>
  <c r="U138" i="4"/>
  <c r="N138" i="4"/>
  <c r="AB137" i="4"/>
  <c r="AA137" i="4"/>
  <c r="Z137" i="4"/>
  <c r="Y137" i="4"/>
  <c r="X137" i="4"/>
  <c r="V137" i="4"/>
  <c r="U137" i="4"/>
  <c r="N137" i="4"/>
  <c r="AB136" i="4"/>
  <c r="AA136" i="4"/>
  <c r="Z136" i="4"/>
  <c r="Y136" i="4"/>
  <c r="X136" i="4"/>
  <c r="V136" i="4"/>
  <c r="U136" i="4"/>
  <c r="N136" i="4"/>
  <c r="AB135" i="4"/>
  <c r="AA135" i="4"/>
  <c r="Z135" i="4"/>
  <c r="Y135" i="4"/>
  <c r="X135" i="4"/>
  <c r="V135" i="4"/>
  <c r="U135" i="4"/>
  <c r="N135" i="4"/>
  <c r="AB134" i="4"/>
  <c r="AA134" i="4"/>
  <c r="Z134" i="4"/>
  <c r="Y134" i="4"/>
  <c r="X134" i="4"/>
  <c r="V134" i="4"/>
  <c r="U134" i="4"/>
  <c r="N134" i="4"/>
  <c r="AB133" i="4"/>
  <c r="AA133" i="4"/>
  <c r="Z133" i="4"/>
  <c r="Y133" i="4"/>
  <c r="X133" i="4"/>
  <c r="V133" i="4"/>
  <c r="U133" i="4"/>
  <c r="N133" i="4"/>
  <c r="AB132" i="4"/>
  <c r="AA132" i="4"/>
  <c r="Z132" i="4"/>
  <c r="Y132" i="4"/>
  <c r="X132" i="4"/>
  <c r="V132" i="4"/>
  <c r="U132" i="4"/>
  <c r="N132" i="4"/>
  <c r="AB131" i="4"/>
  <c r="AA131" i="4"/>
  <c r="Z131" i="4"/>
  <c r="Y131" i="4"/>
  <c r="X131" i="4"/>
  <c r="V131" i="4"/>
  <c r="U131" i="4"/>
  <c r="N131" i="4"/>
  <c r="AB130" i="4"/>
  <c r="AA130" i="4"/>
  <c r="Z130" i="4"/>
  <c r="Y130" i="4"/>
  <c r="X130" i="4"/>
  <c r="V130" i="4"/>
  <c r="U130" i="4"/>
  <c r="N130" i="4"/>
  <c r="AB129" i="4"/>
  <c r="AA129" i="4"/>
  <c r="Z129" i="4"/>
  <c r="Y129" i="4"/>
  <c r="X129" i="4"/>
  <c r="V129" i="4"/>
  <c r="U129" i="4"/>
  <c r="N129" i="4"/>
  <c r="AB128" i="4"/>
  <c r="AA128" i="4"/>
  <c r="Z128" i="4"/>
  <c r="Y128" i="4"/>
  <c r="X128" i="4"/>
  <c r="V128" i="4"/>
  <c r="U128" i="4"/>
  <c r="N128" i="4"/>
  <c r="AB127" i="4"/>
  <c r="AA127" i="4"/>
  <c r="Z127" i="4"/>
  <c r="Z175" i="4" s="1"/>
  <c r="Q175" i="4" s="1"/>
  <c r="Y127" i="4"/>
  <c r="X127" i="4"/>
  <c r="V127" i="4"/>
  <c r="V175" i="4" s="1"/>
  <c r="M175" i="4" s="1"/>
  <c r="U127" i="4"/>
  <c r="N127" i="4"/>
  <c r="AB126" i="4"/>
  <c r="AA126" i="4"/>
  <c r="Z126" i="4"/>
  <c r="Y126" i="4"/>
  <c r="X126" i="4"/>
  <c r="V126" i="4"/>
  <c r="U126" i="4"/>
  <c r="N126" i="4"/>
  <c r="AB125" i="4"/>
  <c r="AA125" i="4"/>
  <c r="Z125" i="4"/>
  <c r="Y125" i="4"/>
  <c r="X125" i="4"/>
  <c r="V125" i="4"/>
  <c r="U125" i="4"/>
  <c r="N125" i="4"/>
  <c r="AB124" i="4"/>
  <c r="AA124" i="4"/>
  <c r="Z124" i="4"/>
  <c r="Y124" i="4"/>
  <c r="X124" i="4"/>
  <c r="V124" i="4"/>
  <c r="U124" i="4"/>
  <c r="N124" i="4"/>
  <c r="AB123" i="4"/>
  <c r="AA123" i="4"/>
  <c r="Z123" i="4"/>
  <c r="Y123" i="4"/>
  <c r="X123" i="4"/>
  <c r="V123" i="4"/>
  <c r="U123" i="4"/>
  <c r="N123" i="4"/>
  <c r="AB122" i="4"/>
  <c r="AA122" i="4"/>
  <c r="Z122" i="4"/>
  <c r="Y122" i="4"/>
  <c r="X122" i="4"/>
  <c r="V122" i="4"/>
  <c r="U122" i="4"/>
  <c r="N122" i="4"/>
  <c r="AB121" i="4"/>
  <c r="AA121" i="4"/>
  <c r="Z121" i="4"/>
  <c r="Y121" i="4"/>
  <c r="X121" i="4"/>
  <c r="V121" i="4"/>
  <c r="U121" i="4"/>
  <c r="N121" i="4"/>
  <c r="AB120" i="4"/>
  <c r="AA120" i="4"/>
  <c r="Z120" i="4"/>
  <c r="Y120" i="4"/>
  <c r="X120" i="4"/>
  <c r="V120" i="4"/>
  <c r="U120" i="4"/>
  <c r="N120" i="4"/>
  <c r="AB119" i="4"/>
  <c r="AA119" i="4"/>
  <c r="Z119" i="4"/>
  <c r="Y119" i="4"/>
  <c r="X119" i="4"/>
  <c r="V119" i="4"/>
  <c r="U119" i="4"/>
  <c r="N119" i="4"/>
  <c r="AB118" i="4"/>
  <c r="AA118" i="4"/>
  <c r="Z118" i="4"/>
  <c r="Y118" i="4"/>
  <c r="X118" i="4"/>
  <c r="V118" i="4"/>
  <c r="U118" i="4"/>
  <c r="N118" i="4"/>
  <c r="AB117" i="4"/>
  <c r="AA117" i="4"/>
  <c r="Z117" i="4"/>
  <c r="Y117" i="4"/>
  <c r="X117" i="4"/>
  <c r="V117" i="4"/>
  <c r="U117" i="4"/>
  <c r="N117" i="4"/>
  <c r="AB116" i="4"/>
  <c r="AA116" i="4"/>
  <c r="Z116" i="4"/>
  <c r="Y116" i="4"/>
  <c r="X116" i="4"/>
  <c r="V116" i="4"/>
  <c r="U116" i="4"/>
  <c r="N116" i="4"/>
  <c r="AB115" i="4"/>
  <c r="AA115" i="4"/>
  <c r="AA174" i="4" s="1"/>
  <c r="Z115" i="4"/>
  <c r="Z174" i="4" s="1"/>
  <c r="Y115" i="4"/>
  <c r="X115" i="4"/>
  <c r="V115" i="4"/>
  <c r="V174" i="4" s="1"/>
  <c r="U115" i="4"/>
  <c r="N115" i="4"/>
  <c r="AB114" i="4"/>
  <c r="AA114" i="4"/>
  <c r="Z114" i="4"/>
  <c r="Y114" i="4"/>
  <c r="X114" i="4"/>
  <c r="V114" i="4"/>
  <c r="U114" i="4"/>
  <c r="N114" i="4"/>
  <c r="AB113" i="4"/>
  <c r="AA113" i="4"/>
  <c r="Z113" i="4"/>
  <c r="Y113" i="4"/>
  <c r="X113" i="4"/>
  <c r="V113" i="4"/>
  <c r="U113" i="4"/>
  <c r="N113" i="4"/>
  <c r="AB112" i="4"/>
  <c r="AA112" i="4"/>
  <c r="Z112" i="4"/>
  <c r="Y112" i="4"/>
  <c r="X112" i="4"/>
  <c r="V112" i="4"/>
  <c r="U112" i="4"/>
  <c r="N112" i="4"/>
  <c r="AB111" i="4"/>
  <c r="AA111" i="4"/>
  <c r="Z111" i="4"/>
  <c r="Y111" i="4"/>
  <c r="X111" i="4"/>
  <c r="V111" i="4"/>
  <c r="U111" i="4"/>
  <c r="N111" i="4"/>
  <c r="AB110" i="4"/>
  <c r="AA110" i="4"/>
  <c r="Z110" i="4"/>
  <c r="Y110" i="4"/>
  <c r="X110" i="4"/>
  <c r="V110" i="4"/>
  <c r="U110" i="4"/>
  <c r="N110" i="4"/>
  <c r="AB109" i="4"/>
  <c r="AA109" i="4"/>
  <c r="Z109" i="4"/>
  <c r="Y109" i="4"/>
  <c r="X109" i="4"/>
  <c r="V109" i="4"/>
  <c r="U109" i="4"/>
  <c r="N109" i="4"/>
  <c r="AB108" i="4"/>
  <c r="AA108" i="4"/>
  <c r="Z108" i="4"/>
  <c r="Y108" i="4"/>
  <c r="X108" i="4"/>
  <c r="V108" i="4"/>
  <c r="U108" i="4"/>
  <c r="N108" i="4"/>
  <c r="AB107" i="4"/>
  <c r="AA107" i="4"/>
  <c r="Z107" i="4"/>
  <c r="Y107" i="4"/>
  <c r="X107" i="4"/>
  <c r="V107" i="4"/>
  <c r="U107" i="4"/>
  <c r="N107" i="4"/>
  <c r="AB106" i="4"/>
  <c r="AA106" i="4"/>
  <c r="Z106" i="4"/>
  <c r="Y106" i="4"/>
  <c r="X106" i="4"/>
  <c r="V106" i="4"/>
  <c r="U106" i="4"/>
  <c r="N106" i="4"/>
  <c r="AB105" i="4"/>
  <c r="AA105" i="4"/>
  <c r="Z105" i="4"/>
  <c r="Y105" i="4"/>
  <c r="X105" i="4"/>
  <c r="V105" i="4"/>
  <c r="U105" i="4"/>
  <c r="N105" i="4"/>
  <c r="AB104" i="4"/>
  <c r="AA104" i="4"/>
  <c r="Z104" i="4"/>
  <c r="Y104" i="4"/>
  <c r="X104" i="4"/>
  <c r="V104" i="4"/>
  <c r="U104" i="4"/>
  <c r="N104" i="4"/>
  <c r="AB103" i="4"/>
  <c r="AA103" i="4"/>
  <c r="Z103" i="4"/>
  <c r="Y103" i="4"/>
  <c r="Y173" i="4" s="1"/>
  <c r="X103" i="4"/>
  <c r="V103" i="4"/>
  <c r="U103" i="4"/>
  <c r="N103" i="4"/>
  <c r="AB102" i="4"/>
  <c r="AA102" i="4"/>
  <c r="Z102" i="4"/>
  <c r="Y102" i="4"/>
  <c r="X102" i="4"/>
  <c r="V102" i="4"/>
  <c r="U102" i="4"/>
  <c r="N102" i="4"/>
  <c r="AB101" i="4"/>
  <c r="AA101" i="4"/>
  <c r="Z101" i="4"/>
  <c r="Y101" i="4"/>
  <c r="X101" i="4"/>
  <c r="V101" i="4"/>
  <c r="U101" i="4"/>
  <c r="N101" i="4"/>
  <c r="AB100" i="4"/>
  <c r="AA100" i="4"/>
  <c r="Z100" i="4"/>
  <c r="Y100" i="4"/>
  <c r="X100" i="4"/>
  <c r="V100" i="4"/>
  <c r="U100" i="4"/>
  <c r="N100" i="4"/>
  <c r="AB99" i="4"/>
  <c r="AA99" i="4"/>
  <c r="Z99" i="4"/>
  <c r="Y99" i="4"/>
  <c r="X99" i="4"/>
  <c r="V99" i="4"/>
  <c r="U99" i="4"/>
  <c r="N99" i="4"/>
  <c r="AB98" i="4"/>
  <c r="AA98" i="4"/>
  <c r="Z98" i="4"/>
  <c r="Y98" i="4"/>
  <c r="X98" i="4"/>
  <c r="V98" i="4"/>
  <c r="U98" i="4"/>
  <c r="N98" i="4"/>
  <c r="AB97" i="4"/>
  <c r="AA97" i="4"/>
  <c r="Z97" i="4"/>
  <c r="Y97" i="4"/>
  <c r="X97" i="4"/>
  <c r="V97" i="4"/>
  <c r="U97" i="4"/>
  <c r="N97" i="4"/>
  <c r="AB96" i="4"/>
  <c r="AA96" i="4"/>
  <c r="Z96" i="4"/>
  <c r="Y96" i="4"/>
  <c r="X96" i="4"/>
  <c r="V96" i="4"/>
  <c r="U96" i="4"/>
  <c r="N96" i="4"/>
  <c r="AB95" i="4"/>
  <c r="AA95" i="4"/>
  <c r="Z95" i="4"/>
  <c r="Y95" i="4"/>
  <c r="X95" i="4"/>
  <c r="V95" i="4"/>
  <c r="U95" i="4"/>
  <c r="N95" i="4"/>
  <c r="AB94" i="4"/>
  <c r="AA94" i="4"/>
  <c r="Z94" i="4"/>
  <c r="Y94" i="4"/>
  <c r="X94" i="4"/>
  <c r="V94" i="4"/>
  <c r="U94" i="4"/>
  <c r="N94" i="4"/>
  <c r="AB93" i="4"/>
  <c r="AA93" i="4"/>
  <c r="Z93" i="4"/>
  <c r="Y93" i="4"/>
  <c r="X93" i="4"/>
  <c r="V93" i="4"/>
  <c r="U93" i="4"/>
  <c r="N93" i="4"/>
  <c r="AB92" i="4"/>
  <c r="AA92" i="4"/>
  <c r="Z92" i="4"/>
  <c r="Y92" i="4"/>
  <c r="X92" i="4"/>
  <c r="V92" i="4"/>
  <c r="U92" i="4"/>
  <c r="N92" i="4"/>
  <c r="AB91" i="4"/>
  <c r="AA91" i="4"/>
  <c r="AA172" i="4" s="1"/>
  <c r="Z91" i="4"/>
  <c r="Y91" i="4"/>
  <c r="X91" i="4"/>
  <c r="V91" i="4"/>
  <c r="V172" i="4" s="1"/>
  <c r="U91" i="4"/>
  <c r="N91" i="4"/>
  <c r="AB90" i="4"/>
  <c r="AA90" i="4"/>
  <c r="Z90" i="4"/>
  <c r="Y90" i="4"/>
  <c r="X90" i="4"/>
  <c r="V90" i="4"/>
  <c r="U90" i="4"/>
  <c r="N90" i="4"/>
  <c r="AB89" i="4"/>
  <c r="AA89" i="4"/>
  <c r="Z89" i="4"/>
  <c r="Y89" i="4"/>
  <c r="X89" i="4"/>
  <c r="V89" i="4"/>
  <c r="U89" i="4"/>
  <c r="N89" i="4"/>
  <c r="AB88" i="4"/>
  <c r="AA88" i="4"/>
  <c r="Z88" i="4"/>
  <c r="Y88" i="4"/>
  <c r="X88" i="4"/>
  <c r="V88" i="4"/>
  <c r="U88" i="4"/>
  <c r="N88" i="4"/>
  <c r="AB87" i="4"/>
  <c r="AA87" i="4"/>
  <c r="Z87" i="4"/>
  <c r="Y87" i="4"/>
  <c r="X87" i="4"/>
  <c r="V87" i="4"/>
  <c r="U87" i="4"/>
  <c r="N87" i="4"/>
  <c r="AB86" i="4"/>
  <c r="AA86" i="4"/>
  <c r="Z86" i="4"/>
  <c r="Y86" i="4"/>
  <c r="X86" i="4"/>
  <c r="V86" i="4"/>
  <c r="U86" i="4"/>
  <c r="N86" i="4"/>
  <c r="AB85" i="4"/>
  <c r="AA85" i="4"/>
  <c r="Z85" i="4"/>
  <c r="Y85" i="4"/>
  <c r="X85" i="4"/>
  <c r="V85" i="4"/>
  <c r="U85" i="4"/>
  <c r="N85" i="4"/>
  <c r="AB84" i="4"/>
  <c r="AA84" i="4"/>
  <c r="Z84" i="4"/>
  <c r="Y84" i="4"/>
  <c r="X84" i="4"/>
  <c r="V84" i="4"/>
  <c r="U84" i="4"/>
  <c r="N84" i="4"/>
  <c r="AB83" i="4"/>
  <c r="AA83" i="4"/>
  <c r="Z83" i="4"/>
  <c r="Y83" i="4"/>
  <c r="X83" i="4"/>
  <c r="V83" i="4"/>
  <c r="U83" i="4"/>
  <c r="N83" i="4"/>
  <c r="AB82" i="4"/>
  <c r="AA82" i="4"/>
  <c r="Z82" i="4"/>
  <c r="Y82" i="4"/>
  <c r="X82" i="4"/>
  <c r="V82" i="4"/>
  <c r="U82" i="4"/>
  <c r="N82" i="4"/>
  <c r="AB81" i="4"/>
  <c r="AA81" i="4"/>
  <c r="Z81" i="4"/>
  <c r="Y81" i="4"/>
  <c r="X81" i="4"/>
  <c r="V81" i="4"/>
  <c r="U81" i="4"/>
  <c r="N81" i="4"/>
  <c r="AB80" i="4"/>
  <c r="AA80" i="4"/>
  <c r="Z80" i="4"/>
  <c r="Y80" i="4"/>
  <c r="X80" i="4"/>
  <c r="V80" i="4"/>
  <c r="U80" i="4"/>
  <c r="N80" i="4"/>
  <c r="AB79" i="4"/>
  <c r="AA79" i="4"/>
  <c r="Z79" i="4"/>
  <c r="Y79" i="4"/>
  <c r="X79" i="4"/>
  <c r="V79" i="4"/>
  <c r="U79" i="4"/>
  <c r="N79" i="4"/>
  <c r="AB78" i="4"/>
  <c r="AA78" i="4"/>
  <c r="Z78" i="4"/>
  <c r="Y78" i="4"/>
  <c r="X78" i="4"/>
  <c r="V78" i="4"/>
  <c r="U78" i="4"/>
  <c r="N78" i="4"/>
  <c r="AB77" i="4"/>
  <c r="AA77" i="4"/>
  <c r="Z77" i="4"/>
  <c r="Y77" i="4"/>
  <c r="X77" i="4"/>
  <c r="V77" i="4"/>
  <c r="U77" i="4"/>
  <c r="N77" i="4"/>
  <c r="AB76" i="4"/>
  <c r="AA76" i="4"/>
  <c r="Z76" i="4"/>
  <c r="Y76" i="4"/>
  <c r="X76" i="4"/>
  <c r="V76" i="4"/>
  <c r="U76" i="4"/>
  <c r="N76" i="4"/>
  <c r="AB75" i="4"/>
  <c r="AA75" i="4"/>
  <c r="Z75" i="4"/>
  <c r="Y75" i="4"/>
  <c r="X75" i="4"/>
  <c r="V75" i="4"/>
  <c r="U75" i="4"/>
  <c r="N75" i="4"/>
  <c r="AB74" i="4"/>
  <c r="AA74" i="4"/>
  <c r="Z74" i="4"/>
  <c r="Y74" i="4"/>
  <c r="X74" i="4"/>
  <c r="V74" i="4"/>
  <c r="U74" i="4"/>
  <c r="N74" i="4"/>
  <c r="AB73" i="4"/>
  <c r="AA73" i="4"/>
  <c r="Z73" i="4"/>
  <c r="Y73" i="4"/>
  <c r="X73" i="4"/>
  <c r="V73" i="4"/>
  <c r="U73" i="4"/>
  <c r="N73" i="4"/>
  <c r="AB72" i="4"/>
  <c r="AA72" i="4"/>
  <c r="Z72" i="4"/>
  <c r="Y72" i="4"/>
  <c r="X72" i="4"/>
  <c r="V72" i="4"/>
  <c r="U72" i="4"/>
  <c r="N72" i="4"/>
  <c r="AB71" i="4"/>
  <c r="AA71" i="4"/>
  <c r="Z71" i="4"/>
  <c r="Y71" i="4"/>
  <c r="X71" i="4"/>
  <c r="V71" i="4"/>
  <c r="U71" i="4"/>
  <c r="N71" i="4"/>
  <c r="AB70" i="4"/>
  <c r="AA70" i="4"/>
  <c r="Z70" i="4"/>
  <c r="Y70" i="4"/>
  <c r="X70" i="4"/>
  <c r="V70" i="4"/>
  <c r="U70" i="4"/>
  <c r="N70" i="4"/>
  <c r="AB69" i="4"/>
  <c r="AA69" i="4"/>
  <c r="Z69" i="4"/>
  <c r="Y69" i="4"/>
  <c r="X69" i="4"/>
  <c r="V69" i="4"/>
  <c r="U69" i="4"/>
  <c r="N69" i="4"/>
  <c r="AB68" i="4"/>
  <c r="AA68" i="4"/>
  <c r="Z68" i="4"/>
  <c r="Y68" i="4"/>
  <c r="X68" i="4"/>
  <c r="V68" i="4"/>
  <c r="U68" i="4"/>
  <c r="N68" i="4"/>
  <c r="AB67" i="4"/>
  <c r="AB170" i="4" s="1"/>
  <c r="AA67" i="4"/>
  <c r="AA170" i="4" s="1"/>
  <c r="Z67" i="4"/>
  <c r="Y67" i="4"/>
  <c r="X67" i="4"/>
  <c r="X170" i="4" s="1"/>
  <c r="V67" i="4"/>
  <c r="U67" i="4"/>
  <c r="AB66" i="4"/>
  <c r="AA66" i="4"/>
  <c r="Z66" i="4"/>
  <c r="Y66" i="4"/>
  <c r="X66" i="4"/>
  <c r="W66" i="4"/>
  <c r="V66" i="4"/>
  <c r="U66" i="4"/>
  <c r="AB65" i="4"/>
  <c r="AA65" i="4"/>
  <c r="Z65" i="4"/>
  <c r="Y65" i="4"/>
  <c r="X65" i="4"/>
  <c r="W65" i="4"/>
  <c r="V65" i="4"/>
  <c r="U65" i="4"/>
  <c r="AB64" i="4"/>
  <c r="AA64" i="4"/>
  <c r="Z64" i="4"/>
  <c r="Y64" i="4"/>
  <c r="X64" i="4"/>
  <c r="W64" i="4"/>
  <c r="V64" i="4"/>
  <c r="U64" i="4"/>
  <c r="AB63" i="4"/>
  <c r="AA63" i="4"/>
  <c r="Z63" i="4"/>
  <c r="Y63" i="4"/>
  <c r="X63" i="4"/>
  <c r="W63" i="4"/>
  <c r="V63" i="4"/>
  <c r="U63" i="4"/>
  <c r="AB62" i="4"/>
  <c r="AA62" i="4"/>
  <c r="Z62" i="4"/>
  <c r="Y62" i="4"/>
  <c r="X62" i="4"/>
  <c r="W62" i="4"/>
  <c r="V62" i="4"/>
  <c r="U62" i="4"/>
  <c r="AB61" i="4"/>
  <c r="AA61" i="4"/>
  <c r="Z61" i="4"/>
  <c r="Y61" i="4"/>
  <c r="X61" i="4"/>
  <c r="W61" i="4"/>
  <c r="V61" i="4"/>
  <c r="U61" i="4"/>
  <c r="AB60" i="4"/>
  <c r="AA60" i="4"/>
  <c r="Z60" i="4"/>
  <c r="Y60" i="4"/>
  <c r="X60" i="4"/>
  <c r="W60" i="4"/>
  <c r="V60" i="4"/>
  <c r="U60" i="4"/>
  <c r="AB59" i="4"/>
  <c r="AA59" i="4"/>
  <c r="Z59" i="4"/>
  <c r="Y59" i="4"/>
  <c r="X59" i="4"/>
  <c r="W59" i="4"/>
  <c r="V59" i="4"/>
  <c r="U59" i="4"/>
  <c r="AB58" i="4"/>
  <c r="AA58" i="4"/>
  <c r="Z58" i="4"/>
  <c r="Y58" i="4"/>
  <c r="X58" i="4"/>
  <c r="W58" i="4"/>
  <c r="V58" i="4"/>
  <c r="U58" i="4"/>
  <c r="AB57" i="4"/>
  <c r="AA57" i="4"/>
  <c r="Z57" i="4"/>
  <c r="Y57" i="4"/>
  <c r="X57" i="4"/>
  <c r="W57" i="4"/>
  <c r="V57" i="4"/>
  <c r="U57" i="4"/>
  <c r="AB56" i="4"/>
  <c r="AA56" i="4"/>
  <c r="Z56" i="4"/>
  <c r="Y56" i="4"/>
  <c r="X56" i="4"/>
  <c r="W56" i="4"/>
  <c r="V56" i="4"/>
  <c r="U56" i="4"/>
  <c r="AB55" i="4"/>
  <c r="AA55" i="4"/>
  <c r="AA169" i="4" s="1"/>
  <c r="Z55" i="4"/>
  <c r="Y55" i="4"/>
  <c r="X55" i="4"/>
  <c r="W55" i="4"/>
  <c r="V55" i="4"/>
  <c r="U55" i="4"/>
  <c r="AB54" i="4"/>
  <c r="AA54" i="4"/>
  <c r="Z54" i="4"/>
  <c r="Y54" i="4"/>
  <c r="X54" i="4"/>
  <c r="W54" i="4"/>
  <c r="V54" i="4"/>
  <c r="U54" i="4"/>
  <c r="AB53" i="4"/>
  <c r="AA53" i="4"/>
  <c r="Z53" i="4"/>
  <c r="Y53" i="4"/>
  <c r="X53" i="4"/>
  <c r="W53" i="4"/>
  <c r="V53" i="4"/>
  <c r="U53" i="4"/>
  <c r="AB52" i="4"/>
  <c r="AA52" i="4"/>
  <c r="Z52" i="4"/>
  <c r="Y52" i="4"/>
  <c r="X52" i="4"/>
  <c r="W52" i="4"/>
  <c r="V52" i="4"/>
  <c r="U52" i="4"/>
  <c r="AB51" i="4"/>
  <c r="AA51" i="4"/>
  <c r="Z51" i="4"/>
  <c r="Y51" i="4"/>
  <c r="X51" i="4"/>
  <c r="W51" i="4"/>
  <c r="V51" i="4"/>
  <c r="U51" i="4"/>
  <c r="AB50" i="4"/>
  <c r="AA50" i="4"/>
  <c r="Z50" i="4"/>
  <c r="Y50" i="4"/>
  <c r="X50" i="4"/>
  <c r="W50" i="4"/>
  <c r="V50" i="4"/>
  <c r="U50" i="4"/>
  <c r="AB49" i="4"/>
  <c r="AA49" i="4"/>
  <c r="Z49" i="4"/>
  <c r="Y49" i="4"/>
  <c r="X49" i="4"/>
  <c r="W49" i="4"/>
  <c r="V49" i="4"/>
  <c r="U49" i="4"/>
  <c r="AB48" i="4"/>
  <c r="AA48" i="4"/>
  <c r="Z48" i="4"/>
  <c r="Y48" i="4"/>
  <c r="X48" i="4"/>
  <c r="W48" i="4"/>
  <c r="V48" i="4"/>
  <c r="U48" i="4"/>
  <c r="AB47" i="4"/>
  <c r="AA47" i="4"/>
  <c r="Z47" i="4"/>
  <c r="Y47" i="4"/>
  <c r="X47" i="4"/>
  <c r="W47" i="4"/>
  <c r="V47" i="4"/>
  <c r="U47" i="4"/>
  <c r="AB46" i="4"/>
  <c r="AA46" i="4"/>
  <c r="Z46" i="4"/>
  <c r="Y46" i="4"/>
  <c r="X46" i="4"/>
  <c r="W46" i="4"/>
  <c r="V46" i="4"/>
  <c r="U46" i="4"/>
  <c r="AB45" i="4"/>
  <c r="AA45" i="4"/>
  <c r="Z45" i="4"/>
  <c r="Y45" i="4"/>
  <c r="X45" i="4"/>
  <c r="W45" i="4"/>
  <c r="V45" i="4"/>
  <c r="U45" i="4"/>
  <c r="AB44" i="4"/>
  <c r="AA44" i="4"/>
  <c r="Z44" i="4"/>
  <c r="Y44" i="4"/>
  <c r="X44" i="4"/>
  <c r="W44" i="4"/>
  <c r="V44" i="4"/>
  <c r="U44" i="4"/>
  <c r="AB43" i="4"/>
  <c r="AA43" i="4"/>
  <c r="AA168" i="4" s="1"/>
  <c r="Z43" i="4"/>
  <c r="Z168" i="4" s="1"/>
  <c r="Y43" i="4"/>
  <c r="X43" i="4"/>
  <c r="W43" i="4"/>
  <c r="W168" i="4" s="1"/>
  <c r="V43" i="4"/>
  <c r="V168" i="4" s="1"/>
  <c r="U43" i="4"/>
  <c r="AB42" i="4"/>
  <c r="AA42" i="4"/>
  <c r="Z42" i="4"/>
  <c r="Y42" i="4"/>
  <c r="X42" i="4"/>
  <c r="W42" i="4"/>
  <c r="V42" i="4"/>
  <c r="U42" i="4"/>
  <c r="AB41" i="4"/>
  <c r="AA41" i="4"/>
  <c r="Z41" i="4"/>
  <c r="Y41" i="4"/>
  <c r="X41" i="4"/>
  <c r="W41" i="4"/>
  <c r="V41" i="4"/>
  <c r="U41" i="4"/>
  <c r="AB40" i="4"/>
  <c r="AA40" i="4"/>
  <c r="Z40" i="4"/>
  <c r="Y40" i="4"/>
  <c r="X40" i="4"/>
  <c r="W40" i="4"/>
  <c r="V40" i="4"/>
  <c r="U40" i="4"/>
  <c r="AB39" i="4"/>
  <c r="AA39" i="4"/>
  <c r="Z39" i="4"/>
  <c r="Y39" i="4"/>
  <c r="X39" i="4"/>
  <c r="W39" i="4"/>
  <c r="V39" i="4"/>
  <c r="U39" i="4"/>
  <c r="AB38" i="4"/>
  <c r="AA38" i="4"/>
  <c r="Z38" i="4"/>
  <c r="Y38" i="4"/>
  <c r="X38" i="4"/>
  <c r="W38" i="4"/>
  <c r="V38" i="4"/>
  <c r="U38" i="4"/>
  <c r="AB37" i="4"/>
  <c r="AA37" i="4"/>
  <c r="Z37" i="4"/>
  <c r="Y37" i="4"/>
  <c r="X37" i="4"/>
  <c r="W37" i="4"/>
  <c r="V37" i="4"/>
  <c r="U37" i="4"/>
  <c r="AB36" i="4"/>
  <c r="AA36" i="4"/>
  <c r="Z36" i="4"/>
  <c r="Y36" i="4"/>
  <c r="X36" i="4"/>
  <c r="W36" i="4"/>
  <c r="V36" i="4"/>
  <c r="U36" i="4"/>
  <c r="AB35" i="4"/>
  <c r="AA35" i="4"/>
  <c r="Z35" i="4"/>
  <c r="Y35" i="4"/>
  <c r="X35" i="4"/>
  <c r="W35" i="4"/>
  <c r="V35" i="4"/>
  <c r="U35" i="4"/>
  <c r="AB34" i="4"/>
  <c r="AA34" i="4"/>
  <c r="Z34" i="4"/>
  <c r="Y34" i="4"/>
  <c r="X34" i="4"/>
  <c r="W34" i="4"/>
  <c r="V34" i="4"/>
  <c r="U34" i="4"/>
  <c r="AB33" i="4"/>
  <c r="AA33" i="4"/>
  <c r="Z33" i="4"/>
  <c r="Y33" i="4"/>
  <c r="X33" i="4"/>
  <c r="W33" i="4"/>
  <c r="V33" i="4"/>
  <c r="U33" i="4"/>
  <c r="AB32" i="4"/>
  <c r="AA32" i="4"/>
  <c r="Z32" i="4"/>
  <c r="Y32" i="4"/>
  <c r="X32" i="4"/>
  <c r="W32" i="4"/>
  <c r="V32" i="4"/>
  <c r="U32" i="4"/>
  <c r="AB31" i="4"/>
  <c r="AA31" i="4"/>
  <c r="AA167" i="4" s="1"/>
  <c r="Z31" i="4"/>
  <c r="Y31" i="4"/>
  <c r="X31" i="4"/>
  <c r="W31" i="4"/>
  <c r="W167" i="4" s="1"/>
  <c r="V31" i="4"/>
  <c r="U31" i="4"/>
  <c r="AB30" i="4"/>
  <c r="AA30" i="4"/>
  <c r="Z30" i="4"/>
  <c r="Y30" i="4"/>
  <c r="X30" i="4"/>
  <c r="W30" i="4"/>
  <c r="V30" i="4"/>
  <c r="U30" i="4"/>
  <c r="AB29" i="4"/>
  <c r="AA29" i="4"/>
  <c r="Z29" i="4"/>
  <c r="Y29" i="4"/>
  <c r="X29" i="4"/>
  <c r="W29" i="4"/>
  <c r="V29" i="4"/>
  <c r="U29" i="4"/>
  <c r="AB28" i="4"/>
  <c r="AA28" i="4"/>
  <c r="Z28" i="4"/>
  <c r="Y28" i="4"/>
  <c r="X28" i="4"/>
  <c r="W28" i="4"/>
  <c r="V28" i="4"/>
  <c r="U28" i="4"/>
  <c r="AB27" i="4"/>
  <c r="AA27" i="4"/>
  <c r="Z27" i="4"/>
  <c r="Y27" i="4"/>
  <c r="X27" i="4"/>
  <c r="W27" i="4"/>
  <c r="V27" i="4"/>
  <c r="U27" i="4"/>
  <c r="AB26" i="4"/>
  <c r="AA26" i="4"/>
  <c r="Z26" i="4"/>
  <c r="Y26" i="4"/>
  <c r="X26" i="4"/>
  <c r="W26" i="4"/>
  <c r="V26" i="4"/>
  <c r="U26" i="4"/>
  <c r="AB25" i="4"/>
  <c r="AA25" i="4"/>
  <c r="Z25" i="4"/>
  <c r="Y25" i="4"/>
  <c r="X25" i="4"/>
  <c r="W25" i="4"/>
  <c r="V25" i="4"/>
  <c r="U25" i="4"/>
  <c r="AB24" i="4"/>
  <c r="AA24" i="4"/>
  <c r="Z24" i="4"/>
  <c r="Y24" i="4"/>
  <c r="X24" i="4"/>
  <c r="W24" i="4"/>
  <c r="V24" i="4"/>
  <c r="U24" i="4"/>
  <c r="AB23" i="4"/>
  <c r="AA23" i="4"/>
  <c r="Z23" i="4"/>
  <c r="Y23" i="4"/>
  <c r="X23" i="4"/>
  <c r="W23" i="4"/>
  <c r="V23" i="4"/>
  <c r="U23" i="4"/>
  <c r="AB22" i="4"/>
  <c r="AA22" i="4"/>
  <c r="Z22" i="4"/>
  <c r="Y22" i="4"/>
  <c r="X22" i="4"/>
  <c r="W22" i="4"/>
  <c r="V22" i="4"/>
  <c r="U22" i="4"/>
  <c r="AB21" i="4"/>
  <c r="AA21" i="4"/>
  <c r="Z21" i="4"/>
  <c r="Y21" i="4"/>
  <c r="X21" i="4"/>
  <c r="W21" i="4"/>
  <c r="V21" i="4"/>
  <c r="U21" i="4"/>
  <c r="AB20" i="4"/>
  <c r="AA20" i="4"/>
  <c r="Z20" i="4"/>
  <c r="Y20" i="4"/>
  <c r="X20" i="4"/>
  <c r="W20" i="4"/>
  <c r="V20" i="4"/>
  <c r="U20" i="4"/>
  <c r="AB19" i="4"/>
  <c r="AA19" i="4"/>
  <c r="AA166" i="4" s="1"/>
  <c r="Z19" i="4"/>
  <c r="Z166" i="4" s="1"/>
  <c r="Y19" i="4"/>
  <c r="X19" i="4"/>
  <c r="W19" i="4"/>
  <c r="W166" i="4" s="1"/>
  <c r="V19" i="4"/>
  <c r="V166" i="4" s="1"/>
  <c r="U19" i="4"/>
  <c r="A19" i="4"/>
  <c r="A31" i="4" s="1"/>
  <c r="A43" i="4" s="1"/>
  <c r="A55" i="4" s="1"/>
  <c r="A67" i="4" s="1"/>
  <c r="A79" i="4" s="1"/>
  <c r="A91" i="4" s="1"/>
  <c r="A103" i="4" s="1"/>
  <c r="A115" i="4" s="1"/>
  <c r="A127" i="4" s="1"/>
  <c r="A139" i="4" s="1"/>
  <c r="A151" i="4" s="1"/>
  <c r="AB18" i="4"/>
  <c r="AA18" i="4"/>
  <c r="Z18" i="4"/>
  <c r="Y18" i="4"/>
  <c r="X18" i="4"/>
  <c r="W18" i="4"/>
  <c r="V18" i="4"/>
  <c r="U18" i="4"/>
  <c r="AB17" i="4"/>
  <c r="AA17" i="4"/>
  <c r="Z17" i="4"/>
  <c r="Y17" i="4"/>
  <c r="X17" i="4"/>
  <c r="W17" i="4"/>
  <c r="V17" i="4"/>
  <c r="U17" i="4"/>
  <c r="AB16" i="4"/>
  <c r="AA16" i="4"/>
  <c r="Z16" i="4"/>
  <c r="Y16" i="4"/>
  <c r="X16" i="4"/>
  <c r="W16" i="4"/>
  <c r="V16" i="4"/>
  <c r="U16" i="4"/>
  <c r="AB15" i="4"/>
  <c r="AA15" i="4"/>
  <c r="Z15" i="4"/>
  <c r="Y15" i="4"/>
  <c r="X15" i="4"/>
  <c r="W15" i="4"/>
  <c r="V15" i="4"/>
  <c r="U15" i="4"/>
  <c r="AB14" i="4"/>
  <c r="AA14" i="4"/>
  <c r="Z14" i="4"/>
  <c r="Y14" i="4"/>
  <c r="X14" i="4"/>
  <c r="W14" i="4"/>
  <c r="V14" i="4"/>
  <c r="U14" i="4"/>
  <c r="AB13" i="4"/>
  <c r="AA13" i="4"/>
  <c r="Z13" i="4"/>
  <c r="Y13" i="4"/>
  <c r="X13" i="4"/>
  <c r="W13" i="4"/>
  <c r="V13" i="4"/>
  <c r="U13" i="4"/>
  <c r="AB12" i="4"/>
  <c r="AA12" i="4"/>
  <c r="Z12" i="4"/>
  <c r="Y12" i="4"/>
  <c r="X12" i="4"/>
  <c r="W12" i="4"/>
  <c r="V12" i="4"/>
  <c r="U12" i="4"/>
  <c r="AB11" i="4"/>
  <c r="AA11" i="4"/>
  <c r="Z11" i="4"/>
  <c r="Y11" i="4"/>
  <c r="X11" i="4"/>
  <c r="W11" i="4"/>
  <c r="V11" i="4"/>
  <c r="U11" i="4"/>
  <c r="AB10" i="4"/>
  <c r="AA10" i="4"/>
  <c r="Z10" i="4"/>
  <c r="Y10" i="4"/>
  <c r="X10" i="4"/>
  <c r="W10" i="4"/>
  <c r="V10" i="4"/>
  <c r="U10" i="4"/>
  <c r="AB9" i="4"/>
  <c r="AA9" i="4"/>
  <c r="Z9" i="4"/>
  <c r="Y9" i="4"/>
  <c r="X9" i="4"/>
  <c r="W9" i="4"/>
  <c r="V9" i="4"/>
  <c r="U9" i="4"/>
  <c r="AB8" i="4"/>
  <c r="AA8" i="4"/>
  <c r="Z8" i="4"/>
  <c r="Y8" i="4"/>
  <c r="X8" i="4"/>
  <c r="W8" i="4"/>
  <c r="V8" i="4"/>
  <c r="U8" i="4"/>
  <c r="A8" i="4"/>
  <c r="A20" i="4" s="1"/>
  <c r="A32" i="4" s="1"/>
  <c r="A44" i="4" s="1"/>
  <c r="A56" i="4" s="1"/>
  <c r="A68" i="4" s="1"/>
  <c r="A80" i="4" s="1"/>
  <c r="A92" i="4" s="1"/>
  <c r="A104" i="4" s="1"/>
  <c r="A116" i="4" s="1"/>
  <c r="A128" i="4" s="1"/>
  <c r="A140" i="4" s="1"/>
  <c r="A152" i="4" s="1"/>
  <c r="AB7" i="4"/>
  <c r="AA7" i="4"/>
  <c r="Z7" i="4"/>
  <c r="Z165" i="4" s="1"/>
  <c r="Y7" i="4"/>
  <c r="X7" i="4"/>
  <c r="W7" i="4"/>
  <c r="V7" i="4"/>
  <c r="V165" i="4" s="1"/>
  <c r="U7" i="4"/>
  <c r="AD175" i="3"/>
  <c r="AB175" i="3"/>
  <c r="AA175" i="3"/>
  <c r="Z175" i="3"/>
  <c r="Y175" i="3"/>
  <c r="X175" i="3"/>
  <c r="W175" i="3"/>
  <c r="V175" i="3"/>
  <c r="U175" i="3"/>
  <c r="J175" i="3"/>
  <c r="I175" i="3"/>
  <c r="R175" i="3" s="1"/>
  <c r="H175" i="3"/>
  <c r="Q175" i="3" s="1"/>
  <c r="G175" i="3"/>
  <c r="P175" i="3" s="1"/>
  <c r="F175" i="3"/>
  <c r="E175" i="3"/>
  <c r="N175" i="3" s="1"/>
  <c r="D175" i="3"/>
  <c r="M175" i="3" s="1"/>
  <c r="C175" i="3"/>
  <c r="L175" i="3" s="1"/>
  <c r="AE174" i="3"/>
  <c r="AD174" i="3"/>
  <c r="AB174" i="3"/>
  <c r="AA174" i="3"/>
  <c r="Z174" i="3"/>
  <c r="Y174" i="3"/>
  <c r="X174" i="3"/>
  <c r="W174" i="3"/>
  <c r="V174" i="3"/>
  <c r="U174" i="3"/>
  <c r="J174" i="3"/>
  <c r="S174" i="3" s="1"/>
  <c r="I174" i="3"/>
  <c r="R174" i="3" s="1"/>
  <c r="H174" i="3"/>
  <c r="Q174" i="3" s="1"/>
  <c r="G174" i="3"/>
  <c r="F174" i="3"/>
  <c r="O174" i="3" s="1"/>
  <c r="E174" i="3"/>
  <c r="D174" i="3"/>
  <c r="M174" i="3" s="1"/>
  <c r="C174" i="3"/>
  <c r="AE173" i="3"/>
  <c r="AD173" i="3"/>
  <c r="AB173" i="3"/>
  <c r="AA173" i="3"/>
  <c r="Z173" i="3"/>
  <c r="Y173" i="3"/>
  <c r="X173" i="3"/>
  <c r="W173" i="3"/>
  <c r="V173" i="3"/>
  <c r="U173" i="3"/>
  <c r="J173" i="3"/>
  <c r="S173" i="3" s="1"/>
  <c r="I173" i="3"/>
  <c r="H173" i="3"/>
  <c r="G173" i="3"/>
  <c r="P173" i="3" s="1"/>
  <c r="F173" i="3"/>
  <c r="O173" i="3" s="1"/>
  <c r="E173" i="3"/>
  <c r="N173" i="3" s="1"/>
  <c r="D173" i="3"/>
  <c r="C173" i="3"/>
  <c r="L173" i="3" s="1"/>
  <c r="AE172" i="3"/>
  <c r="AD172" i="3"/>
  <c r="AB172" i="3"/>
  <c r="AA172" i="3"/>
  <c r="Z172" i="3"/>
  <c r="Y172" i="3"/>
  <c r="X172" i="3"/>
  <c r="W172" i="3"/>
  <c r="V172" i="3"/>
  <c r="U172" i="3"/>
  <c r="J172" i="3"/>
  <c r="S172" i="3" s="1"/>
  <c r="I172" i="3"/>
  <c r="R172" i="3" s="1"/>
  <c r="H172" i="3"/>
  <c r="G172" i="3"/>
  <c r="P172" i="3" s="1"/>
  <c r="F172" i="3"/>
  <c r="E172" i="3"/>
  <c r="N172" i="3" s="1"/>
  <c r="D172" i="3"/>
  <c r="C172" i="3"/>
  <c r="L172" i="3" s="1"/>
  <c r="AE171" i="3"/>
  <c r="AD171" i="3"/>
  <c r="AB171" i="3"/>
  <c r="AA171" i="3"/>
  <c r="Z171" i="3"/>
  <c r="Y171" i="3"/>
  <c r="X171" i="3"/>
  <c r="W171" i="3"/>
  <c r="V171" i="3"/>
  <c r="U171" i="3"/>
  <c r="J171" i="3"/>
  <c r="I171" i="3"/>
  <c r="H171" i="3"/>
  <c r="Q171" i="3" s="1"/>
  <c r="G171" i="3"/>
  <c r="P171" i="3" s="1"/>
  <c r="F171" i="3"/>
  <c r="O171" i="3" s="1"/>
  <c r="E171" i="3"/>
  <c r="N171" i="3" s="1"/>
  <c r="D171" i="3"/>
  <c r="M171" i="3" s="1"/>
  <c r="C171" i="3"/>
  <c r="L171" i="3" s="1"/>
  <c r="AE170" i="3"/>
  <c r="AD170" i="3"/>
  <c r="AB170" i="3"/>
  <c r="AA170" i="3"/>
  <c r="Z170" i="3"/>
  <c r="Y170" i="3"/>
  <c r="X170" i="3"/>
  <c r="W170" i="3"/>
  <c r="V170" i="3"/>
  <c r="U170" i="3"/>
  <c r="J170" i="3"/>
  <c r="S170" i="3" s="1"/>
  <c r="I170" i="3"/>
  <c r="R170" i="3" s="1"/>
  <c r="H170" i="3"/>
  <c r="G170" i="3"/>
  <c r="P170" i="3" s="1"/>
  <c r="F170" i="3"/>
  <c r="O170" i="3" s="1"/>
  <c r="E170" i="3"/>
  <c r="N170" i="3" s="1"/>
  <c r="D170" i="3"/>
  <c r="C170" i="3"/>
  <c r="L170" i="3" s="1"/>
  <c r="AE169" i="3"/>
  <c r="AD169" i="3"/>
  <c r="AB169" i="3"/>
  <c r="AA169" i="3"/>
  <c r="Z169" i="3"/>
  <c r="Y169" i="3"/>
  <c r="X169" i="3"/>
  <c r="W169" i="3"/>
  <c r="V169" i="3"/>
  <c r="U169" i="3"/>
  <c r="J169" i="3"/>
  <c r="S169" i="3" s="1"/>
  <c r="I169" i="3"/>
  <c r="R169" i="3" s="1"/>
  <c r="H169" i="3"/>
  <c r="Q169" i="3" s="1"/>
  <c r="G169" i="3"/>
  <c r="P169" i="3" s="1"/>
  <c r="F169" i="3"/>
  <c r="O169" i="3" s="1"/>
  <c r="E169" i="3"/>
  <c r="N169" i="3" s="1"/>
  <c r="D169" i="3"/>
  <c r="M169" i="3" s="1"/>
  <c r="C169" i="3"/>
  <c r="L169" i="3" s="1"/>
  <c r="AE168" i="3"/>
  <c r="AD168" i="3"/>
  <c r="AB168" i="3"/>
  <c r="AA168" i="3"/>
  <c r="Z168" i="3"/>
  <c r="Y168" i="3"/>
  <c r="X168" i="3"/>
  <c r="W168" i="3"/>
  <c r="V168" i="3"/>
  <c r="U168" i="3"/>
  <c r="J168" i="3"/>
  <c r="I168" i="3"/>
  <c r="H168" i="3"/>
  <c r="Q168" i="3" s="1"/>
  <c r="G168" i="3"/>
  <c r="F168" i="3"/>
  <c r="E168" i="3"/>
  <c r="N168" i="3" s="1"/>
  <c r="D168" i="3"/>
  <c r="M168" i="3" s="1"/>
  <c r="C168" i="3"/>
  <c r="AE167" i="3"/>
  <c r="AD167" i="3"/>
  <c r="AB167" i="3"/>
  <c r="AA167" i="3"/>
  <c r="Z167" i="3"/>
  <c r="Y167" i="3"/>
  <c r="X167" i="3"/>
  <c r="W167" i="3"/>
  <c r="V167" i="3"/>
  <c r="U167" i="3"/>
  <c r="J167" i="3"/>
  <c r="S167" i="3" s="1"/>
  <c r="I167" i="3"/>
  <c r="R167" i="3" s="1"/>
  <c r="H167" i="3"/>
  <c r="G167" i="3"/>
  <c r="P167" i="3" s="1"/>
  <c r="F167" i="3"/>
  <c r="O167" i="3" s="1"/>
  <c r="E167" i="3"/>
  <c r="N167" i="3" s="1"/>
  <c r="D167" i="3"/>
  <c r="C167" i="3"/>
  <c r="L167" i="3" s="1"/>
  <c r="AE166" i="3"/>
  <c r="AD166" i="3"/>
  <c r="AB166" i="3"/>
  <c r="AA166" i="3"/>
  <c r="Z166" i="3"/>
  <c r="Y166" i="3"/>
  <c r="X166" i="3"/>
  <c r="W166" i="3"/>
  <c r="V166" i="3"/>
  <c r="U166" i="3"/>
  <c r="J166" i="3"/>
  <c r="S166" i="3" s="1"/>
  <c r="I166" i="3"/>
  <c r="H166" i="3"/>
  <c r="Q166" i="3" s="1"/>
  <c r="G166" i="3"/>
  <c r="F166" i="3"/>
  <c r="O166" i="3" s="1"/>
  <c r="E166" i="3"/>
  <c r="D166" i="3"/>
  <c r="M166" i="3" s="1"/>
  <c r="C166" i="3"/>
  <c r="A166" i="3"/>
  <c r="A167" i="3" s="1"/>
  <c r="A168" i="3" s="1"/>
  <c r="A169" i="3" s="1"/>
  <c r="A170" i="3" s="1"/>
  <c r="A171" i="3" s="1"/>
  <c r="A172" i="3" s="1"/>
  <c r="A173" i="3" s="1"/>
  <c r="A174" i="3" s="1"/>
  <c r="A175" i="3" s="1"/>
  <c r="AE165" i="3"/>
  <c r="AD165" i="3"/>
  <c r="AB165" i="3"/>
  <c r="AA165" i="3"/>
  <c r="Z165" i="3"/>
  <c r="Y165" i="3"/>
  <c r="X165" i="3"/>
  <c r="W165" i="3"/>
  <c r="V165" i="3"/>
  <c r="U165" i="3"/>
  <c r="J165" i="3"/>
  <c r="S165" i="3" s="1"/>
  <c r="I165" i="3"/>
  <c r="R165" i="3" s="1"/>
  <c r="H165" i="3"/>
  <c r="Q165" i="3" s="1"/>
  <c r="G165" i="3"/>
  <c r="P165" i="3" s="1"/>
  <c r="F165" i="3"/>
  <c r="O165" i="3" s="1"/>
  <c r="E165" i="3"/>
  <c r="D165" i="3"/>
  <c r="M165" i="3" s="1"/>
  <c r="C165" i="3"/>
  <c r="L165" i="3" s="1"/>
  <c r="S133" i="3"/>
  <c r="R133" i="3"/>
  <c r="Q133" i="3"/>
  <c r="P133" i="3"/>
  <c r="O133" i="3"/>
  <c r="N133" i="3"/>
  <c r="M133" i="3"/>
  <c r="L133" i="3"/>
  <c r="S132" i="3"/>
  <c r="R132" i="3"/>
  <c r="Q132" i="3"/>
  <c r="P132" i="3"/>
  <c r="O132" i="3"/>
  <c r="N132" i="3"/>
  <c r="M132" i="3"/>
  <c r="L132" i="3"/>
  <c r="S131" i="3"/>
  <c r="R131" i="3"/>
  <c r="Q131" i="3"/>
  <c r="P131" i="3"/>
  <c r="O131" i="3"/>
  <c r="N131" i="3"/>
  <c r="M131" i="3"/>
  <c r="L131" i="3"/>
  <c r="S130" i="3"/>
  <c r="R130" i="3"/>
  <c r="Q130" i="3"/>
  <c r="P130" i="3"/>
  <c r="O130" i="3"/>
  <c r="N130" i="3"/>
  <c r="M130" i="3"/>
  <c r="L130" i="3"/>
  <c r="S129" i="3"/>
  <c r="R129" i="3"/>
  <c r="Q129" i="3"/>
  <c r="P129" i="3"/>
  <c r="O129" i="3"/>
  <c r="N129" i="3"/>
  <c r="M129" i="3"/>
  <c r="L129" i="3"/>
  <c r="S128" i="3"/>
  <c r="R128" i="3"/>
  <c r="Q128" i="3"/>
  <c r="P128" i="3"/>
  <c r="O128" i="3"/>
  <c r="N128" i="3"/>
  <c r="M128" i="3"/>
  <c r="L128" i="3"/>
  <c r="S127" i="3"/>
  <c r="R127" i="3"/>
  <c r="Q127" i="3"/>
  <c r="P127" i="3"/>
  <c r="O127" i="3"/>
  <c r="N127" i="3"/>
  <c r="M127" i="3"/>
  <c r="L127" i="3"/>
  <c r="S126" i="3"/>
  <c r="R126" i="3"/>
  <c r="Q126" i="3"/>
  <c r="P126" i="3"/>
  <c r="O126" i="3"/>
  <c r="N126" i="3"/>
  <c r="M126" i="3"/>
  <c r="L126" i="3"/>
  <c r="S125" i="3"/>
  <c r="R125" i="3"/>
  <c r="Q125" i="3"/>
  <c r="P125" i="3"/>
  <c r="O125" i="3"/>
  <c r="N125" i="3"/>
  <c r="M125" i="3"/>
  <c r="L125" i="3"/>
  <c r="S124" i="3"/>
  <c r="R124" i="3"/>
  <c r="Q124" i="3"/>
  <c r="P124" i="3"/>
  <c r="O124" i="3"/>
  <c r="N124" i="3"/>
  <c r="M124" i="3"/>
  <c r="L124" i="3"/>
  <c r="S123" i="3"/>
  <c r="R123" i="3"/>
  <c r="Q123" i="3"/>
  <c r="P123" i="3"/>
  <c r="O123" i="3"/>
  <c r="N123" i="3"/>
  <c r="M123" i="3"/>
  <c r="L123" i="3"/>
  <c r="S122" i="3"/>
  <c r="R122" i="3"/>
  <c r="Q122" i="3"/>
  <c r="P122" i="3"/>
  <c r="O122" i="3"/>
  <c r="N122" i="3"/>
  <c r="M122" i="3"/>
  <c r="L122" i="3"/>
  <c r="S121" i="3"/>
  <c r="R121" i="3"/>
  <c r="Q121" i="3"/>
  <c r="P121" i="3"/>
  <c r="O121" i="3"/>
  <c r="N121" i="3"/>
  <c r="M121" i="3"/>
  <c r="L121" i="3"/>
  <c r="S120" i="3"/>
  <c r="R120" i="3"/>
  <c r="Q120" i="3"/>
  <c r="P120" i="3"/>
  <c r="O120" i="3"/>
  <c r="N120" i="3"/>
  <c r="M120" i="3"/>
  <c r="L120" i="3"/>
  <c r="S119" i="3"/>
  <c r="R119" i="3"/>
  <c r="Q119" i="3"/>
  <c r="P119" i="3"/>
  <c r="O119" i="3"/>
  <c r="N119" i="3"/>
  <c r="M119" i="3"/>
  <c r="L119" i="3"/>
  <c r="S118" i="3"/>
  <c r="R118" i="3"/>
  <c r="Q118" i="3"/>
  <c r="P118" i="3"/>
  <c r="O118" i="3"/>
  <c r="N118" i="3"/>
  <c r="M118" i="3"/>
  <c r="L118" i="3"/>
  <c r="S117" i="3"/>
  <c r="R117" i="3"/>
  <c r="Q117" i="3"/>
  <c r="P117" i="3"/>
  <c r="O117" i="3"/>
  <c r="N117" i="3"/>
  <c r="M117" i="3"/>
  <c r="L117" i="3"/>
  <c r="S116" i="3"/>
  <c r="R116" i="3"/>
  <c r="Q116" i="3"/>
  <c r="P116" i="3"/>
  <c r="O116" i="3"/>
  <c r="N116" i="3"/>
  <c r="M116" i="3"/>
  <c r="L116" i="3"/>
  <c r="S115" i="3"/>
  <c r="R115" i="3"/>
  <c r="Q115" i="3"/>
  <c r="P115" i="3"/>
  <c r="O115" i="3"/>
  <c r="N115" i="3"/>
  <c r="M115" i="3"/>
  <c r="L115" i="3"/>
  <c r="S114" i="3"/>
  <c r="R114" i="3"/>
  <c r="Q114" i="3"/>
  <c r="P114" i="3"/>
  <c r="O114" i="3"/>
  <c r="N114" i="3"/>
  <c r="M114" i="3"/>
  <c r="L114" i="3"/>
  <c r="S113" i="3"/>
  <c r="R113" i="3"/>
  <c r="Q113" i="3"/>
  <c r="P113" i="3"/>
  <c r="O113" i="3"/>
  <c r="N113" i="3"/>
  <c r="M113" i="3"/>
  <c r="L113" i="3"/>
  <c r="S112" i="3"/>
  <c r="R112" i="3"/>
  <c r="Q112" i="3"/>
  <c r="P112" i="3"/>
  <c r="O112" i="3"/>
  <c r="N112" i="3"/>
  <c r="M112" i="3"/>
  <c r="L112" i="3"/>
  <c r="S111" i="3"/>
  <c r="R111" i="3"/>
  <c r="Q111" i="3"/>
  <c r="P111" i="3"/>
  <c r="O111" i="3"/>
  <c r="N111" i="3"/>
  <c r="M111" i="3"/>
  <c r="L111" i="3"/>
  <c r="S110" i="3"/>
  <c r="R110" i="3"/>
  <c r="Q110" i="3"/>
  <c r="P110" i="3"/>
  <c r="O110" i="3"/>
  <c r="N110" i="3"/>
  <c r="M110" i="3"/>
  <c r="L110" i="3"/>
  <c r="S109" i="3"/>
  <c r="R109" i="3"/>
  <c r="Q109" i="3"/>
  <c r="P109" i="3"/>
  <c r="O109" i="3"/>
  <c r="N109" i="3"/>
  <c r="M109" i="3"/>
  <c r="L109" i="3"/>
  <c r="S108" i="3"/>
  <c r="R108" i="3"/>
  <c r="Q108" i="3"/>
  <c r="P108" i="3"/>
  <c r="O108" i="3"/>
  <c r="N108" i="3"/>
  <c r="M108" i="3"/>
  <c r="L108" i="3"/>
  <c r="S107" i="3"/>
  <c r="R107" i="3"/>
  <c r="Q107" i="3"/>
  <c r="P107" i="3"/>
  <c r="O107" i="3"/>
  <c r="N107" i="3"/>
  <c r="M107" i="3"/>
  <c r="L107" i="3"/>
  <c r="S106" i="3"/>
  <c r="R106" i="3"/>
  <c r="Q106" i="3"/>
  <c r="P106" i="3"/>
  <c r="O106" i="3"/>
  <c r="N106" i="3"/>
  <c r="M106" i="3"/>
  <c r="L106" i="3"/>
  <c r="S105" i="3"/>
  <c r="R105" i="3"/>
  <c r="Q105" i="3"/>
  <c r="P105" i="3"/>
  <c r="O105" i="3"/>
  <c r="N105" i="3"/>
  <c r="M105" i="3"/>
  <c r="L105" i="3"/>
  <c r="S104" i="3"/>
  <c r="R104" i="3"/>
  <c r="Q104" i="3"/>
  <c r="P104" i="3"/>
  <c r="O104" i="3"/>
  <c r="N104" i="3"/>
  <c r="M104" i="3"/>
  <c r="L104" i="3"/>
  <c r="S103" i="3"/>
  <c r="R103" i="3"/>
  <c r="Q103" i="3"/>
  <c r="P103" i="3"/>
  <c r="O103" i="3"/>
  <c r="N103" i="3"/>
  <c r="M103" i="3"/>
  <c r="L103" i="3"/>
  <c r="S102" i="3"/>
  <c r="R102" i="3"/>
  <c r="Q102" i="3"/>
  <c r="P102" i="3"/>
  <c r="O102" i="3"/>
  <c r="N102" i="3"/>
  <c r="M102" i="3"/>
  <c r="L102" i="3"/>
  <c r="S101" i="3"/>
  <c r="R101" i="3"/>
  <c r="Q101" i="3"/>
  <c r="P101" i="3"/>
  <c r="O101" i="3"/>
  <c r="N101" i="3"/>
  <c r="M101" i="3"/>
  <c r="L101" i="3"/>
  <c r="S100" i="3"/>
  <c r="R100" i="3"/>
  <c r="Q100" i="3"/>
  <c r="P100" i="3"/>
  <c r="O100" i="3"/>
  <c r="N100" i="3"/>
  <c r="M100" i="3"/>
  <c r="L100" i="3"/>
  <c r="S99" i="3"/>
  <c r="R99" i="3"/>
  <c r="Q99" i="3"/>
  <c r="P99" i="3"/>
  <c r="O99" i="3"/>
  <c r="N99" i="3"/>
  <c r="M99" i="3"/>
  <c r="L99" i="3"/>
  <c r="S98" i="3"/>
  <c r="R98" i="3"/>
  <c r="Q98" i="3"/>
  <c r="P98" i="3"/>
  <c r="O98" i="3"/>
  <c r="N98" i="3"/>
  <c r="M98" i="3"/>
  <c r="L98" i="3"/>
  <c r="S97" i="3"/>
  <c r="R97" i="3"/>
  <c r="Q97" i="3"/>
  <c r="P97" i="3"/>
  <c r="O97" i="3"/>
  <c r="N97" i="3"/>
  <c r="M97" i="3"/>
  <c r="L97" i="3"/>
  <c r="S96" i="3"/>
  <c r="R96" i="3"/>
  <c r="Q96" i="3"/>
  <c r="P96" i="3"/>
  <c r="O96" i="3"/>
  <c r="N96" i="3"/>
  <c r="M96" i="3"/>
  <c r="L96" i="3"/>
  <c r="S95" i="3"/>
  <c r="R95" i="3"/>
  <c r="Q95" i="3"/>
  <c r="P95" i="3"/>
  <c r="O95" i="3"/>
  <c r="N95" i="3"/>
  <c r="M95" i="3"/>
  <c r="L95" i="3"/>
  <c r="S94" i="3"/>
  <c r="R94" i="3"/>
  <c r="Q94" i="3"/>
  <c r="P94" i="3"/>
  <c r="O94" i="3"/>
  <c r="N94" i="3"/>
  <c r="M94" i="3"/>
  <c r="L94" i="3"/>
  <c r="S93" i="3"/>
  <c r="R93" i="3"/>
  <c r="Q93" i="3"/>
  <c r="P93" i="3"/>
  <c r="O93" i="3"/>
  <c r="N93" i="3"/>
  <c r="M93" i="3"/>
  <c r="L93" i="3"/>
  <c r="S92" i="3"/>
  <c r="R92" i="3"/>
  <c r="Q92" i="3"/>
  <c r="P92" i="3"/>
  <c r="O92" i="3"/>
  <c r="N92" i="3"/>
  <c r="M92" i="3"/>
  <c r="L92" i="3"/>
  <c r="S91" i="3"/>
  <c r="R91" i="3"/>
  <c r="Q91" i="3"/>
  <c r="P91" i="3"/>
  <c r="O91" i="3"/>
  <c r="N91" i="3"/>
  <c r="M91" i="3"/>
  <c r="L91" i="3"/>
  <c r="S90" i="3"/>
  <c r="R90" i="3"/>
  <c r="Q90" i="3"/>
  <c r="P90" i="3"/>
  <c r="O90" i="3"/>
  <c r="N90" i="3"/>
  <c r="M90" i="3"/>
  <c r="L90" i="3"/>
  <c r="S89" i="3"/>
  <c r="R89" i="3"/>
  <c r="Q89" i="3"/>
  <c r="P89" i="3"/>
  <c r="O89" i="3"/>
  <c r="N89" i="3"/>
  <c r="M89" i="3"/>
  <c r="L89" i="3"/>
  <c r="S88" i="3"/>
  <c r="R88" i="3"/>
  <c r="Q88" i="3"/>
  <c r="P88" i="3"/>
  <c r="O88" i="3"/>
  <c r="N88" i="3"/>
  <c r="M88" i="3"/>
  <c r="L88" i="3"/>
  <c r="S87" i="3"/>
  <c r="R87" i="3"/>
  <c r="Q87" i="3"/>
  <c r="P87" i="3"/>
  <c r="O87" i="3"/>
  <c r="N87" i="3"/>
  <c r="M87" i="3"/>
  <c r="L87" i="3"/>
  <c r="S86" i="3"/>
  <c r="R86" i="3"/>
  <c r="Q86" i="3"/>
  <c r="P86" i="3"/>
  <c r="O86" i="3"/>
  <c r="N86" i="3"/>
  <c r="M86" i="3"/>
  <c r="L86" i="3"/>
  <c r="S85" i="3"/>
  <c r="R85" i="3"/>
  <c r="Q85" i="3"/>
  <c r="P85" i="3"/>
  <c r="O85" i="3"/>
  <c r="N85" i="3"/>
  <c r="M85" i="3"/>
  <c r="L85" i="3"/>
  <c r="S84" i="3"/>
  <c r="R84" i="3"/>
  <c r="Q84" i="3"/>
  <c r="P84" i="3"/>
  <c r="O84" i="3"/>
  <c r="N84" i="3"/>
  <c r="M84" i="3"/>
  <c r="L84" i="3"/>
  <c r="S83" i="3"/>
  <c r="R83" i="3"/>
  <c r="Q83" i="3"/>
  <c r="P83" i="3"/>
  <c r="O83" i="3"/>
  <c r="N83" i="3"/>
  <c r="M83" i="3"/>
  <c r="L83" i="3"/>
  <c r="S82" i="3"/>
  <c r="R82" i="3"/>
  <c r="Q82" i="3"/>
  <c r="P82" i="3"/>
  <c r="O82" i="3"/>
  <c r="N82" i="3"/>
  <c r="M82" i="3"/>
  <c r="L82" i="3"/>
  <c r="S81" i="3"/>
  <c r="R81" i="3"/>
  <c r="Q81" i="3"/>
  <c r="P81" i="3"/>
  <c r="O81" i="3"/>
  <c r="N81" i="3"/>
  <c r="M81" i="3"/>
  <c r="L81" i="3"/>
  <c r="S80" i="3"/>
  <c r="R80" i="3"/>
  <c r="Q80" i="3"/>
  <c r="P80" i="3"/>
  <c r="O80" i="3"/>
  <c r="N80" i="3"/>
  <c r="M80" i="3"/>
  <c r="L80" i="3"/>
  <c r="S79" i="3"/>
  <c r="R79" i="3"/>
  <c r="Q79" i="3"/>
  <c r="P79" i="3"/>
  <c r="O79" i="3"/>
  <c r="N79" i="3"/>
  <c r="M79" i="3"/>
  <c r="L79" i="3"/>
  <c r="S78" i="3"/>
  <c r="R78" i="3"/>
  <c r="Q78" i="3"/>
  <c r="P78" i="3"/>
  <c r="O78" i="3"/>
  <c r="N78" i="3"/>
  <c r="M78" i="3"/>
  <c r="L78" i="3"/>
  <c r="S77" i="3"/>
  <c r="R77" i="3"/>
  <c r="Q77" i="3"/>
  <c r="P77" i="3"/>
  <c r="O77" i="3"/>
  <c r="N77" i="3"/>
  <c r="M77" i="3"/>
  <c r="L77" i="3"/>
  <c r="S76" i="3"/>
  <c r="R76" i="3"/>
  <c r="Q76" i="3"/>
  <c r="P76" i="3"/>
  <c r="O76" i="3"/>
  <c r="N76" i="3"/>
  <c r="M76" i="3"/>
  <c r="L76" i="3"/>
  <c r="S75" i="3"/>
  <c r="R75" i="3"/>
  <c r="Q75" i="3"/>
  <c r="P75" i="3"/>
  <c r="O75" i="3"/>
  <c r="N75" i="3"/>
  <c r="M75" i="3"/>
  <c r="L75" i="3"/>
  <c r="S74" i="3"/>
  <c r="R74" i="3"/>
  <c r="Q74" i="3"/>
  <c r="P74" i="3"/>
  <c r="O74" i="3"/>
  <c r="N74" i="3"/>
  <c r="M74" i="3"/>
  <c r="L74" i="3"/>
  <c r="S73" i="3"/>
  <c r="R73" i="3"/>
  <c r="Q73" i="3"/>
  <c r="P73" i="3"/>
  <c r="O73" i="3"/>
  <c r="N73" i="3"/>
  <c r="M73" i="3"/>
  <c r="L73" i="3"/>
  <c r="S72" i="3"/>
  <c r="R72" i="3"/>
  <c r="Q72" i="3"/>
  <c r="P72" i="3"/>
  <c r="O72" i="3"/>
  <c r="N72" i="3"/>
  <c r="M72" i="3"/>
  <c r="L72" i="3"/>
  <c r="S71" i="3"/>
  <c r="R71" i="3"/>
  <c r="Q71" i="3"/>
  <c r="P71" i="3"/>
  <c r="O71" i="3"/>
  <c r="N71" i="3"/>
  <c r="M71" i="3"/>
  <c r="L71" i="3"/>
  <c r="S70" i="3"/>
  <c r="R70" i="3"/>
  <c r="Q70" i="3"/>
  <c r="P70" i="3"/>
  <c r="O70" i="3"/>
  <c r="N70" i="3"/>
  <c r="M70" i="3"/>
  <c r="L70" i="3"/>
  <c r="S69" i="3"/>
  <c r="R69" i="3"/>
  <c r="Q69" i="3"/>
  <c r="P69" i="3"/>
  <c r="O69" i="3"/>
  <c r="N69" i="3"/>
  <c r="M69" i="3"/>
  <c r="L69" i="3"/>
  <c r="S68" i="3"/>
  <c r="R68" i="3"/>
  <c r="Q68" i="3"/>
  <c r="P68" i="3"/>
  <c r="O68" i="3"/>
  <c r="N68" i="3"/>
  <c r="M68" i="3"/>
  <c r="L68" i="3"/>
  <c r="S67" i="3"/>
  <c r="R67" i="3"/>
  <c r="Q67" i="3"/>
  <c r="P67" i="3"/>
  <c r="O67" i="3"/>
  <c r="N67" i="3"/>
  <c r="M67" i="3"/>
  <c r="L67" i="3"/>
  <c r="S66" i="3"/>
  <c r="R66" i="3"/>
  <c r="Q66" i="3"/>
  <c r="P66" i="3"/>
  <c r="O66" i="3"/>
  <c r="N66" i="3"/>
  <c r="M66" i="3"/>
  <c r="L66" i="3"/>
  <c r="S65" i="3"/>
  <c r="R65" i="3"/>
  <c r="Q65" i="3"/>
  <c r="P65" i="3"/>
  <c r="O65" i="3"/>
  <c r="N65" i="3"/>
  <c r="M65" i="3"/>
  <c r="L65" i="3"/>
  <c r="S64" i="3"/>
  <c r="R64" i="3"/>
  <c r="Q64" i="3"/>
  <c r="P64" i="3"/>
  <c r="O64" i="3"/>
  <c r="N64" i="3"/>
  <c r="M64" i="3"/>
  <c r="L64" i="3"/>
  <c r="S63" i="3"/>
  <c r="R63" i="3"/>
  <c r="Q63" i="3"/>
  <c r="P63" i="3"/>
  <c r="O63" i="3"/>
  <c r="N63" i="3"/>
  <c r="M63" i="3"/>
  <c r="L63" i="3"/>
  <c r="S62" i="3"/>
  <c r="R62" i="3"/>
  <c r="Q62" i="3"/>
  <c r="P62" i="3"/>
  <c r="O62" i="3"/>
  <c r="N62" i="3"/>
  <c r="M62" i="3"/>
  <c r="L62" i="3"/>
  <c r="S61" i="3"/>
  <c r="R61" i="3"/>
  <c r="Q61" i="3"/>
  <c r="P61" i="3"/>
  <c r="O61" i="3"/>
  <c r="N61" i="3"/>
  <c r="M61" i="3"/>
  <c r="L61" i="3"/>
  <c r="S60" i="3"/>
  <c r="R60" i="3"/>
  <c r="Q60" i="3"/>
  <c r="P60" i="3"/>
  <c r="O60" i="3"/>
  <c r="N60" i="3"/>
  <c r="M60" i="3"/>
  <c r="L60" i="3"/>
  <c r="S59" i="3"/>
  <c r="R59" i="3"/>
  <c r="Q59" i="3"/>
  <c r="P59" i="3"/>
  <c r="O59" i="3"/>
  <c r="N59" i="3"/>
  <c r="M59" i="3"/>
  <c r="L59" i="3"/>
  <c r="S58" i="3"/>
  <c r="R58" i="3"/>
  <c r="Q58" i="3"/>
  <c r="P58" i="3"/>
  <c r="O58" i="3"/>
  <c r="N58" i="3"/>
  <c r="M58" i="3"/>
  <c r="L58" i="3"/>
  <c r="S57" i="3"/>
  <c r="R57" i="3"/>
  <c r="Q57" i="3"/>
  <c r="P57" i="3"/>
  <c r="O57" i="3"/>
  <c r="N57" i="3"/>
  <c r="M57" i="3"/>
  <c r="L57" i="3"/>
  <c r="S56" i="3"/>
  <c r="R56" i="3"/>
  <c r="Q56" i="3"/>
  <c r="P56" i="3"/>
  <c r="O56" i="3"/>
  <c r="N56" i="3"/>
  <c r="M56" i="3"/>
  <c r="L56" i="3"/>
  <c r="S55" i="3"/>
  <c r="R55" i="3"/>
  <c r="Q55" i="3"/>
  <c r="P55" i="3"/>
  <c r="O55" i="3"/>
  <c r="N55" i="3"/>
  <c r="M55" i="3"/>
  <c r="L55" i="3"/>
  <c r="S54" i="3"/>
  <c r="R54" i="3"/>
  <c r="Q54" i="3"/>
  <c r="P54" i="3"/>
  <c r="O54" i="3"/>
  <c r="N54" i="3"/>
  <c r="M54" i="3"/>
  <c r="L54" i="3"/>
  <c r="S53" i="3"/>
  <c r="R53" i="3"/>
  <c r="Q53" i="3"/>
  <c r="P53" i="3"/>
  <c r="O53" i="3"/>
  <c r="N53" i="3"/>
  <c r="M53" i="3"/>
  <c r="L53" i="3"/>
  <c r="S52" i="3"/>
  <c r="R52" i="3"/>
  <c r="Q52" i="3"/>
  <c r="P52" i="3"/>
  <c r="O52" i="3"/>
  <c r="N52" i="3"/>
  <c r="M52" i="3"/>
  <c r="L52" i="3"/>
  <c r="S51" i="3"/>
  <c r="R51" i="3"/>
  <c r="Q51" i="3"/>
  <c r="P51" i="3"/>
  <c r="O51" i="3"/>
  <c r="N51" i="3"/>
  <c r="M51" i="3"/>
  <c r="L51" i="3"/>
  <c r="S50" i="3"/>
  <c r="R50" i="3"/>
  <c r="Q50" i="3"/>
  <c r="P50" i="3"/>
  <c r="O50" i="3"/>
  <c r="N50" i="3"/>
  <c r="M50" i="3"/>
  <c r="L50" i="3"/>
  <c r="S49" i="3"/>
  <c r="R49" i="3"/>
  <c r="Q49" i="3"/>
  <c r="P49" i="3"/>
  <c r="O49" i="3"/>
  <c r="N49" i="3"/>
  <c r="M49" i="3"/>
  <c r="L49" i="3"/>
  <c r="S48" i="3"/>
  <c r="R48" i="3"/>
  <c r="Q48" i="3"/>
  <c r="P48" i="3"/>
  <c r="O48" i="3"/>
  <c r="N48" i="3"/>
  <c r="M48" i="3"/>
  <c r="L48" i="3"/>
  <c r="S47" i="3"/>
  <c r="R47" i="3"/>
  <c r="Q47" i="3"/>
  <c r="P47" i="3"/>
  <c r="O47" i="3"/>
  <c r="N47" i="3"/>
  <c r="M47" i="3"/>
  <c r="L47" i="3"/>
  <c r="S46" i="3"/>
  <c r="R46" i="3"/>
  <c r="Q46" i="3"/>
  <c r="P46" i="3"/>
  <c r="O46" i="3"/>
  <c r="N46" i="3"/>
  <c r="M46" i="3"/>
  <c r="L46" i="3"/>
  <c r="S45" i="3"/>
  <c r="R45" i="3"/>
  <c r="Q45" i="3"/>
  <c r="P45" i="3"/>
  <c r="O45" i="3"/>
  <c r="N45" i="3"/>
  <c r="M45" i="3"/>
  <c r="L45" i="3"/>
  <c r="S44" i="3"/>
  <c r="R44" i="3"/>
  <c r="Q44" i="3"/>
  <c r="P44" i="3"/>
  <c r="O44" i="3"/>
  <c r="N44" i="3"/>
  <c r="M44" i="3"/>
  <c r="L44" i="3"/>
  <c r="S43" i="3"/>
  <c r="R43" i="3"/>
  <c r="Q43" i="3"/>
  <c r="P43" i="3"/>
  <c r="O43" i="3"/>
  <c r="N43" i="3"/>
  <c r="M43" i="3"/>
  <c r="L43" i="3"/>
  <c r="S42" i="3"/>
  <c r="R42" i="3"/>
  <c r="Q42" i="3"/>
  <c r="P42" i="3"/>
  <c r="O42" i="3"/>
  <c r="N42" i="3"/>
  <c r="M42" i="3"/>
  <c r="L42" i="3"/>
  <c r="S41" i="3"/>
  <c r="R41" i="3"/>
  <c r="Q41" i="3"/>
  <c r="P41" i="3"/>
  <c r="O41" i="3"/>
  <c r="N41" i="3"/>
  <c r="M41" i="3"/>
  <c r="L41" i="3"/>
  <c r="S40" i="3"/>
  <c r="R40" i="3"/>
  <c r="Q40" i="3"/>
  <c r="P40" i="3"/>
  <c r="O40" i="3"/>
  <c r="N40" i="3"/>
  <c r="M40" i="3"/>
  <c r="L40" i="3"/>
  <c r="S39" i="3"/>
  <c r="R39" i="3"/>
  <c r="Q39" i="3"/>
  <c r="P39" i="3"/>
  <c r="O39" i="3"/>
  <c r="N39" i="3"/>
  <c r="M39" i="3"/>
  <c r="L39" i="3"/>
  <c r="S38" i="3"/>
  <c r="R38" i="3"/>
  <c r="Q38" i="3"/>
  <c r="P38" i="3"/>
  <c r="O38" i="3"/>
  <c r="N38" i="3"/>
  <c r="M38" i="3"/>
  <c r="L38" i="3"/>
  <c r="S37" i="3"/>
  <c r="R37" i="3"/>
  <c r="Q37" i="3"/>
  <c r="P37" i="3"/>
  <c r="O37" i="3"/>
  <c r="N37" i="3"/>
  <c r="M37" i="3"/>
  <c r="L37" i="3"/>
  <c r="S36" i="3"/>
  <c r="R36" i="3"/>
  <c r="Q36" i="3"/>
  <c r="P36" i="3"/>
  <c r="O36" i="3"/>
  <c r="N36" i="3"/>
  <c r="M36" i="3"/>
  <c r="L36" i="3"/>
  <c r="S35" i="3"/>
  <c r="R35" i="3"/>
  <c r="Q35" i="3"/>
  <c r="P35" i="3"/>
  <c r="O35" i="3"/>
  <c r="N35" i="3"/>
  <c r="M35" i="3"/>
  <c r="L35" i="3"/>
  <c r="S34" i="3"/>
  <c r="R34" i="3"/>
  <c r="Q34" i="3"/>
  <c r="P34" i="3"/>
  <c r="O34" i="3"/>
  <c r="N34" i="3"/>
  <c r="M34" i="3"/>
  <c r="L34" i="3"/>
  <c r="S33" i="3"/>
  <c r="R33" i="3"/>
  <c r="Q33" i="3"/>
  <c r="P33" i="3"/>
  <c r="O33" i="3"/>
  <c r="N33" i="3"/>
  <c r="M33" i="3"/>
  <c r="L33" i="3"/>
  <c r="S32" i="3"/>
  <c r="R32" i="3"/>
  <c r="Q32" i="3"/>
  <c r="P32" i="3"/>
  <c r="O32" i="3"/>
  <c r="N32" i="3"/>
  <c r="M32" i="3"/>
  <c r="L32" i="3"/>
  <c r="S31" i="3"/>
  <c r="R31" i="3"/>
  <c r="Q31" i="3"/>
  <c r="P31" i="3"/>
  <c r="O31" i="3"/>
  <c r="N31" i="3"/>
  <c r="M31" i="3"/>
  <c r="L31" i="3"/>
  <c r="S30" i="3"/>
  <c r="R30" i="3"/>
  <c r="Q30" i="3"/>
  <c r="P30" i="3"/>
  <c r="O30" i="3"/>
  <c r="N30" i="3"/>
  <c r="M30" i="3"/>
  <c r="L30" i="3"/>
  <c r="S29" i="3"/>
  <c r="R29" i="3"/>
  <c r="Q29" i="3"/>
  <c r="P29" i="3"/>
  <c r="O29" i="3"/>
  <c r="N29" i="3"/>
  <c r="M29" i="3"/>
  <c r="L29" i="3"/>
  <c r="S28" i="3"/>
  <c r="R28" i="3"/>
  <c r="Q28" i="3"/>
  <c r="P28" i="3"/>
  <c r="O28" i="3"/>
  <c r="N28" i="3"/>
  <c r="M28" i="3"/>
  <c r="L28" i="3"/>
  <c r="S27" i="3"/>
  <c r="R27" i="3"/>
  <c r="Q27" i="3"/>
  <c r="P27" i="3"/>
  <c r="O27" i="3"/>
  <c r="N27" i="3"/>
  <c r="M27" i="3"/>
  <c r="L27" i="3"/>
  <c r="S26" i="3"/>
  <c r="R26" i="3"/>
  <c r="Q26" i="3"/>
  <c r="P26" i="3"/>
  <c r="O26" i="3"/>
  <c r="N26" i="3"/>
  <c r="M26" i="3"/>
  <c r="L26" i="3"/>
  <c r="S25" i="3"/>
  <c r="R25" i="3"/>
  <c r="Q25" i="3"/>
  <c r="P25" i="3"/>
  <c r="O25" i="3"/>
  <c r="N25" i="3"/>
  <c r="M25" i="3"/>
  <c r="L25" i="3"/>
  <c r="S24" i="3"/>
  <c r="R24" i="3"/>
  <c r="Q24" i="3"/>
  <c r="P24" i="3"/>
  <c r="O24" i="3"/>
  <c r="N24" i="3"/>
  <c r="M24" i="3"/>
  <c r="L24" i="3"/>
  <c r="S23" i="3"/>
  <c r="R23" i="3"/>
  <c r="Q23" i="3"/>
  <c r="P23" i="3"/>
  <c r="O23" i="3"/>
  <c r="N23" i="3"/>
  <c r="M23" i="3"/>
  <c r="L23" i="3"/>
  <c r="S22" i="3"/>
  <c r="R22" i="3"/>
  <c r="Q22" i="3"/>
  <c r="P22" i="3"/>
  <c r="O22" i="3"/>
  <c r="N22" i="3"/>
  <c r="M22" i="3"/>
  <c r="L22" i="3"/>
  <c r="S21" i="3"/>
  <c r="R21" i="3"/>
  <c r="Q21" i="3"/>
  <c r="P21" i="3"/>
  <c r="O21" i="3"/>
  <c r="N21" i="3"/>
  <c r="M21" i="3"/>
  <c r="L21" i="3"/>
  <c r="S20" i="3"/>
  <c r="R20" i="3"/>
  <c r="Q20" i="3"/>
  <c r="P20" i="3"/>
  <c r="O20" i="3"/>
  <c r="N20" i="3"/>
  <c r="M20" i="3"/>
  <c r="L20" i="3"/>
  <c r="S19" i="3"/>
  <c r="R19" i="3"/>
  <c r="Q19" i="3"/>
  <c r="P19" i="3"/>
  <c r="O19" i="3"/>
  <c r="N19" i="3"/>
  <c r="M19" i="3"/>
  <c r="L19" i="3"/>
  <c r="A19" i="3"/>
  <c r="A31" i="3" s="1"/>
  <c r="A43" i="3" s="1"/>
  <c r="A55" i="3" s="1"/>
  <c r="A67" i="3" s="1"/>
  <c r="A79" i="3" s="1"/>
  <c r="A91" i="3" s="1"/>
  <c r="A103" i="3" s="1"/>
  <c r="A115" i="3" s="1"/>
  <c r="A127" i="3" s="1"/>
  <c r="A139" i="3" s="1"/>
  <c r="A151" i="3" s="1"/>
  <c r="S18" i="3"/>
  <c r="R18" i="3"/>
  <c r="Q18" i="3"/>
  <c r="P18" i="3"/>
  <c r="O18" i="3"/>
  <c r="N18" i="3"/>
  <c r="M18" i="3"/>
  <c r="L18" i="3"/>
  <c r="S17" i="3"/>
  <c r="R17" i="3"/>
  <c r="Q17" i="3"/>
  <c r="P17" i="3"/>
  <c r="O17" i="3"/>
  <c r="N17" i="3"/>
  <c r="M17" i="3"/>
  <c r="L17" i="3"/>
  <c r="S16" i="3"/>
  <c r="R16" i="3"/>
  <c r="Q16" i="3"/>
  <c r="P16" i="3"/>
  <c r="O16" i="3"/>
  <c r="N16" i="3"/>
  <c r="M16" i="3"/>
  <c r="L16" i="3"/>
  <c r="S15" i="3"/>
  <c r="R15" i="3"/>
  <c r="Q15" i="3"/>
  <c r="P15" i="3"/>
  <c r="O15" i="3"/>
  <c r="N15" i="3"/>
  <c r="M15" i="3"/>
  <c r="L15" i="3"/>
  <c r="S14" i="3"/>
  <c r="R14" i="3"/>
  <c r="Q14" i="3"/>
  <c r="P14" i="3"/>
  <c r="O14" i="3"/>
  <c r="N14" i="3"/>
  <c r="M14" i="3"/>
  <c r="L14" i="3"/>
  <c r="S13" i="3"/>
  <c r="R13" i="3"/>
  <c r="Q13" i="3"/>
  <c r="P13" i="3"/>
  <c r="O13" i="3"/>
  <c r="N13" i="3"/>
  <c r="M13" i="3"/>
  <c r="L13" i="3"/>
  <c r="S12" i="3"/>
  <c r="R12" i="3"/>
  <c r="Q12" i="3"/>
  <c r="P12" i="3"/>
  <c r="O12" i="3"/>
  <c r="N12" i="3"/>
  <c r="M12" i="3"/>
  <c r="L1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A8" i="3"/>
  <c r="A9" i="3" s="1"/>
  <c r="S7" i="3"/>
  <c r="R7" i="3"/>
  <c r="Q7" i="3"/>
  <c r="P7" i="3"/>
  <c r="O7" i="3"/>
  <c r="N7" i="3"/>
  <c r="M7" i="3"/>
  <c r="L7" i="3"/>
  <c r="L168" i="3" l="1"/>
  <c r="P168" i="3"/>
  <c r="O172" i="3"/>
  <c r="N166" i="3"/>
  <c r="S171" i="3"/>
  <c r="O175" i="3"/>
  <c r="N177" i="4"/>
  <c r="Y176" i="4"/>
  <c r="P176" i="4" s="1"/>
  <c r="A9" i="4"/>
  <c r="A21" i="4" s="1"/>
  <c r="A33" i="4" s="1"/>
  <c r="A45" i="4" s="1"/>
  <c r="A57" i="4" s="1"/>
  <c r="A69" i="4" s="1"/>
  <c r="A81" i="4" s="1"/>
  <c r="A93" i="4" s="1"/>
  <c r="A105" i="4" s="1"/>
  <c r="A117" i="4" s="1"/>
  <c r="A129" i="4" s="1"/>
  <c r="A141" i="4" s="1"/>
  <c r="A153" i="4" s="1"/>
  <c r="U174" i="4"/>
  <c r="L174" i="4" s="1"/>
  <c r="AA165" i="4"/>
  <c r="V170" i="4"/>
  <c r="U171" i="4"/>
  <c r="AB165" i="4"/>
  <c r="S165" i="4" s="1"/>
  <c r="W169" i="4"/>
  <c r="W165" i="4"/>
  <c r="X167" i="4"/>
  <c r="AB167" i="4"/>
  <c r="S167" i="4" s="1"/>
  <c r="X169" i="4"/>
  <c r="AB169" i="4"/>
  <c r="Y170" i="4"/>
  <c r="M176" i="4"/>
  <c r="R177" i="4"/>
  <c r="Z171" i="4"/>
  <c r="X165" i="4"/>
  <c r="V171" i="4"/>
  <c r="M171" i="4" s="1"/>
  <c r="Z172" i="4"/>
  <c r="U173" i="4"/>
  <c r="Y166" i="4"/>
  <c r="U166" i="4"/>
  <c r="U168" i="4"/>
  <c r="Y168" i="4"/>
  <c r="U170" i="4"/>
  <c r="L170" i="4" s="1"/>
  <c r="Y171" i="4"/>
  <c r="P171" i="4" s="1"/>
  <c r="AB173" i="4"/>
  <c r="R173" i="3"/>
  <c r="N165" i="3"/>
  <c r="R166" i="3"/>
  <c r="M170" i="3"/>
  <c r="Q170" i="3"/>
  <c r="M172" i="3"/>
  <c r="Q172" i="3"/>
  <c r="N174" i="3"/>
  <c r="L166" i="3"/>
  <c r="P166" i="3"/>
  <c r="M167" i="3"/>
  <c r="Q167" i="3"/>
  <c r="O168" i="3"/>
  <c r="S168" i="3"/>
  <c r="R168" i="3"/>
  <c r="R171" i="3"/>
  <c r="L174" i="3"/>
  <c r="P174" i="3"/>
  <c r="S175" i="3"/>
  <c r="L166" i="4"/>
  <c r="R165" i="4"/>
  <c r="M166" i="4"/>
  <c r="Q166" i="4"/>
  <c r="M168" i="4"/>
  <c r="Q168" i="4"/>
  <c r="L171" i="4"/>
  <c r="Q171" i="4"/>
  <c r="O165" i="4"/>
  <c r="R169" i="4"/>
  <c r="O170" i="4"/>
  <c r="S170" i="4"/>
  <c r="Q172" i="4"/>
  <c r="P166" i="4"/>
  <c r="P168" i="4"/>
  <c r="O167" i="4"/>
  <c r="O169" i="4"/>
  <c r="P170" i="4"/>
  <c r="M172" i="4"/>
  <c r="R172" i="4"/>
  <c r="Q165" i="4"/>
  <c r="R170" i="4"/>
  <c r="M174" i="4"/>
  <c r="R167" i="4"/>
  <c r="U167" i="4"/>
  <c r="U169" i="4"/>
  <c r="AB176" i="4"/>
  <c r="S176" i="4" s="1"/>
  <c r="R166" i="4"/>
  <c r="R168" i="4"/>
  <c r="AB172" i="4"/>
  <c r="AB174" i="4"/>
  <c r="X176" i="4"/>
  <c r="O176" i="4" s="1"/>
  <c r="X166" i="4"/>
  <c r="AB166" i="4"/>
  <c r="V167" i="4"/>
  <c r="Z167" i="4"/>
  <c r="X168" i="4"/>
  <c r="AB168" i="4"/>
  <c r="V169" i="4"/>
  <c r="Z169" i="4"/>
  <c r="AA171" i="4"/>
  <c r="Y172" i="4"/>
  <c r="V173" i="4"/>
  <c r="AA173" i="4"/>
  <c r="Y174" i="4"/>
  <c r="AA175" i="4"/>
  <c r="R175" i="4" s="1"/>
  <c r="V177" i="4"/>
  <c r="M177" i="4" s="1"/>
  <c r="P173" i="4"/>
  <c r="M165" i="4"/>
  <c r="R174" i="4"/>
  <c r="N172" i="4"/>
  <c r="Q174" i="4"/>
  <c r="A10" i="4"/>
  <c r="Y167" i="4"/>
  <c r="Y169" i="4"/>
  <c r="X172" i="4"/>
  <c r="X174" i="4"/>
  <c r="U165" i="4"/>
  <c r="Y165" i="4"/>
  <c r="Z170" i="4"/>
  <c r="X171" i="4"/>
  <c r="AB171" i="4"/>
  <c r="U172" i="4"/>
  <c r="X173" i="4"/>
  <c r="X175" i="4"/>
  <c r="O175" i="4" s="1"/>
  <c r="AB175" i="4"/>
  <c r="S175" i="4" s="1"/>
  <c r="U176" i="4"/>
  <c r="L176" i="4" s="1"/>
  <c r="X177" i="4"/>
  <c r="O177" i="4" s="1"/>
  <c r="AB177" i="4"/>
  <c r="S177" i="4" s="1"/>
  <c r="N173" i="4"/>
  <c r="Y175" i="4"/>
  <c r="P175" i="4" s="1"/>
  <c r="Y177" i="4"/>
  <c r="P177" i="4" s="1"/>
  <c r="N171" i="4"/>
  <c r="Z173" i="4"/>
  <c r="U175" i="4"/>
  <c r="L175" i="4" s="1"/>
  <c r="Z176" i="4"/>
  <c r="Q176" i="4" s="1"/>
  <c r="U177" i="4"/>
  <c r="L177" i="4" s="1"/>
  <c r="Z177" i="4"/>
  <c r="Q177" i="4" s="1"/>
  <c r="N170" i="4"/>
  <c r="N174" i="4"/>
  <c r="A10" i="3"/>
  <c r="A21" i="3"/>
  <c r="A33" i="3" s="1"/>
  <c r="A45" i="3" s="1"/>
  <c r="A57" i="3" s="1"/>
  <c r="A69" i="3" s="1"/>
  <c r="A81" i="3" s="1"/>
  <c r="A93" i="3" s="1"/>
  <c r="A105" i="3" s="1"/>
  <c r="A117" i="3" s="1"/>
  <c r="A129" i="3" s="1"/>
  <c r="A141" i="3" s="1"/>
  <c r="A153" i="3" s="1"/>
  <c r="A20" i="3"/>
  <c r="A32" i="3" s="1"/>
  <c r="A44" i="3" s="1"/>
  <c r="A56" i="3" s="1"/>
  <c r="A68" i="3" s="1"/>
  <c r="A80" i="3" s="1"/>
  <c r="A92" i="3" s="1"/>
  <c r="A104" i="3" s="1"/>
  <c r="A116" i="3" s="1"/>
  <c r="A128" i="3" s="1"/>
  <c r="A140" i="3" s="1"/>
  <c r="A152" i="3" s="1"/>
  <c r="M173" i="3"/>
  <c r="Q173" i="3"/>
  <c r="M170" i="4" l="1"/>
  <c r="S169" i="4"/>
  <c r="S173" i="4"/>
  <c r="L173" i="4"/>
  <c r="L168" i="4"/>
  <c r="S171" i="4"/>
  <c r="L165" i="4"/>
  <c r="P167" i="4"/>
  <c r="P174" i="4"/>
  <c r="R171" i="4"/>
  <c r="O168" i="4"/>
  <c r="O166" i="4"/>
  <c r="S172" i="4"/>
  <c r="O171" i="4"/>
  <c r="O174" i="4"/>
  <c r="A11" i="4"/>
  <c r="A22" i="4"/>
  <c r="A34" i="4" s="1"/>
  <c r="A46" i="4" s="1"/>
  <c r="A58" i="4" s="1"/>
  <c r="A70" i="4" s="1"/>
  <c r="A82" i="4" s="1"/>
  <c r="A94" i="4" s="1"/>
  <c r="A106" i="4" s="1"/>
  <c r="A118" i="4" s="1"/>
  <c r="A130" i="4" s="1"/>
  <c r="A142" i="4" s="1"/>
  <c r="A154" i="4" s="1"/>
  <c r="R173" i="4"/>
  <c r="Q169" i="4"/>
  <c r="Q167" i="4"/>
  <c r="L169" i="4"/>
  <c r="O173" i="4"/>
  <c r="Q170" i="4"/>
  <c r="O172" i="4"/>
  <c r="M173" i="4"/>
  <c r="M169" i="4"/>
  <c r="M167" i="4"/>
  <c r="L167" i="4"/>
  <c r="Q173" i="4"/>
  <c r="L172" i="4"/>
  <c r="P165" i="4"/>
  <c r="P169" i="4"/>
  <c r="P172" i="4"/>
  <c r="S168" i="4"/>
  <c r="S166" i="4"/>
  <c r="S174" i="4"/>
  <c r="A22" i="3"/>
  <c r="A34" i="3" s="1"/>
  <c r="A46" i="3" s="1"/>
  <c r="A58" i="3" s="1"/>
  <c r="A70" i="3" s="1"/>
  <c r="A82" i="3" s="1"/>
  <c r="A94" i="3" s="1"/>
  <c r="A106" i="3" s="1"/>
  <c r="A118" i="3" s="1"/>
  <c r="A130" i="3" s="1"/>
  <c r="A142" i="3" s="1"/>
  <c r="A154" i="3" s="1"/>
  <c r="A11" i="3"/>
  <c r="A12" i="4" l="1"/>
  <c r="A23" i="4"/>
  <c r="A35" i="4" s="1"/>
  <c r="A47" i="4" s="1"/>
  <c r="A59" i="4" s="1"/>
  <c r="A71" i="4" s="1"/>
  <c r="A83" i="4" s="1"/>
  <c r="A95" i="4" s="1"/>
  <c r="A107" i="4" s="1"/>
  <c r="A119" i="4" s="1"/>
  <c r="A131" i="4" s="1"/>
  <c r="A143" i="4" s="1"/>
  <c r="A155" i="4" s="1"/>
  <c r="A12" i="3"/>
  <c r="A23" i="3"/>
  <c r="A35" i="3" s="1"/>
  <c r="A47" i="3" s="1"/>
  <c r="A59" i="3" s="1"/>
  <c r="A71" i="3" s="1"/>
  <c r="A83" i="3" s="1"/>
  <c r="A95" i="3" s="1"/>
  <c r="A107" i="3" s="1"/>
  <c r="A119" i="3" s="1"/>
  <c r="A131" i="3" s="1"/>
  <c r="A143" i="3" s="1"/>
  <c r="A155" i="3" s="1"/>
  <c r="A24" i="4" l="1"/>
  <c r="A36" i="4" s="1"/>
  <c r="A48" i="4" s="1"/>
  <c r="A60" i="4" s="1"/>
  <c r="A72" i="4" s="1"/>
  <c r="A84" i="4" s="1"/>
  <c r="A96" i="4" s="1"/>
  <c r="A108" i="4" s="1"/>
  <c r="A120" i="4" s="1"/>
  <c r="A132" i="4" s="1"/>
  <c r="A144" i="4" s="1"/>
  <c r="A156" i="4" s="1"/>
  <c r="A13" i="4"/>
  <c r="A13" i="3"/>
  <c r="A24" i="3"/>
  <c r="A36" i="3" s="1"/>
  <c r="A48" i="3" s="1"/>
  <c r="A60" i="3" s="1"/>
  <c r="A72" i="3" s="1"/>
  <c r="A84" i="3" s="1"/>
  <c r="A96" i="3" s="1"/>
  <c r="A108" i="3" s="1"/>
  <c r="A120" i="3" s="1"/>
  <c r="A132" i="3" s="1"/>
  <c r="A144" i="3" s="1"/>
  <c r="A156" i="3" s="1"/>
  <c r="A181" i="2"/>
  <c r="A182" i="2" s="1"/>
  <c r="A183" i="2" s="1"/>
  <c r="A184" i="2" s="1"/>
  <c r="A185" i="2" s="1"/>
  <c r="A186" i="2" s="1"/>
  <c r="A187" i="2" s="1"/>
  <c r="A188" i="2" s="1"/>
  <c r="A189" i="2" s="1"/>
  <c r="A190" i="2" s="1"/>
  <c r="AF177" i="2"/>
  <c r="AE177" i="2"/>
  <c r="AD177" i="2"/>
  <c r="AC177" i="2"/>
  <c r="AB177" i="2"/>
  <c r="AA177" i="2"/>
  <c r="Z177" i="2"/>
  <c r="Y177" i="2"/>
  <c r="X177" i="2"/>
  <c r="W177" i="2"/>
  <c r="V177" i="2"/>
  <c r="U177" i="2"/>
  <c r="T177" i="2"/>
  <c r="S177" i="2"/>
  <c r="P177" i="2"/>
  <c r="O177" i="2"/>
  <c r="N177" i="2"/>
  <c r="M177" i="2"/>
  <c r="L177" i="2"/>
  <c r="K177" i="2"/>
  <c r="J177" i="2"/>
  <c r="C177" i="2"/>
  <c r="AF176" i="2"/>
  <c r="AE176" i="2"/>
  <c r="AD176" i="2"/>
  <c r="AC176" i="2"/>
  <c r="AB176" i="2"/>
  <c r="AA176" i="2"/>
  <c r="Z176" i="2"/>
  <c r="Y176" i="2"/>
  <c r="X176" i="2"/>
  <c r="W176" i="2"/>
  <c r="V176" i="2"/>
  <c r="U176" i="2"/>
  <c r="T176" i="2"/>
  <c r="S176" i="2"/>
  <c r="P176" i="2"/>
  <c r="O176" i="2"/>
  <c r="N176" i="2"/>
  <c r="M176" i="2"/>
  <c r="L176" i="2"/>
  <c r="K176" i="2"/>
  <c r="J176" i="2"/>
  <c r="C176" i="2"/>
  <c r="AF175" i="2"/>
  <c r="AE175" i="2"/>
  <c r="AD175" i="2"/>
  <c r="AC175" i="2"/>
  <c r="AB175" i="2"/>
  <c r="AA175" i="2"/>
  <c r="Z175" i="2"/>
  <c r="Y175" i="2"/>
  <c r="X175" i="2"/>
  <c r="W175" i="2"/>
  <c r="V175" i="2"/>
  <c r="U175" i="2"/>
  <c r="T175" i="2"/>
  <c r="S175" i="2"/>
  <c r="P175" i="2"/>
  <c r="O175" i="2"/>
  <c r="N175" i="2"/>
  <c r="M175" i="2"/>
  <c r="L175" i="2"/>
  <c r="K175" i="2"/>
  <c r="J175" i="2"/>
  <c r="C175" i="2"/>
  <c r="AF174" i="2"/>
  <c r="AE174" i="2"/>
  <c r="AD174" i="2"/>
  <c r="AC174" i="2"/>
  <c r="AB174" i="2"/>
  <c r="AA174" i="2"/>
  <c r="Z174" i="2"/>
  <c r="Y174" i="2"/>
  <c r="X174" i="2"/>
  <c r="W174" i="2"/>
  <c r="V174" i="2"/>
  <c r="U174" i="2"/>
  <c r="T174" i="2"/>
  <c r="S174" i="2"/>
  <c r="P174" i="2"/>
  <c r="O174" i="2"/>
  <c r="N174" i="2"/>
  <c r="M174" i="2"/>
  <c r="L174" i="2"/>
  <c r="K174" i="2"/>
  <c r="J174" i="2"/>
  <c r="C174" i="2"/>
  <c r="AF173" i="2"/>
  <c r="AE173" i="2"/>
  <c r="AD173" i="2"/>
  <c r="AC173" i="2"/>
  <c r="AB173" i="2"/>
  <c r="AA173" i="2"/>
  <c r="Z173" i="2"/>
  <c r="Y173" i="2"/>
  <c r="X173" i="2"/>
  <c r="W173" i="2"/>
  <c r="V173" i="2"/>
  <c r="U173" i="2"/>
  <c r="T173" i="2"/>
  <c r="S173" i="2"/>
  <c r="P173" i="2"/>
  <c r="O173" i="2"/>
  <c r="N173" i="2"/>
  <c r="M173" i="2"/>
  <c r="L173" i="2"/>
  <c r="K173" i="2"/>
  <c r="J173" i="2"/>
  <c r="C173" i="2"/>
  <c r="AF172" i="2"/>
  <c r="AE172" i="2"/>
  <c r="AD172" i="2"/>
  <c r="AC172" i="2"/>
  <c r="AB172" i="2"/>
  <c r="AA172" i="2"/>
  <c r="Z172" i="2"/>
  <c r="Y172" i="2"/>
  <c r="X172" i="2"/>
  <c r="W172" i="2"/>
  <c r="V172" i="2"/>
  <c r="U172" i="2"/>
  <c r="T172" i="2"/>
  <c r="S172" i="2"/>
  <c r="P172" i="2"/>
  <c r="O172" i="2"/>
  <c r="N172" i="2"/>
  <c r="M172" i="2"/>
  <c r="L172" i="2"/>
  <c r="K172" i="2"/>
  <c r="J172" i="2"/>
  <c r="C172" i="2"/>
  <c r="AF171" i="2"/>
  <c r="AE171" i="2"/>
  <c r="AD171" i="2"/>
  <c r="AC171" i="2"/>
  <c r="AB171" i="2"/>
  <c r="AA171" i="2"/>
  <c r="Z171" i="2"/>
  <c r="Y171" i="2"/>
  <c r="X171" i="2"/>
  <c r="W171" i="2"/>
  <c r="V171" i="2"/>
  <c r="U171" i="2"/>
  <c r="T171" i="2"/>
  <c r="S171" i="2"/>
  <c r="P171" i="2"/>
  <c r="O171" i="2"/>
  <c r="N171" i="2"/>
  <c r="M171" i="2"/>
  <c r="L171" i="2"/>
  <c r="K171" i="2"/>
  <c r="J171" i="2"/>
  <c r="C171" i="2"/>
  <c r="AF170" i="2"/>
  <c r="AE170" i="2"/>
  <c r="AD170" i="2"/>
  <c r="AC170" i="2"/>
  <c r="AB170" i="2"/>
  <c r="AA170" i="2"/>
  <c r="Z170" i="2"/>
  <c r="Y170" i="2"/>
  <c r="X170" i="2"/>
  <c r="W170" i="2"/>
  <c r="V170" i="2"/>
  <c r="U170" i="2"/>
  <c r="T170" i="2"/>
  <c r="S170" i="2"/>
  <c r="P170" i="2"/>
  <c r="O170" i="2"/>
  <c r="N170" i="2"/>
  <c r="M170" i="2"/>
  <c r="L170" i="2"/>
  <c r="K170" i="2"/>
  <c r="J170" i="2"/>
  <c r="C170" i="2"/>
  <c r="AF169" i="2"/>
  <c r="AE169" i="2"/>
  <c r="AD169" i="2"/>
  <c r="AC169" i="2"/>
  <c r="AB169" i="2"/>
  <c r="AA169" i="2"/>
  <c r="Z169" i="2"/>
  <c r="Y169" i="2"/>
  <c r="X169" i="2"/>
  <c r="W169" i="2"/>
  <c r="V169" i="2"/>
  <c r="U169" i="2"/>
  <c r="T169" i="2"/>
  <c r="S169" i="2"/>
  <c r="P169" i="2"/>
  <c r="O169" i="2"/>
  <c r="N169" i="2"/>
  <c r="M169" i="2"/>
  <c r="L169" i="2"/>
  <c r="K169" i="2"/>
  <c r="J169" i="2"/>
  <c r="C169" i="2"/>
  <c r="AF168" i="2"/>
  <c r="AE168" i="2"/>
  <c r="AD168" i="2"/>
  <c r="AC168" i="2"/>
  <c r="AB168" i="2"/>
  <c r="AA168" i="2"/>
  <c r="Z168" i="2"/>
  <c r="Y168" i="2"/>
  <c r="X168" i="2"/>
  <c r="W168" i="2"/>
  <c r="V168" i="2"/>
  <c r="U168" i="2"/>
  <c r="T168" i="2"/>
  <c r="S168" i="2"/>
  <c r="P168" i="2"/>
  <c r="O168" i="2"/>
  <c r="N168" i="2"/>
  <c r="M168" i="2"/>
  <c r="L168" i="2"/>
  <c r="K168" i="2"/>
  <c r="J168" i="2"/>
  <c r="C168" i="2"/>
  <c r="AF167" i="2"/>
  <c r="AE167" i="2"/>
  <c r="AD167" i="2"/>
  <c r="AC167" i="2"/>
  <c r="AB167" i="2"/>
  <c r="AA167" i="2"/>
  <c r="Z167" i="2"/>
  <c r="Y167" i="2"/>
  <c r="X167" i="2"/>
  <c r="W167" i="2"/>
  <c r="V167" i="2"/>
  <c r="U167" i="2"/>
  <c r="T167" i="2"/>
  <c r="S167" i="2"/>
  <c r="P167" i="2"/>
  <c r="O167" i="2"/>
  <c r="N167" i="2"/>
  <c r="M167" i="2"/>
  <c r="L167" i="2"/>
  <c r="K167" i="2"/>
  <c r="J167" i="2"/>
  <c r="C167" i="2"/>
  <c r="AF166" i="2"/>
  <c r="AE166" i="2"/>
  <c r="AD166" i="2"/>
  <c r="AC166" i="2"/>
  <c r="AB166" i="2"/>
  <c r="AA166" i="2"/>
  <c r="Z166" i="2"/>
  <c r="Y166" i="2"/>
  <c r="X166" i="2"/>
  <c r="W166" i="2"/>
  <c r="V166" i="2"/>
  <c r="U166" i="2"/>
  <c r="T166" i="2"/>
  <c r="S166" i="2"/>
  <c r="P166" i="2"/>
  <c r="O166" i="2"/>
  <c r="N166" i="2"/>
  <c r="M166" i="2"/>
  <c r="L166" i="2"/>
  <c r="K166" i="2"/>
  <c r="J166" i="2"/>
  <c r="C166" i="2"/>
  <c r="A166" i="2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F165" i="2"/>
  <c r="AE165" i="2"/>
  <c r="AD165" i="2"/>
  <c r="AC165" i="2"/>
  <c r="AB165" i="2"/>
  <c r="AA165" i="2"/>
  <c r="Z165" i="2"/>
  <c r="Y165" i="2"/>
  <c r="X165" i="2"/>
  <c r="W165" i="2"/>
  <c r="V165" i="2"/>
  <c r="U165" i="2"/>
  <c r="T165" i="2"/>
  <c r="S165" i="2"/>
  <c r="P165" i="2"/>
  <c r="O165" i="2"/>
  <c r="N165" i="2"/>
  <c r="M165" i="2"/>
  <c r="L165" i="2"/>
  <c r="K165" i="2"/>
  <c r="J165" i="2"/>
  <c r="C165" i="2"/>
  <c r="A19" i="2"/>
  <c r="A31" i="2" s="1"/>
  <c r="A43" i="2" s="1"/>
  <c r="A55" i="2" s="1"/>
  <c r="A67" i="2" s="1"/>
  <c r="A8" i="2"/>
  <c r="A20" i="2" s="1"/>
  <c r="T6" i="2"/>
  <c r="U6" i="2" s="1"/>
  <c r="V6" i="2" s="1"/>
  <c r="W6" i="2" s="1"/>
  <c r="X6" i="2" s="1"/>
  <c r="N6" i="2"/>
  <c r="O6" i="2" s="1"/>
  <c r="P6" i="2" s="1"/>
  <c r="AC4" i="2"/>
  <c r="AA4" i="2"/>
  <c r="AD2" i="2"/>
  <c r="AE2" i="2" s="1"/>
  <c r="AA2" i="2"/>
  <c r="A14" i="4" l="1"/>
  <c r="A25" i="4"/>
  <c r="A37" i="4" s="1"/>
  <c r="A49" i="4" s="1"/>
  <c r="A61" i="4" s="1"/>
  <c r="A73" i="4" s="1"/>
  <c r="A85" i="4" s="1"/>
  <c r="A97" i="4" s="1"/>
  <c r="A109" i="4" s="1"/>
  <c r="A121" i="4" s="1"/>
  <c r="A133" i="4" s="1"/>
  <c r="A145" i="4" s="1"/>
  <c r="A157" i="4" s="1"/>
  <c r="A14" i="3"/>
  <c r="A25" i="3"/>
  <c r="A37" i="3" s="1"/>
  <c r="A49" i="3" s="1"/>
  <c r="A61" i="3" s="1"/>
  <c r="A73" i="3" s="1"/>
  <c r="A85" i="3" s="1"/>
  <c r="A97" i="3" s="1"/>
  <c r="A109" i="3" s="1"/>
  <c r="A121" i="3" s="1"/>
  <c r="A133" i="3" s="1"/>
  <c r="A145" i="3" s="1"/>
  <c r="A157" i="3" s="1"/>
  <c r="C179" i="2"/>
  <c r="K179" i="2"/>
  <c r="O179" i="2"/>
  <c r="S179" i="2"/>
  <c r="W179" i="2"/>
  <c r="AA179" i="2"/>
  <c r="AE179" i="2"/>
  <c r="P179" i="2"/>
  <c r="A9" i="2"/>
  <c r="A10" i="2" s="1"/>
  <c r="A22" i="2" s="1"/>
  <c r="L179" i="2"/>
  <c r="T179" i="2"/>
  <c r="X179" i="2"/>
  <c r="AB179" i="2"/>
  <c r="AF179" i="2"/>
  <c r="A79" i="2"/>
  <c r="A32" i="2"/>
  <c r="A11" i="2"/>
  <c r="M178" i="2"/>
  <c r="M179" i="2"/>
  <c r="U178" i="2"/>
  <c r="U179" i="2"/>
  <c r="Y178" i="2"/>
  <c r="Y179" i="2"/>
  <c r="AC178" i="2"/>
  <c r="AC179" i="2"/>
  <c r="J178" i="2"/>
  <c r="N178" i="2"/>
  <c r="V178" i="2"/>
  <c r="Z178" i="2"/>
  <c r="AD178" i="2"/>
  <c r="C178" i="2"/>
  <c r="K178" i="2"/>
  <c r="O178" i="2"/>
  <c r="S178" i="2"/>
  <c r="W178" i="2"/>
  <c r="AA178" i="2"/>
  <c r="AE178" i="2"/>
  <c r="L178" i="2"/>
  <c r="P178" i="2"/>
  <c r="T178" i="2"/>
  <c r="X178" i="2"/>
  <c r="AB178" i="2"/>
  <c r="AF178" i="2"/>
  <c r="J179" i="2"/>
  <c r="N179" i="2"/>
  <c r="V179" i="2"/>
  <c r="Z179" i="2"/>
  <c r="AD179" i="2"/>
  <c r="A15" i="4" l="1"/>
  <c r="A26" i="4"/>
  <c r="A38" i="4" s="1"/>
  <c r="A50" i="4" s="1"/>
  <c r="A62" i="4" s="1"/>
  <c r="A74" i="4" s="1"/>
  <c r="A86" i="4" s="1"/>
  <c r="A98" i="4" s="1"/>
  <c r="A110" i="4" s="1"/>
  <c r="A122" i="4" s="1"/>
  <c r="A134" i="4" s="1"/>
  <c r="A146" i="4" s="1"/>
  <c r="A158" i="4" s="1"/>
  <c r="A26" i="3"/>
  <c r="A38" i="3" s="1"/>
  <c r="A50" i="3" s="1"/>
  <c r="A62" i="3" s="1"/>
  <c r="A74" i="3" s="1"/>
  <c r="A86" i="3" s="1"/>
  <c r="A98" i="3" s="1"/>
  <c r="A110" i="3" s="1"/>
  <c r="A122" i="3" s="1"/>
  <c r="A134" i="3" s="1"/>
  <c r="A146" i="3" s="1"/>
  <c r="A158" i="3" s="1"/>
  <c r="A15" i="3"/>
  <c r="A21" i="2"/>
  <c r="A33" i="2" s="1"/>
  <c r="A34" i="2"/>
  <c r="A44" i="2"/>
  <c r="A91" i="2"/>
  <c r="A12" i="2"/>
  <c r="A23" i="2"/>
  <c r="A16" i="4" l="1"/>
  <c r="A27" i="4"/>
  <c r="A39" i="4" s="1"/>
  <c r="A51" i="4" s="1"/>
  <c r="A63" i="4" s="1"/>
  <c r="A75" i="4" s="1"/>
  <c r="A87" i="4" s="1"/>
  <c r="A99" i="4" s="1"/>
  <c r="A111" i="4" s="1"/>
  <c r="A123" i="4" s="1"/>
  <c r="A135" i="4" s="1"/>
  <c r="A147" i="4" s="1"/>
  <c r="A159" i="4" s="1"/>
  <c r="A27" i="3"/>
  <c r="A39" i="3" s="1"/>
  <c r="A51" i="3" s="1"/>
  <c r="A63" i="3" s="1"/>
  <c r="A75" i="3" s="1"/>
  <c r="A87" i="3" s="1"/>
  <c r="A99" i="3" s="1"/>
  <c r="A111" i="3" s="1"/>
  <c r="A123" i="3" s="1"/>
  <c r="A135" i="3" s="1"/>
  <c r="A147" i="3" s="1"/>
  <c r="A159" i="3" s="1"/>
  <c r="A16" i="3"/>
  <c r="A45" i="2"/>
  <c r="A103" i="2"/>
  <c r="A35" i="2"/>
  <c r="A24" i="2"/>
  <c r="A13" i="2"/>
  <c r="A56" i="2"/>
  <c r="A46" i="2"/>
  <c r="A28" i="4" l="1"/>
  <c r="A40" i="4" s="1"/>
  <c r="A52" i="4" s="1"/>
  <c r="A64" i="4" s="1"/>
  <c r="A76" i="4" s="1"/>
  <c r="A88" i="4" s="1"/>
  <c r="A100" i="4" s="1"/>
  <c r="A112" i="4" s="1"/>
  <c r="A124" i="4" s="1"/>
  <c r="A136" i="4" s="1"/>
  <c r="A148" i="4" s="1"/>
  <c r="A160" i="4" s="1"/>
  <c r="A17" i="4"/>
  <c r="A17" i="3"/>
  <c r="A28" i="3"/>
  <c r="A40" i="3" s="1"/>
  <c r="A52" i="3" s="1"/>
  <c r="A64" i="3" s="1"/>
  <c r="A76" i="3" s="1"/>
  <c r="A88" i="3" s="1"/>
  <c r="A100" i="3" s="1"/>
  <c r="A112" i="3" s="1"/>
  <c r="A124" i="3" s="1"/>
  <c r="A136" i="3" s="1"/>
  <c r="A148" i="3" s="1"/>
  <c r="A160" i="3" s="1"/>
  <c r="A68" i="2"/>
  <c r="A14" i="2"/>
  <c r="A25" i="2"/>
  <c r="A47" i="2"/>
  <c r="A115" i="2"/>
  <c r="A57" i="2"/>
  <c r="A58" i="2"/>
  <c r="A36" i="2"/>
  <c r="A29" i="4" l="1"/>
  <c r="A41" i="4" s="1"/>
  <c r="A53" i="4" s="1"/>
  <c r="A65" i="4" s="1"/>
  <c r="A77" i="4" s="1"/>
  <c r="A89" i="4" s="1"/>
  <c r="A101" i="4" s="1"/>
  <c r="A113" i="4" s="1"/>
  <c r="A125" i="4" s="1"/>
  <c r="A137" i="4" s="1"/>
  <c r="A149" i="4" s="1"/>
  <c r="A161" i="4" s="1"/>
  <c r="A18" i="4"/>
  <c r="A30" i="4" s="1"/>
  <c r="A42" i="4" s="1"/>
  <c r="A54" i="4" s="1"/>
  <c r="A66" i="4" s="1"/>
  <c r="A78" i="4" s="1"/>
  <c r="A90" i="4" s="1"/>
  <c r="A102" i="4" s="1"/>
  <c r="A114" i="4" s="1"/>
  <c r="A126" i="4" s="1"/>
  <c r="A138" i="4" s="1"/>
  <c r="A150" i="4" s="1"/>
  <c r="A162" i="4" s="1"/>
  <c r="A18" i="3"/>
  <c r="A30" i="3" s="1"/>
  <c r="A42" i="3" s="1"/>
  <c r="A54" i="3" s="1"/>
  <c r="A66" i="3" s="1"/>
  <c r="A78" i="3" s="1"/>
  <c r="A90" i="3" s="1"/>
  <c r="A102" i="3" s="1"/>
  <c r="A114" i="3" s="1"/>
  <c r="A126" i="3" s="1"/>
  <c r="A138" i="3" s="1"/>
  <c r="A150" i="3" s="1"/>
  <c r="A162" i="3" s="1"/>
  <c r="A29" i="3"/>
  <c r="A41" i="3" s="1"/>
  <c r="A53" i="3" s="1"/>
  <c r="A65" i="3" s="1"/>
  <c r="A77" i="3" s="1"/>
  <c r="A89" i="3" s="1"/>
  <c r="A101" i="3" s="1"/>
  <c r="A113" i="3" s="1"/>
  <c r="A125" i="3" s="1"/>
  <c r="A137" i="3" s="1"/>
  <c r="A149" i="3" s="1"/>
  <c r="A161" i="3" s="1"/>
  <c r="A127" i="2"/>
  <c r="A69" i="2"/>
  <c r="A15" i="2"/>
  <c r="A26" i="2"/>
  <c r="A48" i="2"/>
  <c r="A59" i="2"/>
  <c r="A70" i="2"/>
  <c r="A37" i="2"/>
  <c r="A80" i="2"/>
  <c r="A81" i="2" l="1"/>
  <c r="A92" i="2"/>
  <c r="A49" i="2"/>
  <c r="A82" i="2"/>
  <c r="A38" i="2"/>
  <c r="A71" i="2"/>
  <c r="A16" i="2"/>
  <c r="A27" i="2"/>
  <c r="A60" i="2"/>
  <c r="A139" i="2"/>
  <c r="A104" i="2" l="1"/>
  <c r="A83" i="2"/>
  <c r="A151" i="2"/>
  <c r="A39" i="2"/>
  <c r="A50" i="2"/>
  <c r="A28" i="2"/>
  <c r="A17" i="2"/>
  <c r="A61" i="2"/>
  <c r="A72" i="2"/>
  <c r="A94" i="2"/>
  <c r="A93" i="2"/>
  <c r="A84" i="2" l="1"/>
  <c r="A51" i="2"/>
  <c r="A105" i="2"/>
  <c r="A95" i="2"/>
  <c r="A73" i="2"/>
  <c r="A62" i="2"/>
  <c r="A40" i="2"/>
  <c r="A106" i="2"/>
  <c r="A18" i="2"/>
  <c r="A29" i="2"/>
  <c r="A116" i="2"/>
  <c r="A74" i="2" l="1"/>
  <c r="A118" i="2"/>
  <c r="A63" i="2"/>
  <c r="A117" i="2"/>
  <c r="A107" i="2"/>
  <c r="A41" i="2"/>
  <c r="A30" i="2"/>
  <c r="A128" i="2"/>
  <c r="A52" i="2"/>
  <c r="A85" i="2"/>
  <c r="A96" i="2"/>
  <c r="A53" i="2" l="1"/>
  <c r="A97" i="2"/>
  <c r="A130" i="2"/>
  <c r="A129" i="2"/>
  <c r="A42" i="2"/>
  <c r="A86" i="2"/>
  <c r="A140" i="2"/>
  <c r="A108" i="2"/>
  <c r="A64" i="2"/>
  <c r="A119" i="2"/>
  <c r="A75" i="2"/>
  <c r="A120" i="2" l="1"/>
  <c r="A141" i="2"/>
  <c r="A109" i="2"/>
  <c r="A65" i="2"/>
  <c r="A98" i="2"/>
  <c r="A131" i="2"/>
  <c r="A54" i="2"/>
  <c r="A87" i="2"/>
  <c r="A76" i="2"/>
  <c r="A152" i="2"/>
  <c r="A142" i="2"/>
  <c r="A99" i="2" l="1"/>
  <c r="A143" i="2"/>
  <c r="A153" i="2"/>
  <c r="A132" i="2"/>
  <c r="A77" i="2"/>
  <c r="A66" i="2"/>
  <c r="A154" i="2"/>
  <c r="A88" i="2"/>
  <c r="A110" i="2"/>
  <c r="A121" i="2"/>
  <c r="A133" i="2" l="1"/>
  <c r="A155" i="2"/>
  <c r="A144" i="2"/>
  <c r="A111" i="2"/>
  <c r="A78" i="2"/>
  <c r="A100" i="2"/>
  <c r="A122" i="2"/>
  <c r="A89" i="2"/>
  <c r="A123" i="2" l="1"/>
  <c r="A112" i="2"/>
  <c r="A90" i="2"/>
  <c r="A101" i="2"/>
  <c r="A134" i="2"/>
  <c r="A156" i="2"/>
  <c r="A145" i="2"/>
  <c r="A113" i="2" l="1"/>
  <c r="A102" i="2"/>
  <c r="A135" i="2"/>
  <c r="A124" i="2"/>
  <c r="A157" i="2"/>
  <c r="A146" i="2"/>
  <c r="A158" i="2" l="1"/>
  <c r="A136" i="2"/>
  <c r="A114" i="2"/>
  <c r="A147" i="2"/>
  <c r="A125" i="2"/>
  <c r="A148" i="2" l="1"/>
  <c r="A159" i="2"/>
  <c r="A137" i="2"/>
  <c r="A126" i="2"/>
  <c r="A138" i="2" l="1"/>
  <c r="A149" i="2"/>
  <c r="A160" i="2"/>
  <c r="A161" i="2" l="1"/>
  <c r="A150" i="2"/>
  <c r="A162" i="2" l="1"/>
</calcChain>
</file>

<file path=xl/sharedStrings.xml><?xml version="1.0" encoding="utf-8"?>
<sst xmlns="http://schemas.openxmlformats.org/spreadsheetml/2006/main" count="324" uniqueCount="105">
  <si>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</si>
  <si>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</si>
  <si>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</si>
  <si>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</si>
  <si>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</si>
  <si>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</si>
  <si>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</si>
  <si>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</si>
  <si>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</si>
  <si>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</si>
  <si>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</si>
  <si>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</si>
  <si>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</si>
  <si>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</si>
  <si>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</si>
  <si>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</si>
  <si>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(17)</t>
  </si>
  <si>
    <t>(18)</t>
  </si>
  <si>
    <t>(19)</t>
  </si>
  <si>
    <t>(20)</t>
  </si>
  <si>
    <t>(21)</t>
  </si>
  <si>
    <t>(22)</t>
  </si>
  <si>
    <t>(23)</t>
  </si>
  <si>
    <t>(24)</t>
  </si>
  <si>
    <t>(25)</t>
  </si>
  <si>
    <t>(26)</t>
  </si>
  <si>
    <t>(27)</t>
  </si>
  <si>
    <t>(28)</t>
  </si>
  <si>
    <t>(29)</t>
  </si>
  <si>
    <t>(30)</t>
  </si>
  <si>
    <t>Hillsborough</t>
  </si>
  <si>
    <t>Billing</t>
  </si>
  <si>
    <t>Peak Day</t>
  </si>
  <si>
    <t>Day prior to Peak</t>
  </si>
  <si>
    <t>Non-Phosphate</t>
  </si>
  <si>
    <t>County</t>
  </si>
  <si>
    <t>Cycle</t>
  </si>
  <si>
    <t>Commercial</t>
  </si>
  <si>
    <t>Industrial</t>
  </si>
  <si>
    <t>Resid.</t>
  </si>
  <si>
    <t>Public Auth.</t>
  </si>
  <si>
    <t>Res'l</t>
  </si>
  <si>
    <t>Com'l</t>
  </si>
  <si>
    <t>Heating DDY</t>
  </si>
  <si>
    <t>Cooling DDY</t>
  </si>
  <si>
    <t>Net Energy</t>
  </si>
  <si>
    <t>Predicted</t>
  </si>
  <si>
    <t>Actuals</t>
  </si>
  <si>
    <t>Construction</t>
  </si>
  <si>
    <t>Gov't</t>
  </si>
  <si>
    <t>Manufacturing</t>
  </si>
  <si>
    <t>Heating</t>
  </si>
  <si>
    <t>Cooling</t>
  </si>
  <si>
    <t>Price of</t>
  </si>
  <si>
    <t>Household</t>
  </si>
  <si>
    <t xml:space="preserve">Persons </t>
  </si>
  <si>
    <t xml:space="preserve"> Cooling</t>
  </si>
  <si>
    <t>Other</t>
  </si>
  <si>
    <t>Temporary</t>
  </si>
  <si>
    <t>65deg breakpoint</t>
  </si>
  <si>
    <t>50deg breakpoint</t>
  </si>
  <si>
    <t>80deg breakpoint</t>
  </si>
  <si>
    <t>for Load</t>
  </si>
  <si>
    <t>Peak Demand</t>
  </si>
  <si>
    <t>Population</t>
  </si>
  <si>
    <t>Permits</t>
  </si>
  <si>
    <t>Employment</t>
  </si>
  <si>
    <t>Output</t>
  </si>
  <si>
    <t>Degree</t>
  </si>
  <si>
    <t>Electricity</t>
  </si>
  <si>
    <t>Income</t>
  </si>
  <si>
    <t>Per</t>
  </si>
  <si>
    <t>Appliance</t>
  </si>
  <si>
    <t xml:space="preserve">Service </t>
  </si>
  <si>
    <t>24-hr Temp. on Pk.Day</t>
  </si>
  <si>
    <t>Temp. at Pk.Hr.</t>
  </si>
  <si>
    <t>Trend (MA)</t>
  </si>
  <si>
    <t>Temp.Service</t>
  </si>
  <si>
    <t>Ind'l - GS</t>
  </si>
  <si>
    <t>Ind'l - GSD</t>
  </si>
  <si>
    <t>Gov't - RS</t>
  </si>
  <si>
    <t>Gov't - GS</t>
  </si>
  <si>
    <t>Gov't - GSD</t>
  </si>
  <si>
    <t xml:space="preserve">Winter </t>
  </si>
  <si>
    <t>Summer -</t>
  </si>
  <si>
    <t>Winter</t>
  </si>
  <si>
    <t>Summer</t>
  </si>
  <si>
    <t>Year</t>
  </si>
  <si>
    <t>Month</t>
  </si>
  <si>
    <t xml:space="preserve"> (000's)</t>
  </si>
  <si>
    <t>(000's)</t>
  </si>
  <si>
    <t>($Millions)</t>
  </si>
  <si>
    <t>Days</t>
  </si>
  <si>
    <t>index</t>
  </si>
  <si>
    <t>($)</t>
  </si>
  <si>
    <t>FL_SharesUEC</t>
  </si>
  <si>
    <t>Customers</t>
  </si>
  <si>
    <t>Degree Days</t>
  </si>
  <si>
    <t>MWH/Cust</t>
  </si>
  <si>
    <t>kWh/Cust.</t>
  </si>
  <si>
    <t>kWh</t>
  </si>
  <si>
    <t>(MW)</t>
  </si>
  <si>
    <t>ANNUAL DATA</t>
  </si>
  <si>
    <t>GWH</t>
  </si>
  <si>
    <t>Confidential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</si>
</sst>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_(* #,##0_);_(* \(#,##0\);_(* &quot;-&quot;??_);_(@_)"/>
    <numFmt numFmtId="166" formatCode="_(* #,##0.0_);_(* \(#,##0.0\);_(* &quot;-&quot;??_);_(@_)"/>
    <numFmt numFmtId="167" formatCode="#,##0.0000"/>
    <numFmt numFmtId="168" formatCode="_(&quot;$&quot;* #,##0_);_(&quot;$&quot;* \(#,##0\);_(&quot;$&quot;* &quot;-&quot;??_);_(@_)"/>
    <numFmt numFmtId="169" formatCode="#,##0.0"/>
    <numFmt numFmtId="170" formatCode="0.000"/>
    <numFmt numFmtId="171" formatCode="#,##0.000"/>
    <numFmt numFmtId="172" formatCode="_(* #,##0.0000_);_(* \(#,##0.0000\);_(* &quot;-&quot;??_);_(@_)"/>
    <numFmt numFmtId="173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3">
    <xf numFmtId="0" fontId="0" fillId="0" borderId="0" xfId="0"/>
    <xf numFmtId="3" fontId="2" fillId="0" borderId="0" xfId="1" applyNumberFormat="1" applyFont="1" applyFill="1" applyBorder="1"/>
    <xf numFmtId="165" fontId="2" fillId="0" borderId="0" xfId="1" applyNumberFormat="1" applyFont="1" applyFill="1" applyBorder="1"/>
    <xf numFmtId="165" fontId="5" fillId="0" borderId="0" xfId="1" applyNumberFormat="1" applyFont="1" applyFill="1"/>
    <xf numFmtId="165" fontId="2" fillId="0" borderId="0" xfId="1" applyNumberFormat="1" applyFont="1" applyFill="1"/>
    <xf numFmtId="165" fontId="3" fillId="0" borderId="0" xfId="1" applyNumberFormat="1" applyFont="1" applyFill="1"/>
    <xf numFmtId="0" fontId="2" fillId="0" borderId="0" xfId="0" applyFont="1" applyFill="1"/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166" fontId="2" fillId="0" borderId="1" xfId="1" applyNumberFormat="1" applyFont="1" applyFill="1" applyBorder="1" applyAlignment="1">
      <alignment horizontal="center" wrapText="1"/>
    </xf>
    <xf numFmtId="165" fontId="2" fillId="0" borderId="1" xfId="1" applyNumberFormat="1" applyFont="1" applyFill="1" applyBorder="1" applyAlignment="1">
      <alignment horizontal="center" wrapText="1"/>
    </xf>
    <xf numFmtId="165" fontId="2" fillId="0" borderId="0" xfId="1" applyNumberFormat="1" applyFont="1" applyFill="1" applyBorder="1" applyAlignment="1">
      <alignment horizontal="center" wrapText="1"/>
    </xf>
    <xf numFmtId="3" fontId="2" fillId="0" borderId="0" xfId="0" applyNumberFormat="1" applyFont="1" applyFill="1"/>
    <xf numFmtId="0" fontId="3" fillId="0" borderId="0" xfId="0" applyFont="1" applyFill="1"/>
    <xf numFmtId="3" fontId="5" fillId="0" borderId="0" xfId="0" applyNumberFormat="1" applyFont="1" applyFill="1"/>
    <xf numFmtId="169" fontId="5" fillId="0" borderId="0" xfId="0" applyNumberFormat="1" applyFont="1" applyFill="1"/>
    <xf numFmtId="3" fontId="3" fillId="0" borderId="0" xfId="0" applyNumberFormat="1" applyFont="1" applyFill="1"/>
    <xf numFmtId="166" fontId="2" fillId="0" borderId="0" xfId="1" applyNumberFormat="1" applyFont="1" applyFill="1"/>
    <xf numFmtId="166" fontId="2" fillId="0" borderId="0" xfId="1" applyNumberFormat="1" applyFont="1" applyFill="1" applyBorder="1"/>
    <xf numFmtId="173" fontId="2" fillId="0" borderId="0" xfId="3" applyNumberFormat="1" applyFont="1" applyFill="1"/>
    <xf numFmtId="4" fontId="2" fillId="0" borderId="0" xfId="0" applyNumberFormat="1" applyFont="1" applyFill="1"/>
    <xf numFmtId="165" fontId="2" fillId="0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4" fontId="5" fillId="0" borderId="0" xfId="1" applyNumberFormat="1" applyFont="1" applyFill="1" applyBorder="1"/>
    <xf numFmtId="3" fontId="5" fillId="0" borderId="0" xfId="1" applyNumberFormat="1" applyFont="1" applyFill="1" applyBorder="1"/>
    <xf numFmtId="167" fontId="5" fillId="0" borderId="0" xfId="1" applyNumberFormat="1" applyFont="1" applyFill="1" applyBorder="1"/>
    <xf numFmtId="169" fontId="5" fillId="0" borderId="0" xfId="1" applyNumberFormat="1" applyFont="1" applyFill="1" applyBorder="1"/>
    <xf numFmtId="165" fontId="5" fillId="0" borderId="0" xfId="1" applyNumberFormat="1" applyFont="1" applyFill="1" applyBorder="1"/>
    <xf numFmtId="4" fontId="5" fillId="0" borderId="0" xfId="1" applyNumberFormat="1" applyFont="1" applyFill="1" applyBorder="1" applyAlignment="1">
      <alignment horizontal="right"/>
    </xf>
    <xf numFmtId="3" fontId="5" fillId="0" borderId="0" xfId="1" applyNumberFormat="1" applyFont="1" applyFill="1" applyBorder="1" applyAlignment="1">
      <alignment horizontal="right"/>
    </xf>
    <xf numFmtId="167" fontId="5" fillId="0" borderId="0" xfId="1" applyNumberFormat="1" applyFont="1" applyFill="1" applyBorder="1" applyAlignment="1">
      <alignment horizontal="right"/>
    </xf>
    <xf numFmtId="170" fontId="2" fillId="0" borderId="0" xfId="0" applyNumberFormat="1" applyFont="1" applyFill="1"/>
    <xf numFmtId="167" fontId="2" fillId="0" borderId="0" xfId="0" applyNumberFormat="1" applyFont="1" applyFill="1"/>
    <xf numFmtId="169" fontId="2" fillId="0" borderId="0" xfId="0" applyNumberFormat="1" applyFont="1" applyFill="1"/>
    <xf numFmtId="172" fontId="2" fillId="0" borderId="0" xfId="1" applyNumberFormat="1" applyFont="1" applyFill="1"/>
    <xf numFmtId="167" fontId="2" fillId="0" borderId="0" xfId="1" applyNumberFormat="1" applyFont="1" applyFill="1"/>
    <xf numFmtId="166" fontId="3" fillId="0" borderId="0" xfId="1" applyNumberFormat="1" applyFont="1" applyFill="1" applyBorder="1"/>
    <xf numFmtId="4" fontId="5" fillId="0" borderId="0" xfId="0" applyNumberFormat="1" applyFont="1" applyFill="1"/>
    <xf numFmtId="3" fontId="3" fillId="0" borderId="0" xfId="1" applyNumberFormat="1" applyFont="1" applyFill="1" applyBorder="1"/>
    <xf numFmtId="165" fontId="3" fillId="0" borderId="0" xfId="1" applyNumberFormat="1" applyFont="1" applyFill="1" applyBorder="1"/>
    <xf numFmtId="4" fontId="3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4" fontId="5" fillId="2" borderId="0" xfId="1" applyNumberFormat="1" applyFont="1" applyFill="1" applyBorder="1"/>
    <xf numFmtId="4" fontId="2" fillId="2" borderId="0" xfId="1" applyNumberFormat="1" applyFont="1" applyFill="1" applyBorder="1"/>
    <xf numFmtId="44" fontId="2" fillId="2" borderId="0" xfId="2" applyFont="1" applyFill="1" applyBorder="1"/>
    <xf numFmtId="165" fontId="5" fillId="2" borderId="0" xfId="1" applyNumberFormat="1" applyFont="1" applyFill="1" applyBorder="1"/>
    <xf numFmtId="4" fontId="5" fillId="2" borderId="0" xfId="1" applyNumberFormat="1" applyFont="1" applyFill="1" applyBorder="1" applyAlignment="1">
      <alignment horizontal="right"/>
    </xf>
    <xf numFmtId="165" fontId="5" fillId="2" borderId="0" xfId="1" applyNumberFormat="1" applyFont="1" applyFill="1" applyBorder="1" applyAlignment="1">
      <alignment horizontal="right"/>
    </xf>
    <xf numFmtId="0" fontId="2" fillId="2" borderId="0" xfId="0" applyFont="1" applyFill="1"/>
    <xf numFmtId="165" fontId="2" fillId="2" borderId="0" xfId="0" applyNumberFormat="1" applyFont="1" applyFill="1"/>
    <xf numFmtId="166" fontId="2" fillId="2" borderId="0" xfId="1" applyNumberFormat="1" applyFont="1" applyFill="1"/>
    <xf numFmtId="171" fontId="2" fillId="2" borderId="0" xfId="0" applyNumberFormat="1" applyFont="1" applyFill="1"/>
    <xf numFmtId="165" fontId="2" fillId="2" borderId="0" xfId="1" applyNumberFormat="1" applyFont="1" applyFill="1"/>
    <xf numFmtId="173" fontId="2" fillId="2" borderId="0" xfId="3" applyNumberFormat="1" applyFont="1" applyFill="1"/>
    <xf numFmtId="4" fontId="2" fillId="2" borderId="0" xfId="0" applyNumberFormat="1" applyFont="1" applyFill="1"/>
    <xf numFmtId="3" fontId="2" fillId="2" borderId="0" xfId="0" applyNumberFormat="1" applyFont="1" applyFill="1"/>
    <xf numFmtId="168" fontId="5" fillId="2" borderId="0" xfId="2" applyNumberFormat="1" applyFont="1" applyFill="1" applyBorder="1"/>
    <xf numFmtId="49" fontId="2" fillId="0" borderId="1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552D0-5FB9-4654-8421-C145049327AC}">
  <dimension ref="A1:AF671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M499" sqref="M499"/>
    </sheetView>
  </sheetViews>
  <sheetFormatPr defaultColWidth="9.140625" defaultRowHeight="11.25" x14ac:dyDescent="0.2"/>
  <cols>
    <col min="1" max="1" width="10.85546875" style="6" bestFit="1" customWidth="1"/>
    <col min="2" max="2" width="11" style="6" bestFit="1" customWidth="1"/>
    <col min="3" max="3" width="11" style="6" customWidth="1"/>
    <col min="4" max="4" width="11.28515625" style="53" bestFit="1" customWidth="1"/>
    <col min="5" max="5" width="13.28515625" style="53" customWidth="1"/>
    <col min="6" max="6" width="11" style="53" bestFit="1" customWidth="1"/>
    <col min="7" max="7" width="14.85546875" style="53" bestFit="1" customWidth="1"/>
    <col min="8" max="8" width="13.85546875" style="53" customWidth="1"/>
    <col min="9" max="9" width="13.28515625" style="53" customWidth="1"/>
    <col min="10" max="10" width="8.7109375" style="6" bestFit="1" customWidth="1"/>
    <col min="11" max="11" width="10.5703125" style="6" customWidth="1"/>
    <col min="12" max="12" width="8.7109375" style="6" bestFit="1" customWidth="1"/>
    <col min="13" max="13" width="11.28515625" style="6" bestFit="1" customWidth="1"/>
    <col min="14" max="14" width="11" style="6" bestFit="1" customWidth="1"/>
    <col min="15" max="15" width="11.5703125" style="6" customWidth="1"/>
    <col min="16" max="16" width="10.7109375" style="6" customWidth="1"/>
    <col min="17" max="17" width="11" style="53" bestFit="1" customWidth="1"/>
    <col min="18" max="18" width="12.28515625" style="53" customWidth="1"/>
    <col min="19" max="24" width="12.28515625" style="6" bestFit="1" customWidth="1"/>
    <col min="25" max="25" width="10.28515625" style="6" customWidth="1"/>
    <col min="26" max="26" width="19.7109375" style="6" customWidth="1"/>
    <col min="27" max="29" width="19.28515625" style="6" customWidth="1"/>
    <col min="30" max="30" width="18.7109375" style="6" customWidth="1"/>
    <col min="31" max="31" width="19.5703125" style="6" customWidth="1"/>
    <col min="32" max="32" width="14" style="6" customWidth="1"/>
    <col min="33" max="16384" width="9.140625" style="6"/>
  </cols>
  <sheetData>
    <row r="1" spans="1:32" x14ac:dyDescent="0.2">
      <c r="A1" s="6" t="s">
        <v>104</v>
      </c>
      <c r="C1" s="45" t="s">
        <v>0</v>
      </c>
      <c r="D1" s="45" t="s">
        <v>1</v>
      </c>
      <c r="E1" s="45" t="s">
        <v>2</v>
      </c>
      <c r="F1" s="45" t="s">
        <v>3</v>
      </c>
      <c r="G1" s="45" t="s">
        <v>4</v>
      </c>
      <c r="H1" s="45" t="s">
        <v>5</v>
      </c>
      <c r="I1" s="45" t="s">
        <v>6</v>
      </c>
      <c r="J1" s="45" t="s">
        <v>7</v>
      </c>
      <c r="K1" s="45" t="s">
        <v>8</v>
      </c>
      <c r="L1" s="45" t="s">
        <v>9</v>
      </c>
      <c r="M1" s="45" t="s">
        <v>10</v>
      </c>
      <c r="N1" s="45" t="s">
        <v>11</v>
      </c>
      <c r="O1" s="45" t="s">
        <v>12</v>
      </c>
      <c r="P1" s="45" t="s">
        <v>13</v>
      </c>
      <c r="Q1" s="45" t="s">
        <v>14</v>
      </c>
      <c r="R1" s="45" t="s">
        <v>15</v>
      </c>
      <c r="S1" s="45" t="s">
        <v>16</v>
      </c>
      <c r="T1" s="45" t="s">
        <v>17</v>
      </c>
      <c r="U1" s="45" t="s">
        <v>18</v>
      </c>
      <c r="V1" s="45" t="s">
        <v>19</v>
      </c>
      <c r="W1" s="45" t="s">
        <v>20</v>
      </c>
      <c r="X1" s="45" t="s">
        <v>21</v>
      </c>
      <c r="Y1" s="45" t="s">
        <v>22</v>
      </c>
      <c r="Z1" s="45" t="s">
        <v>23</v>
      </c>
      <c r="AA1" s="45" t="s">
        <v>24</v>
      </c>
      <c r="AB1" s="45" t="s">
        <v>25</v>
      </c>
      <c r="AC1" s="45" t="s">
        <v>26</v>
      </c>
      <c r="AD1" s="45" t="s">
        <v>27</v>
      </c>
      <c r="AE1" s="45" t="s">
        <v>28</v>
      </c>
      <c r="AF1" s="45" t="s">
        <v>29</v>
      </c>
    </row>
    <row r="2" spans="1:32" x14ac:dyDescent="0.2">
      <c r="A2" s="7"/>
      <c r="B2" s="7"/>
      <c r="C2" s="24"/>
      <c r="D2" s="7" t="s">
        <v>30</v>
      </c>
      <c r="E2" s="7" t="s">
        <v>30</v>
      </c>
      <c r="F2" s="7" t="s">
        <v>30</v>
      </c>
      <c r="G2" s="7" t="s">
        <v>30</v>
      </c>
      <c r="H2" s="7" t="s">
        <v>30</v>
      </c>
      <c r="I2" s="7" t="s">
        <v>30</v>
      </c>
      <c r="J2" s="7" t="s">
        <v>31</v>
      </c>
      <c r="K2" s="7" t="s">
        <v>31</v>
      </c>
      <c r="L2" s="7"/>
      <c r="N2" s="7"/>
      <c r="O2" s="7"/>
      <c r="P2" s="7"/>
      <c r="Q2" s="7" t="s">
        <v>30</v>
      </c>
      <c r="R2" s="7" t="s">
        <v>30</v>
      </c>
      <c r="S2" s="25"/>
      <c r="T2" s="25"/>
      <c r="U2" s="25"/>
      <c r="V2" s="25"/>
      <c r="W2" s="25"/>
      <c r="X2" s="25"/>
      <c r="Y2" s="7"/>
      <c r="Z2" s="7" t="s">
        <v>32</v>
      </c>
      <c r="AA2" s="7" t="str">
        <f>Z2</f>
        <v>Peak Day</v>
      </c>
      <c r="AB2" s="7" t="s">
        <v>33</v>
      </c>
      <c r="AC2" s="7" t="s">
        <v>33</v>
      </c>
      <c r="AD2" s="7" t="str">
        <f>Z2</f>
        <v>Peak Day</v>
      </c>
      <c r="AE2" s="7" t="str">
        <f>AD2</f>
        <v>Peak Day</v>
      </c>
      <c r="AF2" s="7" t="s">
        <v>34</v>
      </c>
    </row>
    <row r="3" spans="1:32" ht="14.1" customHeight="1" x14ac:dyDescent="0.2">
      <c r="A3" s="7"/>
      <c r="B3" s="7"/>
      <c r="C3" s="7" t="s">
        <v>30</v>
      </c>
      <c r="D3" s="7" t="s">
        <v>35</v>
      </c>
      <c r="E3" s="7" t="s">
        <v>35</v>
      </c>
      <c r="F3" s="7" t="s">
        <v>35</v>
      </c>
      <c r="G3" s="7" t="s">
        <v>35</v>
      </c>
      <c r="H3" s="7" t="s">
        <v>35</v>
      </c>
      <c r="I3" s="7" t="s">
        <v>35</v>
      </c>
      <c r="J3" s="7" t="s">
        <v>36</v>
      </c>
      <c r="K3" s="7" t="s">
        <v>36</v>
      </c>
      <c r="L3" s="7"/>
      <c r="M3" s="7" t="s">
        <v>37</v>
      </c>
      <c r="N3" s="7" t="s">
        <v>38</v>
      </c>
      <c r="O3" s="7" t="s">
        <v>39</v>
      </c>
      <c r="P3" s="7" t="s">
        <v>40</v>
      </c>
      <c r="Q3" s="7" t="s">
        <v>35</v>
      </c>
      <c r="R3" s="7" t="s">
        <v>35</v>
      </c>
      <c r="S3" s="25" t="s">
        <v>41</v>
      </c>
      <c r="T3" s="25" t="s">
        <v>41</v>
      </c>
      <c r="U3" s="25" t="s">
        <v>41</v>
      </c>
      <c r="V3" s="25" t="s">
        <v>42</v>
      </c>
      <c r="W3" s="25" t="s">
        <v>42</v>
      </c>
      <c r="X3" s="25" t="s">
        <v>42</v>
      </c>
      <c r="Y3" s="7"/>
      <c r="Z3" s="7" t="s">
        <v>43</v>
      </c>
      <c r="AA3" s="7" t="s">
        <v>44</v>
      </c>
      <c r="AB3" s="7" t="s">
        <v>43</v>
      </c>
      <c r="AC3" s="7" t="s">
        <v>44</v>
      </c>
      <c r="AD3" s="7" t="s">
        <v>43</v>
      </c>
      <c r="AE3" s="7" t="s">
        <v>44</v>
      </c>
      <c r="AF3" s="7" t="s">
        <v>45</v>
      </c>
    </row>
    <row r="4" spans="1:32" ht="14.1" customHeight="1" x14ac:dyDescent="0.2">
      <c r="A4" s="7"/>
      <c r="B4" s="7"/>
      <c r="C4" s="7" t="s">
        <v>35</v>
      </c>
      <c r="D4" s="7" t="s">
        <v>48</v>
      </c>
      <c r="E4" s="7" t="s">
        <v>37</v>
      </c>
      <c r="F4" s="7" t="s">
        <v>38</v>
      </c>
      <c r="G4" s="7" t="s">
        <v>37</v>
      </c>
      <c r="H4" s="7" t="s">
        <v>49</v>
      </c>
      <c r="I4" s="7" t="s">
        <v>50</v>
      </c>
      <c r="J4" s="7" t="s">
        <v>51</v>
      </c>
      <c r="K4" s="7" t="s">
        <v>52</v>
      </c>
      <c r="L4" s="7"/>
      <c r="M4" s="7" t="s">
        <v>53</v>
      </c>
      <c r="N4" s="7" t="s">
        <v>53</v>
      </c>
      <c r="O4" s="7" t="s">
        <v>53</v>
      </c>
      <c r="P4" s="7" t="s">
        <v>53</v>
      </c>
      <c r="Q4" s="7" t="s">
        <v>54</v>
      </c>
      <c r="R4" s="7" t="s">
        <v>55</v>
      </c>
      <c r="S4" s="25" t="s">
        <v>56</v>
      </c>
      <c r="T4" s="25" t="s">
        <v>51</v>
      </c>
      <c r="U4" s="25" t="s">
        <v>57</v>
      </c>
      <c r="V4" s="25" t="s">
        <v>56</v>
      </c>
      <c r="W4" s="25" t="s">
        <v>51</v>
      </c>
      <c r="X4" s="25" t="s">
        <v>57</v>
      </c>
      <c r="Y4" s="7" t="s">
        <v>58</v>
      </c>
      <c r="Z4" s="7" t="s">
        <v>59</v>
      </c>
      <c r="AA4" s="7" t="str">
        <f>Z4</f>
        <v>65deg breakpoint</v>
      </c>
      <c r="AB4" s="7" t="s">
        <v>59</v>
      </c>
      <c r="AC4" s="7" t="str">
        <f>AB4</f>
        <v>65deg breakpoint</v>
      </c>
      <c r="AD4" s="7" t="s">
        <v>60</v>
      </c>
      <c r="AE4" s="7" t="s">
        <v>61</v>
      </c>
      <c r="AF4" s="45" t="s">
        <v>62</v>
      </c>
    </row>
    <row r="5" spans="1:32" ht="14.1" customHeight="1" x14ac:dyDescent="0.2">
      <c r="A5" s="7"/>
      <c r="B5" s="7"/>
      <c r="C5" s="7" t="s">
        <v>64</v>
      </c>
      <c r="D5" s="7" t="s">
        <v>65</v>
      </c>
      <c r="E5" s="7" t="s">
        <v>66</v>
      </c>
      <c r="F5" s="7" t="s">
        <v>66</v>
      </c>
      <c r="G5" s="7" t="s">
        <v>67</v>
      </c>
      <c r="H5" s="7" t="s">
        <v>67</v>
      </c>
      <c r="I5" s="7" t="s">
        <v>67</v>
      </c>
      <c r="J5" s="7" t="s">
        <v>68</v>
      </c>
      <c r="K5" s="7" t="s">
        <v>68</v>
      </c>
      <c r="L5" s="7" t="s">
        <v>31</v>
      </c>
      <c r="M5" s="7" t="s">
        <v>69</v>
      </c>
      <c r="N5" s="7" t="s">
        <v>69</v>
      </c>
      <c r="O5" s="7" t="s">
        <v>69</v>
      </c>
      <c r="P5" s="7" t="s">
        <v>69</v>
      </c>
      <c r="Q5" s="7" t="s">
        <v>70</v>
      </c>
      <c r="R5" s="7" t="s">
        <v>71</v>
      </c>
      <c r="S5" s="25" t="s">
        <v>72</v>
      </c>
      <c r="T5" s="25" t="s">
        <v>72</v>
      </c>
      <c r="U5" s="25" t="s">
        <v>72</v>
      </c>
      <c r="V5" s="25" t="s">
        <v>72</v>
      </c>
      <c r="W5" s="25" t="s">
        <v>72</v>
      </c>
      <c r="X5" s="25" t="s">
        <v>72</v>
      </c>
      <c r="Y5" s="7" t="s">
        <v>73</v>
      </c>
      <c r="Z5" s="7" t="s">
        <v>74</v>
      </c>
      <c r="AA5" s="7" t="s">
        <v>74</v>
      </c>
      <c r="AB5" s="7" t="s">
        <v>74</v>
      </c>
      <c r="AC5" s="7" t="s">
        <v>74</v>
      </c>
      <c r="AD5" s="7" t="s">
        <v>75</v>
      </c>
      <c r="AE5" s="7" t="s">
        <v>75</v>
      </c>
      <c r="AF5" s="7" t="s">
        <v>76</v>
      </c>
    </row>
    <row r="6" spans="1:32" ht="14.1" customHeight="1" thickBot="1" x14ac:dyDescent="0.25">
      <c r="A6" s="10" t="s">
        <v>87</v>
      </c>
      <c r="B6" s="10" t="s">
        <v>88</v>
      </c>
      <c r="C6" s="10" t="s">
        <v>89</v>
      </c>
      <c r="D6" s="10"/>
      <c r="E6" s="10" t="s">
        <v>90</v>
      </c>
      <c r="F6" s="10" t="s">
        <v>90</v>
      </c>
      <c r="G6" s="62" t="s">
        <v>91</v>
      </c>
      <c r="H6" s="62" t="s">
        <v>91</v>
      </c>
      <c r="I6" s="62" t="s">
        <v>91</v>
      </c>
      <c r="J6" s="10" t="s">
        <v>92</v>
      </c>
      <c r="K6" s="10" t="s">
        <v>92</v>
      </c>
      <c r="L6" s="10" t="s">
        <v>92</v>
      </c>
      <c r="M6" s="10" t="s">
        <v>93</v>
      </c>
      <c r="N6" s="10" t="str">
        <f>M6</f>
        <v>index</v>
      </c>
      <c r="O6" s="10" t="str">
        <f>N6</f>
        <v>index</v>
      </c>
      <c r="P6" s="10" t="str">
        <f>O6</f>
        <v>index</v>
      </c>
      <c r="Q6" s="10" t="s">
        <v>94</v>
      </c>
      <c r="R6" s="10" t="s">
        <v>54</v>
      </c>
      <c r="S6" s="26" t="s">
        <v>95</v>
      </c>
      <c r="T6" s="26" t="str">
        <f>S6</f>
        <v>FL_SharesUEC</v>
      </c>
      <c r="U6" s="26" t="str">
        <f>T6</f>
        <v>FL_SharesUEC</v>
      </c>
      <c r="V6" s="26" t="str">
        <f>U6</f>
        <v>FL_SharesUEC</v>
      </c>
      <c r="W6" s="26" t="str">
        <f>V6</f>
        <v>FL_SharesUEC</v>
      </c>
      <c r="X6" s="26" t="str">
        <f>W6</f>
        <v>FL_SharesUEC</v>
      </c>
      <c r="Y6" s="10" t="s">
        <v>96</v>
      </c>
      <c r="Z6" s="10" t="s">
        <v>97</v>
      </c>
      <c r="AA6" s="10" t="s">
        <v>97</v>
      </c>
      <c r="AB6" s="10" t="s">
        <v>97</v>
      </c>
      <c r="AC6" s="10" t="s">
        <v>97</v>
      </c>
      <c r="AD6" s="10" t="s">
        <v>97</v>
      </c>
      <c r="AE6" s="10" t="s">
        <v>97</v>
      </c>
      <c r="AF6" s="10" t="s">
        <v>98</v>
      </c>
    </row>
    <row r="7" spans="1:32" ht="14.1" customHeight="1" x14ac:dyDescent="0.2">
      <c r="A7" s="8">
        <v>2010</v>
      </c>
      <c r="B7" s="8">
        <v>1</v>
      </c>
      <c r="C7" s="27">
        <v>1225.72</v>
      </c>
      <c r="D7" s="47"/>
      <c r="E7" s="47"/>
      <c r="F7" s="48"/>
      <c r="G7" s="49"/>
      <c r="H7" s="49"/>
      <c r="I7" s="47"/>
      <c r="J7" s="28">
        <v>302</v>
      </c>
      <c r="K7" s="28">
        <v>36</v>
      </c>
      <c r="L7" s="27">
        <v>32.049999999999997</v>
      </c>
      <c r="M7" s="29">
        <v>1</v>
      </c>
      <c r="N7" s="29">
        <v>1</v>
      </c>
      <c r="O7" s="29">
        <v>1</v>
      </c>
      <c r="P7" s="29">
        <v>1</v>
      </c>
      <c r="Q7" s="61"/>
      <c r="R7" s="47"/>
      <c r="S7" s="28">
        <v>3926.13</v>
      </c>
      <c r="T7" s="28">
        <v>1141.5</v>
      </c>
      <c r="U7" s="28">
        <v>8769.73</v>
      </c>
      <c r="V7" s="28">
        <v>4391.3738999999996</v>
      </c>
      <c r="W7" s="28">
        <v>973.06259999999997</v>
      </c>
      <c r="X7" s="28">
        <v>11382.4984</v>
      </c>
      <c r="Y7" s="28">
        <v>1309</v>
      </c>
      <c r="Z7" s="30">
        <v>27.33</v>
      </c>
      <c r="AA7" s="30">
        <v>0</v>
      </c>
      <c r="AB7" s="30">
        <v>30.25</v>
      </c>
      <c r="AC7" s="30">
        <v>0</v>
      </c>
      <c r="AD7" s="30">
        <v>18</v>
      </c>
      <c r="AE7" s="30">
        <v>0</v>
      </c>
      <c r="AF7" s="28"/>
    </row>
    <row r="8" spans="1:32" ht="14.1" customHeight="1" x14ac:dyDescent="0.2">
      <c r="A8" s="8">
        <f>+A7</f>
        <v>2010</v>
      </c>
      <c r="B8" s="8">
        <v>2</v>
      </c>
      <c r="C8" s="27">
        <v>1226.8900000000001</v>
      </c>
      <c r="D8" s="47"/>
      <c r="E8" s="47"/>
      <c r="F8" s="48"/>
      <c r="G8" s="49"/>
      <c r="H8" s="49"/>
      <c r="I8" s="50"/>
      <c r="J8" s="28">
        <v>234</v>
      </c>
      <c r="K8" s="28">
        <v>17</v>
      </c>
      <c r="L8" s="27">
        <v>29</v>
      </c>
      <c r="M8" s="29">
        <v>0.98870000000000002</v>
      </c>
      <c r="N8" s="29">
        <v>0.98540000000000005</v>
      </c>
      <c r="O8" s="29">
        <v>0.98919999999999997</v>
      </c>
      <c r="P8" s="29">
        <v>0.98540000000000005</v>
      </c>
      <c r="Q8" s="61"/>
      <c r="R8" s="47"/>
      <c r="S8" s="28">
        <v>3926.13</v>
      </c>
      <c r="T8" s="28">
        <v>1141.5</v>
      </c>
      <c r="U8" s="28">
        <v>8769.73</v>
      </c>
      <c r="V8" s="28">
        <v>4391.3738999999996</v>
      </c>
      <c r="W8" s="28">
        <v>973.06259999999997</v>
      </c>
      <c r="X8" s="28">
        <v>11382.4984</v>
      </c>
      <c r="Y8" s="28">
        <v>1296</v>
      </c>
      <c r="Z8" s="30">
        <v>16.21</v>
      </c>
      <c r="AA8" s="30">
        <v>0</v>
      </c>
      <c r="AB8" s="30">
        <v>16.5</v>
      </c>
      <c r="AC8" s="30">
        <v>0</v>
      </c>
      <c r="AD8" s="30">
        <v>7</v>
      </c>
      <c r="AE8" s="30">
        <v>0</v>
      </c>
      <c r="AF8" s="28"/>
    </row>
    <row r="9" spans="1:32" ht="14.1" customHeight="1" x14ac:dyDescent="0.2">
      <c r="A9" s="8">
        <f t="shared" ref="A9:A18" si="0">+A8</f>
        <v>2010</v>
      </c>
      <c r="B9" s="8">
        <v>3</v>
      </c>
      <c r="C9" s="27">
        <v>1228.06</v>
      </c>
      <c r="D9" s="47"/>
      <c r="E9" s="47"/>
      <c r="F9" s="48"/>
      <c r="G9" s="49"/>
      <c r="H9" s="49"/>
      <c r="I9" s="50"/>
      <c r="J9" s="28">
        <v>254</v>
      </c>
      <c r="K9" s="28">
        <v>8</v>
      </c>
      <c r="L9" s="27">
        <v>29.48</v>
      </c>
      <c r="M9" s="29">
        <v>0.97709999999999997</v>
      </c>
      <c r="N9" s="29">
        <v>0.97119999999999995</v>
      </c>
      <c r="O9" s="29">
        <v>0.9788</v>
      </c>
      <c r="P9" s="29">
        <v>0.97119999999999995</v>
      </c>
      <c r="Q9" s="61"/>
      <c r="R9" s="47"/>
      <c r="S9" s="28">
        <v>3926.13</v>
      </c>
      <c r="T9" s="28">
        <v>1141.5</v>
      </c>
      <c r="U9" s="28">
        <v>8769.73</v>
      </c>
      <c r="V9" s="28">
        <v>4391.3738999999996</v>
      </c>
      <c r="W9" s="28">
        <v>973.06259999999997</v>
      </c>
      <c r="X9" s="28">
        <v>11382.4984</v>
      </c>
      <c r="Y9" s="28">
        <v>1313</v>
      </c>
      <c r="Z9" s="30">
        <v>15.38</v>
      </c>
      <c r="AA9" s="30">
        <v>0</v>
      </c>
      <c r="AB9" s="30">
        <v>15.46</v>
      </c>
      <c r="AC9" s="30">
        <v>0</v>
      </c>
      <c r="AD9" s="30">
        <v>5</v>
      </c>
      <c r="AE9" s="30">
        <v>0</v>
      </c>
      <c r="AF9" s="28"/>
    </row>
    <row r="10" spans="1:32" ht="14.1" customHeight="1" x14ac:dyDescent="0.2">
      <c r="A10" s="8">
        <f t="shared" si="0"/>
        <v>2010</v>
      </c>
      <c r="B10" s="8">
        <v>4</v>
      </c>
      <c r="C10" s="27">
        <v>1229.23</v>
      </c>
      <c r="D10" s="47"/>
      <c r="E10" s="47"/>
      <c r="F10" s="48"/>
      <c r="G10" s="49"/>
      <c r="H10" s="49"/>
      <c r="I10" s="50"/>
      <c r="J10" s="28">
        <v>42</v>
      </c>
      <c r="K10" s="28">
        <v>110</v>
      </c>
      <c r="L10" s="27">
        <v>30.62</v>
      </c>
      <c r="M10" s="29">
        <v>0.96550000000000002</v>
      </c>
      <c r="N10" s="29">
        <v>0.95860000000000001</v>
      </c>
      <c r="O10" s="29">
        <v>0.96779999999999999</v>
      </c>
      <c r="P10" s="29">
        <v>0.95860000000000001</v>
      </c>
      <c r="Q10" s="61"/>
      <c r="R10" s="47"/>
      <c r="S10" s="28">
        <v>3926.13</v>
      </c>
      <c r="T10" s="28">
        <v>1141.5</v>
      </c>
      <c r="U10" s="28">
        <v>8769.73</v>
      </c>
      <c r="V10" s="28">
        <v>4391.3738999999996</v>
      </c>
      <c r="W10" s="28">
        <v>973.06259999999997</v>
      </c>
      <c r="X10" s="28">
        <v>11382.4984</v>
      </c>
      <c r="Y10" s="28">
        <v>1354</v>
      </c>
      <c r="Z10" s="30">
        <v>0</v>
      </c>
      <c r="AA10" s="30">
        <v>9.5399999999999991</v>
      </c>
      <c r="AB10" s="30">
        <v>0</v>
      </c>
      <c r="AC10" s="30">
        <v>7</v>
      </c>
      <c r="AD10" s="30">
        <v>0</v>
      </c>
      <c r="AE10" s="30">
        <v>1</v>
      </c>
      <c r="AF10" s="28"/>
    </row>
    <row r="11" spans="1:32" ht="14.1" customHeight="1" x14ac:dyDescent="0.2">
      <c r="A11" s="8">
        <f t="shared" si="0"/>
        <v>2010</v>
      </c>
      <c r="B11" s="8">
        <v>5</v>
      </c>
      <c r="C11" s="27">
        <v>1230.04</v>
      </c>
      <c r="D11" s="47"/>
      <c r="E11" s="47"/>
      <c r="F11" s="48"/>
      <c r="G11" s="49"/>
      <c r="H11" s="49"/>
      <c r="I11" s="50"/>
      <c r="J11" s="28">
        <v>0</v>
      </c>
      <c r="K11" s="28">
        <v>337</v>
      </c>
      <c r="L11" s="27">
        <v>29.52</v>
      </c>
      <c r="M11" s="29">
        <v>0.95289999999999997</v>
      </c>
      <c r="N11" s="29">
        <v>0.94520000000000004</v>
      </c>
      <c r="O11" s="29">
        <v>0.95709999999999995</v>
      </c>
      <c r="P11" s="29">
        <v>0.94520000000000004</v>
      </c>
      <c r="Q11" s="61"/>
      <c r="R11" s="47"/>
      <c r="S11" s="28">
        <v>3926.13</v>
      </c>
      <c r="T11" s="28">
        <v>1141.5</v>
      </c>
      <c r="U11" s="28">
        <v>8769.73</v>
      </c>
      <c r="V11" s="28">
        <v>4391.3738999999996</v>
      </c>
      <c r="W11" s="28">
        <v>973.06259999999997</v>
      </c>
      <c r="X11" s="28">
        <v>11382.4984</v>
      </c>
      <c r="Y11" s="28">
        <v>1350</v>
      </c>
      <c r="Z11" s="30">
        <v>0</v>
      </c>
      <c r="AA11" s="30">
        <v>15.58</v>
      </c>
      <c r="AB11" s="30">
        <v>0</v>
      </c>
      <c r="AC11" s="30">
        <v>16.29</v>
      </c>
      <c r="AD11" s="30">
        <v>0</v>
      </c>
      <c r="AE11" s="30">
        <v>5</v>
      </c>
      <c r="AF11" s="28"/>
    </row>
    <row r="12" spans="1:32" ht="14.1" customHeight="1" x14ac:dyDescent="0.2">
      <c r="A12" s="8">
        <f t="shared" si="0"/>
        <v>2010</v>
      </c>
      <c r="B12" s="8">
        <v>6</v>
      </c>
      <c r="C12" s="27">
        <v>1230.8499999999999</v>
      </c>
      <c r="D12" s="47"/>
      <c r="E12" s="47"/>
      <c r="F12" s="48"/>
      <c r="G12" s="49"/>
      <c r="H12" s="49"/>
      <c r="I12" s="50"/>
      <c r="J12" s="28">
        <v>0</v>
      </c>
      <c r="K12" s="28">
        <v>533</v>
      </c>
      <c r="L12" s="27">
        <v>30.71</v>
      </c>
      <c r="M12" s="29">
        <v>0.94830000000000003</v>
      </c>
      <c r="N12" s="29">
        <v>0.9405</v>
      </c>
      <c r="O12" s="29">
        <v>0.95289999999999997</v>
      </c>
      <c r="P12" s="29">
        <v>0.9405</v>
      </c>
      <c r="Q12" s="61"/>
      <c r="R12" s="47"/>
      <c r="S12" s="28">
        <v>3926.13</v>
      </c>
      <c r="T12" s="28">
        <v>1141.5</v>
      </c>
      <c r="U12" s="28">
        <v>8769.73</v>
      </c>
      <c r="V12" s="28">
        <v>4391.3738999999996</v>
      </c>
      <c r="W12" s="28">
        <v>973.06259999999997</v>
      </c>
      <c r="X12" s="28">
        <v>11382.4984</v>
      </c>
      <c r="Y12" s="28">
        <v>1380</v>
      </c>
      <c r="Z12" s="30">
        <v>0</v>
      </c>
      <c r="AA12" s="30">
        <v>21.5</v>
      </c>
      <c r="AB12" s="30">
        <v>0</v>
      </c>
      <c r="AC12" s="30">
        <v>20.92</v>
      </c>
      <c r="AD12" s="30">
        <v>0</v>
      </c>
      <c r="AE12" s="30">
        <v>11</v>
      </c>
      <c r="AF12" s="28"/>
    </row>
    <row r="13" spans="1:32" ht="14.1" customHeight="1" x14ac:dyDescent="0.2">
      <c r="A13" s="8">
        <f t="shared" si="0"/>
        <v>2010</v>
      </c>
      <c r="B13" s="8">
        <v>7</v>
      </c>
      <c r="C13" s="27">
        <v>1231.6600000000001</v>
      </c>
      <c r="D13" s="47"/>
      <c r="E13" s="47"/>
      <c r="F13" s="48"/>
      <c r="G13" s="49"/>
      <c r="H13" s="49"/>
      <c r="I13" s="50"/>
      <c r="J13" s="28">
        <v>0</v>
      </c>
      <c r="K13" s="28">
        <v>580</v>
      </c>
      <c r="L13" s="27">
        <v>30.62</v>
      </c>
      <c r="M13" s="29">
        <v>0.9456</v>
      </c>
      <c r="N13" s="29">
        <v>0.93779999999999997</v>
      </c>
      <c r="O13" s="29">
        <v>0.95130000000000003</v>
      </c>
      <c r="P13" s="29">
        <v>0.93779999999999997</v>
      </c>
      <c r="Q13" s="61"/>
      <c r="R13" s="47"/>
      <c r="S13" s="28">
        <v>3926.13</v>
      </c>
      <c r="T13" s="28">
        <v>1141.5</v>
      </c>
      <c r="U13" s="28">
        <v>8769.73</v>
      </c>
      <c r="V13" s="28">
        <v>4391.3738999999996</v>
      </c>
      <c r="W13" s="28">
        <v>973.06259999999997</v>
      </c>
      <c r="X13" s="28">
        <v>11382.4984</v>
      </c>
      <c r="Y13" s="28">
        <v>1336</v>
      </c>
      <c r="Z13" s="30">
        <v>0</v>
      </c>
      <c r="AA13" s="30">
        <v>20.13</v>
      </c>
      <c r="AB13" s="30">
        <v>0</v>
      </c>
      <c r="AC13" s="30">
        <v>21.04</v>
      </c>
      <c r="AD13" s="30">
        <v>0</v>
      </c>
      <c r="AE13" s="30">
        <v>12</v>
      </c>
      <c r="AF13" s="28">
        <v>2424.46</v>
      </c>
    </row>
    <row r="14" spans="1:32" ht="14.1" customHeight="1" x14ac:dyDescent="0.2">
      <c r="A14" s="8">
        <f t="shared" si="0"/>
        <v>2010</v>
      </c>
      <c r="B14" s="8">
        <v>8</v>
      </c>
      <c r="C14" s="27">
        <v>1232.47</v>
      </c>
      <c r="D14" s="47"/>
      <c r="E14" s="47"/>
      <c r="F14" s="48"/>
      <c r="G14" s="49"/>
      <c r="H14" s="49"/>
      <c r="I14" s="50"/>
      <c r="J14" s="28">
        <v>0</v>
      </c>
      <c r="K14" s="28">
        <v>603</v>
      </c>
      <c r="L14" s="27">
        <v>29.67</v>
      </c>
      <c r="M14" s="29">
        <v>0.94350000000000001</v>
      </c>
      <c r="N14" s="29">
        <v>0.9355</v>
      </c>
      <c r="O14" s="29">
        <v>0.94950000000000001</v>
      </c>
      <c r="P14" s="29">
        <v>0.9355</v>
      </c>
      <c r="Q14" s="61"/>
      <c r="R14" s="47"/>
      <c r="S14" s="28">
        <v>3926.13</v>
      </c>
      <c r="T14" s="28">
        <v>1141.5</v>
      </c>
      <c r="U14" s="28">
        <v>8769.73</v>
      </c>
      <c r="V14" s="28">
        <v>4391.3738999999996</v>
      </c>
      <c r="W14" s="28">
        <v>973.06259999999997</v>
      </c>
      <c r="X14" s="28">
        <v>11382.4984</v>
      </c>
      <c r="Y14" s="28">
        <v>1336</v>
      </c>
      <c r="Z14" s="30">
        <v>0</v>
      </c>
      <c r="AA14" s="30">
        <v>21.17</v>
      </c>
      <c r="AB14" s="30">
        <v>0</v>
      </c>
      <c r="AC14" s="30">
        <v>19.38</v>
      </c>
      <c r="AD14" s="30">
        <v>0</v>
      </c>
      <c r="AE14" s="30">
        <v>10</v>
      </c>
      <c r="AF14" s="28">
        <v>2388.52</v>
      </c>
    </row>
    <row r="15" spans="1:32" ht="14.1" customHeight="1" x14ac:dyDescent="0.2">
      <c r="A15" s="8">
        <f t="shared" si="0"/>
        <v>2010</v>
      </c>
      <c r="B15" s="8">
        <v>9</v>
      </c>
      <c r="C15" s="27">
        <v>1233.28</v>
      </c>
      <c r="D15" s="47"/>
      <c r="E15" s="47"/>
      <c r="F15" s="48"/>
      <c r="G15" s="49"/>
      <c r="H15" s="49"/>
      <c r="I15" s="50"/>
      <c r="J15" s="28">
        <v>0</v>
      </c>
      <c r="K15" s="28">
        <v>569</v>
      </c>
      <c r="L15" s="27">
        <v>30.38</v>
      </c>
      <c r="M15" s="29">
        <v>0.94010000000000005</v>
      </c>
      <c r="N15" s="29">
        <v>0.93240000000000001</v>
      </c>
      <c r="O15" s="29">
        <v>0.9476</v>
      </c>
      <c r="P15" s="29">
        <v>0.93240000000000001</v>
      </c>
      <c r="Q15" s="61"/>
      <c r="R15" s="47"/>
      <c r="S15" s="28">
        <v>3926.13</v>
      </c>
      <c r="T15" s="28">
        <v>1141.5</v>
      </c>
      <c r="U15" s="28">
        <v>8769.73</v>
      </c>
      <c r="V15" s="28">
        <v>4391.3738999999996</v>
      </c>
      <c r="W15" s="28">
        <v>973.06259999999997</v>
      </c>
      <c r="X15" s="28">
        <v>11382.4984</v>
      </c>
      <c r="Y15" s="28">
        <v>1336</v>
      </c>
      <c r="Z15" s="30">
        <v>0</v>
      </c>
      <c r="AA15" s="30">
        <v>19.21</v>
      </c>
      <c r="AB15" s="30">
        <v>0</v>
      </c>
      <c r="AC15" s="30">
        <v>17.670000000000002</v>
      </c>
      <c r="AD15" s="30">
        <v>0</v>
      </c>
      <c r="AE15" s="30">
        <v>5</v>
      </c>
      <c r="AF15" s="28">
        <v>2365.3200000000002</v>
      </c>
    </row>
    <row r="16" spans="1:32" ht="14.1" customHeight="1" x14ac:dyDescent="0.2">
      <c r="A16" s="8">
        <f t="shared" si="0"/>
        <v>2010</v>
      </c>
      <c r="B16" s="8">
        <v>10</v>
      </c>
      <c r="C16" s="27">
        <v>1234.0899999999999</v>
      </c>
      <c r="D16" s="47"/>
      <c r="E16" s="47"/>
      <c r="F16" s="48"/>
      <c r="G16" s="49"/>
      <c r="H16" s="49"/>
      <c r="I16" s="50"/>
      <c r="J16" s="28">
        <v>0</v>
      </c>
      <c r="K16" s="28">
        <v>456</v>
      </c>
      <c r="L16" s="27">
        <v>29.86</v>
      </c>
      <c r="M16" s="29">
        <v>0.93720000000000003</v>
      </c>
      <c r="N16" s="29">
        <v>0.93020000000000003</v>
      </c>
      <c r="O16" s="29">
        <v>0.94540000000000002</v>
      </c>
      <c r="P16" s="29">
        <v>0.93020000000000003</v>
      </c>
      <c r="Q16" s="61"/>
      <c r="R16" s="47"/>
      <c r="S16" s="28">
        <v>3926.13</v>
      </c>
      <c r="T16" s="28">
        <v>1141.5</v>
      </c>
      <c r="U16" s="28">
        <v>8769.73</v>
      </c>
      <c r="V16" s="28">
        <v>4391.3738999999996</v>
      </c>
      <c r="W16" s="28">
        <v>973.06259999999997</v>
      </c>
      <c r="X16" s="28">
        <v>11382.4984</v>
      </c>
      <c r="Y16" s="28">
        <v>1319</v>
      </c>
      <c r="Z16" s="30">
        <v>0</v>
      </c>
      <c r="AA16" s="30">
        <v>15.13</v>
      </c>
      <c r="AB16" s="30">
        <v>0</v>
      </c>
      <c r="AC16" s="30">
        <v>16</v>
      </c>
      <c r="AD16" s="30">
        <v>0</v>
      </c>
      <c r="AE16" s="30">
        <v>7</v>
      </c>
      <c r="AF16" s="28">
        <v>2364.06</v>
      </c>
    </row>
    <row r="17" spans="1:32" ht="14.1" customHeight="1" x14ac:dyDescent="0.2">
      <c r="A17" s="8">
        <f t="shared" si="0"/>
        <v>2010</v>
      </c>
      <c r="B17" s="8">
        <v>11</v>
      </c>
      <c r="C17" s="27">
        <v>1234.9000000000001</v>
      </c>
      <c r="D17" s="47"/>
      <c r="E17" s="47"/>
      <c r="F17" s="48"/>
      <c r="G17" s="49"/>
      <c r="H17" s="49"/>
      <c r="I17" s="50"/>
      <c r="J17" s="28">
        <v>16</v>
      </c>
      <c r="K17" s="28">
        <v>272</v>
      </c>
      <c r="L17" s="27">
        <v>29.38</v>
      </c>
      <c r="M17" s="29">
        <v>0.93489999999999995</v>
      </c>
      <c r="N17" s="29">
        <v>0.92889999999999995</v>
      </c>
      <c r="O17" s="29">
        <v>0.94320000000000004</v>
      </c>
      <c r="P17" s="29">
        <v>0.92889999999999995</v>
      </c>
      <c r="Q17" s="61"/>
      <c r="R17" s="47"/>
      <c r="S17" s="28">
        <v>3926.13</v>
      </c>
      <c r="T17" s="28">
        <v>1141.5</v>
      </c>
      <c r="U17" s="28">
        <v>8769.73</v>
      </c>
      <c r="V17" s="28">
        <v>4391.3738999999996</v>
      </c>
      <c r="W17" s="28">
        <v>973.06259999999997</v>
      </c>
      <c r="X17" s="28">
        <v>11382.4984</v>
      </c>
      <c r="Y17" s="28">
        <v>1300</v>
      </c>
      <c r="Z17" s="30">
        <v>0</v>
      </c>
      <c r="AA17" s="30">
        <v>10.96</v>
      </c>
      <c r="AB17" s="30">
        <v>0</v>
      </c>
      <c r="AC17" s="30">
        <v>8.25</v>
      </c>
      <c r="AD17" s="30">
        <v>0</v>
      </c>
      <c r="AE17" s="30">
        <v>0</v>
      </c>
      <c r="AF17" s="28">
        <v>2382.8200000000002</v>
      </c>
    </row>
    <row r="18" spans="1:32" ht="14.1" customHeight="1" x14ac:dyDescent="0.2">
      <c r="A18" s="8">
        <f t="shared" si="0"/>
        <v>2010</v>
      </c>
      <c r="B18" s="8">
        <v>12</v>
      </c>
      <c r="C18" s="27">
        <v>1235.71</v>
      </c>
      <c r="D18" s="47"/>
      <c r="E18" s="47"/>
      <c r="F18" s="48"/>
      <c r="G18" s="49"/>
      <c r="H18" s="49"/>
      <c r="I18" s="50"/>
      <c r="J18" s="28">
        <v>152</v>
      </c>
      <c r="K18" s="28">
        <v>121</v>
      </c>
      <c r="L18" s="27">
        <v>32.33</v>
      </c>
      <c r="M18" s="29">
        <v>0.93279999999999996</v>
      </c>
      <c r="N18" s="29">
        <v>0.92730000000000001</v>
      </c>
      <c r="O18" s="29">
        <v>0.94069999999999998</v>
      </c>
      <c r="P18" s="29">
        <v>0.92730000000000001</v>
      </c>
      <c r="Q18" s="61"/>
      <c r="R18" s="47"/>
      <c r="S18" s="28">
        <v>3926.13</v>
      </c>
      <c r="T18" s="28">
        <v>1141.5</v>
      </c>
      <c r="U18" s="28">
        <v>8769.73</v>
      </c>
      <c r="V18" s="28">
        <v>4391.3738999999996</v>
      </c>
      <c r="W18" s="28">
        <v>973.06259999999997</v>
      </c>
      <c r="X18" s="28">
        <v>11382.4984</v>
      </c>
      <c r="Y18" s="28">
        <v>1286</v>
      </c>
      <c r="Z18" s="30">
        <v>20.96</v>
      </c>
      <c r="AA18" s="30">
        <v>0</v>
      </c>
      <c r="AB18" s="30">
        <v>25.63</v>
      </c>
      <c r="AC18" s="30">
        <v>0</v>
      </c>
      <c r="AD18" s="30">
        <v>14</v>
      </c>
      <c r="AE18" s="30">
        <v>0</v>
      </c>
      <c r="AF18" s="28">
        <v>2369.87</v>
      </c>
    </row>
    <row r="19" spans="1:32" ht="14.1" customHeight="1" x14ac:dyDescent="0.2">
      <c r="A19" s="8">
        <f>+A7+1</f>
        <v>2011</v>
      </c>
      <c r="B19" s="8">
        <v>1</v>
      </c>
      <c r="C19" s="27">
        <v>1236.52</v>
      </c>
      <c r="D19" s="47"/>
      <c r="E19" s="47"/>
      <c r="F19" s="48"/>
      <c r="G19" s="49"/>
      <c r="H19" s="49"/>
      <c r="I19" s="50"/>
      <c r="J19" s="28">
        <v>300</v>
      </c>
      <c r="K19" s="28">
        <v>11</v>
      </c>
      <c r="L19" s="27">
        <v>32.049999999999997</v>
      </c>
      <c r="M19" s="29">
        <v>0.93079999999999996</v>
      </c>
      <c r="N19" s="29">
        <v>0.92689999999999995</v>
      </c>
      <c r="O19" s="29">
        <v>0.93820000000000003</v>
      </c>
      <c r="P19" s="29">
        <v>0.92689999999999995</v>
      </c>
      <c r="Q19" s="61"/>
      <c r="R19" s="47"/>
      <c r="S19" s="28">
        <v>3907.26</v>
      </c>
      <c r="T19" s="28">
        <v>1087.78</v>
      </c>
      <c r="U19" s="28">
        <v>8732.4699999999993</v>
      </c>
      <c r="V19" s="28">
        <v>4348.7704000000003</v>
      </c>
      <c r="W19" s="28">
        <v>958.11760000000004</v>
      </c>
      <c r="X19" s="28">
        <v>11244.0373</v>
      </c>
      <c r="Y19" s="28">
        <v>1245</v>
      </c>
      <c r="Z19" s="30">
        <v>23.67</v>
      </c>
      <c r="AA19" s="30">
        <v>0</v>
      </c>
      <c r="AB19" s="30">
        <v>20.75</v>
      </c>
      <c r="AC19" s="30">
        <v>0</v>
      </c>
      <c r="AD19" s="30">
        <v>18</v>
      </c>
      <c r="AE19" s="30">
        <v>0</v>
      </c>
      <c r="AF19" s="28">
        <v>2355.34</v>
      </c>
    </row>
    <row r="20" spans="1:32" ht="14.1" customHeight="1" x14ac:dyDescent="0.2">
      <c r="A20" s="8">
        <f t="shared" ref="A20:A83" si="1">+A8+1</f>
        <v>2011</v>
      </c>
      <c r="B20" s="8">
        <v>2</v>
      </c>
      <c r="C20" s="27">
        <v>1237.33</v>
      </c>
      <c r="D20" s="47"/>
      <c r="E20" s="47"/>
      <c r="F20" s="48"/>
      <c r="G20" s="49"/>
      <c r="H20" s="49"/>
      <c r="I20" s="50"/>
      <c r="J20" s="28">
        <v>176</v>
      </c>
      <c r="K20" s="28">
        <v>33</v>
      </c>
      <c r="L20" s="27">
        <v>30.33</v>
      </c>
      <c r="M20" s="29">
        <v>0.92500000000000004</v>
      </c>
      <c r="N20" s="29">
        <v>0.92310000000000003</v>
      </c>
      <c r="O20" s="29">
        <v>0.93310000000000004</v>
      </c>
      <c r="P20" s="29">
        <v>0.92310000000000003</v>
      </c>
      <c r="Q20" s="61"/>
      <c r="R20" s="47"/>
      <c r="S20" s="28">
        <v>3907.26</v>
      </c>
      <c r="T20" s="28">
        <v>1087.78</v>
      </c>
      <c r="U20" s="28">
        <v>8732.4699999999993</v>
      </c>
      <c r="V20" s="28">
        <v>4348.7704000000003</v>
      </c>
      <c r="W20" s="28">
        <v>958.11760000000004</v>
      </c>
      <c r="X20" s="28">
        <v>11244.0373</v>
      </c>
      <c r="Y20" s="28">
        <v>1274</v>
      </c>
      <c r="Z20" s="30">
        <v>10.29</v>
      </c>
      <c r="AA20" s="30">
        <v>0</v>
      </c>
      <c r="AB20" s="30">
        <v>12.33</v>
      </c>
      <c r="AC20" s="30">
        <v>0</v>
      </c>
      <c r="AD20" s="30">
        <v>4</v>
      </c>
      <c r="AE20" s="30">
        <v>0</v>
      </c>
      <c r="AF20" s="28">
        <v>2348.0100000000002</v>
      </c>
    </row>
    <row r="21" spans="1:32" ht="14.1" customHeight="1" x14ac:dyDescent="0.2">
      <c r="A21" s="8">
        <f t="shared" si="1"/>
        <v>2011</v>
      </c>
      <c r="B21" s="8">
        <v>3</v>
      </c>
      <c r="C21" s="27">
        <v>1238.1400000000001</v>
      </c>
      <c r="D21" s="47"/>
      <c r="E21" s="47"/>
      <c r="F21" s="48"/>
      <c r="G21" s="49"/>
      <c r="H21" s="49"/>
      <c r="I21" s="50"/>
      <c r="J21" s="28">
        <v>55</v>
      </c>
      <c r="K21" s="28">
        <v>115</v>
      </c>
      <c r="L21" s="27">
        <v>29.52</v>
      </c>
      <c r="M21" s="29">
        <v>0.91839999999999999</v>
      </c>
      <c r="N21" s="29">
        <v>0.91720000000000002</v>
      </c>
      <c r="O21" s="29">
        <v>0.92779999999999996</v>
      </c>
      <c r="P21" s="29">
        <v>0.91720000000000002</v>
      </c>
      <c r="Q21" s="61"/>
      <c r="R21" s="47"/>
      <c r="S21" s="28">
        <v>3907.26</v>
      </c>
      <c r="T21" s="28">
        <v>1087.78</v>
      </c>
      <c r="U21" s="28">
        <v>8732.4699999999993</v>
      </c>
      <c r="V21" s="28">
        <v>4348.7704000000003</v>
      </c>
      <c r="W21" s="28">
        <v>958.11760000000004</v>
      </c>
      <c r="X21" s="28">
        <v>11244.0373</v>
      </c>
      <c r="Y21" s="28">
        <v>1290</v>
      </c>
      <c r="Z21" s="30">
        <v>0</v>
      </c>
      <c r="AA21" s="30">
        <v>8.5</v>
      </c>
      <c r="AB21" s="30">
        <v>0</v>
      </c>
      <c r="AC21" s="30">
        <v>7.63</v>
      </c>
      <c r="AD21" s="30">
        <v>0</v>
      </c>
      <c r="AE21" s="30">
        <v>0</v>
      </c>
      <c r="AF21" s="28">
        <v>2349.64</v>
      </c>
    </row>
    <row r="22" spans="1:32" ht="14.1" customHeight="1" x14ac:dyDescent="0.2">
      <c r="A22" s="8">
        <f t="shared" si="1"/>
        <v>2011</v>
      </c>
      <c r="B22" s="8">
        <v>4</v>
      </c>
      <c r="C22" s="27">
        <v>1238.95</v>
      </c>
      <c r="D22" s="47"/>
      <c r="E22" s="47"/>
      <c r="F22" s="48"/>
      <c r="G22" s="49"/>
      <c r="H22" s="49"/>
      <c r="I22" s="50"/>
      <c r="J22" s="28">
        <v>12</v>
      </c>
      <c r="K22" s="28">
        <v>221</v>
      </c>
      <c r="L22" s="27">
        <v>29.62</v>
      </c>
      <c r="M22" s="29">
        <v>0.91169999999999995</v>
      </c>
      <c r="N22" s="29">
        <v>0.90969999999999995</v>
      </c>
      <c r="O22" s="29">
        <v>0.9224</v>
      </c>
      <c r="P22" s="29">
        <v>0.90969999999999995</v>
      </c>
      <c r="Q22" s="61"/>
      <c r="R22" s="47"/>
      <c r="S22" s="28">
        <v>3907.26</v>
      </c>
      <c r="T22" s="28">
        <v>1087.78</v>
      </c>
      <c r="U22" s="28">
        <v>8732.4699999999993</v>
      </c>
      <c r="V22" s="28">
        <v>4348.7704000000003</v>
      </c>
      <c r="W22" s="28">
        <v>958.11760000000004</v>
      </c>
      <c r="X22" s="28">
        <v>11244.0373</v>
      </c>
      <c r="Y22" s="28">
        <v>1359</v>
      </c>
      <c r="Z22" s="30">
        <v>0</v>
      </c>
      <c r="AA22" s="30">
        <v>16</v>
      </c>
      <c r="AB22" s="30">
        <v>0</v>
      </c>
      <c r="AC22" s="30">
        <v>16.21</v>
      </c>
      <c r="AD22" s="30">
        <v>0</v>
      </c>
      <c r="AE22" s="30">
        <v>6</v>
      </c>
      <c r="AF22" s="28">
        <v>2343.1</v>
      </c>
    </row>
    <row r="23" spans="1:32" ht="14.1" customHeight="1" x14ac:dyDescent="0.2">
      <c r="A23" s="8">
        <f t="shared" si="1"/>
        <v>2011</v>
      </c>
      <c r="B23" s="8">
        <v>5</v>
      </c>
      <c r="C23" s="27">
        <v>1240.3800000000001</v>
      </c>
      <c r="D23" s="47"/>
      <c r="E23" s="47"/>
      <c r="F23" s="48"/>
      <c r="G23" s="49"/>
      <c r="H23" s="49"/>
      <c r="I23" s="50"/>
      <c r="J23" s="28">
        <v>0</v>
      </c>
      <c r="K23" s="28">
        <v>386</v>
      </c>
      <c r="L23" s="27">
        <v>30.52</v>
      </c>
      <c r="M23" s="29">
        <v>0.90580000000000005</v>
      </c>
      <c r="N23" s="29">
        <v>0.90359999999999996</v>
      </c>
      <c r="O23" s="29">
        <v>0.91620000000000001</v>
      </c>
      <c r="P23" s="29">
        <v>0.90359999999999996</v>
      </c>
      <c r="Q23" s="61"/>
      <c r="R23" s="47"/>
      <c r="S23" s="28">
        <v>3907.26</v>
      </c>
      <c r="T23" s="28">
        <v>1087.78</v>
      </c>
      <c r="U23" s="28">
        <v>8732.4699999999993</v>
      </c>
      <c r="V23" s="28">
        <v>4348.7704000000003</v>
      </c>
      <c r="W23" s="28">
        <v>958.11760000000004</v>
      </c>
      <c r="X23" s="28">
        <v>11244.0373</v>
      </c>
      <c r="Y23" s="28">
        <v>1332</v>
      </c>
      <c r="Z23" s="30">
        <v>0</v>
      </c>
      <c r="AA23" s="30">
        <v>17.5</v>
      </c>
      <c r="AB23" s="30">
        <v>0</v>
      </c>
      <c r="AC23" s="30">
        <v>17.29</v>
      </c>
      <c r="AD23" s="30">
        <v>0</v>
      </c>
      <c r="AE23" s="30">
        <v>9</v>
      </c>
      <c r="AF23" s="28">
        <v>2327.87</v>
      </c>
    </row>
    <row r="24" spans="1:32" ht="14.1" customHeight="1" x14ac:dyDescent="0.2">
      <c r="A24" s="8">
        <f t="shared" si="1"/>
        <v>2011</v>
      </c>
      <c r="B24" s="8">
        <v>6</v>
      </c>
      <c r="C24" s="27">
        <v>1241.81</v>
      </c>
      <c r="D24" s="47"/>
      <c r="E24" s="47"/>
      <c r="F24" s="48"/>
      <c r="G24" s="49"/>
      <c r="H24" s="49"/>
      <c r="I24" s="50"/>
      <c r="J24" s="28">
        <v>0</v>
      </c>
      <c r="K24" s="28">
        <v>503</v>
      </c>
      <c r="L24" s="27">
        <v>30.71</v>
      </c>
      <c r="M24" s="29">
        <v>0.89829999999999999</v>
      </c>
      <c r="N24" s="29">
        <v>0.89559999999999995</v>
      </c>
      <c r="O24" s="29">
        <v>0.90980000000000005</v>
      </c>
      <c r="P24" s="29">
        <v>0.89559999999999995</v>
      </c>
      <c r="Q24" s="61"/>
      <c r="R24" s="47"/>
      <c r="S24" s="28">
        <v>3907.26</v>
      </c>
      <c r="T24" s="28">
        <v>1087.78</v>
      </c>
      <c r="U24" s="28">
        <v>8732.4699999999993</v>
      </c>
      <c r="V24" s="28">
        <v>4348.7704000000003</v>
      </c>
      <c r="W24" s="28">
        <v>958.11760000000004</v>
      </c>
      <c r="X24" s="28">
        <v>11244.0373</v>
      </c>
      <c r="Y24" s="28">
        <v>1370</v>
      </c>
      <c r="Z24" s="30">
        <v>0</v>
      </c>
      <c r="AA24" s="30">
        <v>22</v>
      </c>
      <c r="AB24" s="30">
        <v>0</v>
      </c>
      <c r="AC24" s="30">
        <v>21.13</v>
      </c>
      <c r="AD24" s="30">
        <v>0</v>
      </c>
      <c r="AE24" s="30">
        <v>14</v>
      </c>
      <c r="AF24" s="28">
        <v>2323.4699999999998</v>
      </c>
    </row>
    <row r="25" spans="1:32" ht="14.1" customHeight="1" x14ac:dyDescent="0.2">
      <c r="A25" s="8">
        <f t="shared" si="1"/>
        <v>2011</v>
      </c>
      <c r="B25" s="8">
        <v>7</v>
      </c>
      <c r="C25" s="27">
        <v>1243.24</v>
      </c>
      <c r="D25" s="47"/>
      <c r="E25" s="47"/>
      <c r="F25" s="48"/>
      <c r="G25" s="49"/>
      <c r="H25" s="49"/>
      <c r="I25" s="50"/>
      <c r="J25" s="28">
        <v>0</v>
      </c>
      <c r="K25" s="28">
        <v>575</v>
      </c>
      <c r="L25" s="27">
        <v>30.62</v>
      </c>
      <c r="M25" s="29">
        <v>0.89229999999999998</v>
      </c>
      <c r="N25" s="29">
        <v>0.88890000000000002</v>
      </c>
      <c r="O25" s="29">
        <v>0.90339999999999998</v>
      </c>
      <c r="P25" s="29">
        <v>0.88890000000000002</v>
      </c>
      <c r="Q25" s="61"/>
      <c r="R25" s="47"/>
      <c r="S25" s="28">
        <v>3907.26</v>
      </c>
      <c r="T25" s="28">
        <v>1087.78</v>
      </c>
      <c r="U25" s="28">
        <v>8732.4699999999993</v>
      </c>
      <c r="V25" s="28">
        <v>4348.7704000000003</v>
      </c>
      <c r="W25" s="28">
        <v>958.11760000000004</v>
      </c>
      <c r="X25" s="28">
        <v>11244.0373</v>
      </c>
      <c r="Y25" s="28">
        <v>1383</v>
      </c>
      <c r="Z25" s="30">
        <v>0</v>
      </c>
      <c r="AA25" s="30">
        <v>20.75</v>
      </c>
      <c r="AB25" s="30">
        <v>0</v>
      </c>
      <c r="AC25" s="30">
        <v>17.96</v>
      </c>
      <c r="AD25" s="30">
        <v>0</v>
      </c>
      <c r="AE25" s="30">
        <v>12</v>
      </c>
      <c r="AF25" s="28">
        <v>2276.91</v>
      </c>
    </row>
    <row r="26" spans="1:32" ht="14.1" customHeight="1" x14ac:dyDescent="0.2">
      <c r="A26" s="8">
        <f t="shared" si="1"/>
        <v>2011</v>
      </c>
      <c r="B26" s="8">
        <v>8</v>
      </c>
      <c r="C26" s="27">
        <v>1244.67</v>
      </c>
      <c r="D26" s="47"/>
      <c r="E26" s="47"/>
      <c r="F26" s="48"/>
      <c r="G26" s="49"/>
      <c r="H26" s="49"/>
      <c r="I26" s="50"/>
      <c r="J26" s="28">
        <v>0</v>
      </c>
      <c r="K26" s="28">
        <v>611</v>
      </c>
      <c r="L26" s="27">
        <v>30.33</v>
      </c>
      <c r="M26" s="29">
        <v>0.88570000000000004</v>
      </c>
      <c r="N26" s="29">
        <v>0.88149999999999995</v>
      </c>
      <c r="O26" s="29">
        <v>0.89700000000000002</v>
      </c>
      <c r="P26" s="29">
        <v>0.88149999999999995</v>
      </c>
      <c r="Q26" s="61"/>
      <c r="R26" s="47"/>
      <c r="S26" s="28">
        <v>3907.26</v>
      </c>
      <c r="T26" s="28">
        <v>1087.78</v>
      </c>
      <c r="U26" s="28">
        <v>8732.4699999999993</v>
      </c>
      <c r="V26" s="28">
        <v>4348.7704000000003</v>
      </c>
      <c r="W26" s="28">
        <v>958.11760000000004</v>
      </c>
      <c r="X26" s="28">
        <v>11244.0373</v>
      </c>
      <c r="Y26" s="28">
        <v>1370</v>
      </c>
      <c r="Z26" s="30">
        <v>0</v>
      </c>
      <c r="AA26" s="30">
        <v>22.08</v>
      </c>
      <c r="AB26" s="30">
        <v>0</v>
      </c>
      <c r="AC26" s="30">
        <v>20.88</v>
      </c>
      <c r="AD26" s="30">
        <v>0</v>
      </c>
      <c r="AE26" s="30">
        <v>12</v>
      </c>
      <c r="AF26" s="28">
        <v>2270</v>
      </c>
    </row>
    <row r="27" spans="1:32" ht="14.1" customHeight="1" x14ac:dyDescent="0.2">
      <c r="A27" s="8">
        <f t="shared" si="1"/>
        <v>2011</v>
      </c>
      <c r="B27" s="8">
        <v>9</v>
      </c>
      <c r="C27" s="27">
        <v>1246.0999999999999</v>
      </c>
      <c r="D27" s="47"/>
      <c r="E27" s="47"/>
      <c r="F27" s="48"/>
      <c r="G27" s="49"/>
      <c r="H27" s="49"/>
      <c r="I27" s="50"/>
      <c r="J27" s="28">
        <v>0</v>
      </c>
      <c r="K27" s="28">
        <v>589</v>
      </c>
      <c r="L27" s="27">
        <v>31.24</v>
      </c>
      <c r="M27" s="29">
        <v>0.87939999999999996</v>
      </c>
      <c r="N27" s="29">
        <v>0.87450000000000006</v>
      </c>
      <c r="O27" s="29">
        <v>0.89039999999999997</v>
      </c>
      <c r="P27" s="29">
        <v>0.87450000000000006</v>
      </c>
      <c r="Q27" s="61"/>
      <c r="R27" s="47"/>
      <c r="S27" s="28">
        <v>3907.26</v>
      </c>
      <c r="T27" s="28">
        <v>1087.78</v>
      </c>
      <c r="U27" s="28">
        <v>8732.4699999999993</v>
      </c>
      <c r="V27" s="28">
        <v>4348.7704000000003</v>
      </c>
      <c r="W27" s="28">
        <v>958.11760000000004</v>
      </c>
      <c r="X27" s="28">
        <v>11244.0373</v>
      </c>
      <c r="Y27" s="28">
        <v>1382</v>
      </c>
      <c r="Z27" s="30">
        <v>0</v>
      </c>
      <c r="AA27" s="30">
        <v>17.79</v>
      </c>
      <c r="AB27" s="30">
        <v>0</v>
      </c>
      <c r="AC27" s="30">
        <v>16.170000000000002</v>
      </c>
      <c r="AD27" s="30">
        <v>0</v>
      </c>
      <c r="AE27" s="30">
        <v>9</v>
      </c>
      <c r="AF27" s="28">
        <v>2272.21</v>
      </c>
    </row>
    <row r="28" spans="1:32" ht="14.1" customHeight="1" x14ac:dyDescent="0.2">
      <c r="A28" s="8">
        <f t="shared" si="1"/>
        <v>2011</v>
      </c>
      <c r="B28" s="8">
        <v>10</v>
      </c>
      <c r="C28" s="27">
        <v>1247.53</v>
      </c>
      <c r="D28" s="47"/>
      <c r="E28" s="47"/>
      <c r="F28" s="48"/>
      <c r="G28" s="49"/>
      <c r="H28" s="49"/>
      <c r="I28" s="50"/>
      <c r="J28" s="28">
        <v>0</v>
      </c>
      <c r="K28" s="28">
        <v>435</v>
      </c>
      <c r="L28" s="27">
        <v>29.71</v>
      </c>
      <c r="M28" s="29">
        <v>0.87239999999999995</v>
      </c>
      <c r="N28" s="29">
        <v>0.86699999999999999</v>
      </c>
      <c r="O28" s="29">
        <v>0.88390000000000002</v>
      </c>
      <c r="P28" s="29">
        <v>0.86699999999999999</v>
      </c>
      <c r="Q28" s="61"/>
      <c r="R28" s="47"/>
      <c r="S28" s="28">
        <v>3907.26</v>
      </c>
      <c r="T28" s="28">
        <v>1087.78</v>
      </c>
      <c r="U28" s="28">
        <v>8732.4699999999993</v>
      </c>
      <c r="V28" s="28">
        <v>4348.7704000000003</v>
      </c>
      <c r="W28" s="28">
        <v>958.11760000000004</v>
      </c>
      <c r="X28" s="28">
        <v>11244.0373</v>
      </c>
      <c r="Y28" s="28">
        <v>1364</v>
      </c>
      <c r="Z28" s="30">
        <v>0</v>
      </c>
      <c r="AA28" s="30">
        <v>14.29</v>
      </c>
      <c r="AB28" s="30">
        <v>0</v>
      </c>
      <c r="AC28" s="30">
        <v>13.33</v>
      </c>
      <c r="AD28" s="30">
        <v>0</v>
      </c>
      <c r="AE28" s="30">
        <v>2</v>
      </c>
      <c r="AF28" s="28">
        <v>2282.77</v>
      </c>
    </row>
    <row r="29" spans="1:32" ht="14.1" customHeight="1" x14ac:dyDescent="0.2">
      <c r="A29" s="8">
        <f t="shared" si="1"/>
        <v>2011</v>
      </c>
      <c r="B29" s="8">
        <v>11</v>
      </c>
      <c r="C29" s="27">
        <v>1248.97</v>
      </c>
      <c r="D29" s="47"/>
      <c r="E29" s="47"/>
      <c r="F29" s="48"/>
      <c r="G29" s="49"/>
      <c r="H29" s="49"/>
      <c r="I29" s="50"/>
      <c r="J29" s="28">
        <v>6</v>
      </c>
      <c r="K29" s="28">
        <v>210</v>
      </c>
      <c r="L29" s="27">
        <v>29.57</v>
      </c>
      <c r="M29" s="29">
        <v>0.86619999999999997</v>
      </c>
      <c r="N29" s="29">
        <v>0.86040000000000005</v>
      </c>
      <c r="O29" s="29">
        <v>0.87760000000000005</v>
      </c>
      <c r="P29" s="29">
        <v>0.86040000000000005</v>
      </c>
      <c r="Q29" s="61"/>
      <c r="R29" s="47"/>
      <c r="S29" s="28">
        <v>3907.26</v>
      </c>
      <c r="T29" s="28">
        <v>1087.78</v>
      </c>
      <c r="U29" s="28">
        <v>8732.4699999999993</v>
      </c>
      <c r="V29" s="28">
        <v>4348.7704000000003</v>
      </c>
      <c r="W29" s="28">
        <v>958.11760000000004</v>
      </c>
      <c r="X29" s="28">
        <v>11244.0373</v>
      </c>
      <c r="Y29" s="28">
        <v>1403</v>
      </c>
      <c r="Z29" s="30">
        <v>0</v>
      </c>
      <c r="AA29" s="30">
        <v>11.13</v>
      </c>
      <c r="AB29" s="30">
        <v>0</v>
      </c>
      <c r="AC29" s="30">
        <v>10.17</v>
      </c>
      <c r="AD29" s="30">
        <v>0</v>
      </c>
      <c r="AE29" s="30">
        <v>0</v>
      </c>
      <c r="AF29" s="28">
        <v>2270.33</v>
      </c>
    </row>
    <row r="30" spans="1:32" ht="14.1" customHeight="1" x14ac:dyDescent="0.2">
      <c r="A30" s="8">
        <f t="shared" si="1"/>
        <v>2011</v>
      </c>
      <c r="B30" s="8">
        <v>12</v>
      </c>
      <c r="C30" s="27">
        <v>1250.4000000000001</v>
      </c>
      <c r="D30" s="47"/>
      <c r="E30" s="47"/>
      <c r="F30" s="48"/>
      <c r="G30" s="49"/>
      <c r="H30" s="49"/>
      <c r="I30" s="50"/>
      <c r="J30" s="28">
        <v>26</v>
      </c>
      <c r="K30" s="28">
        <v>157</v>
      </c>
      <c r="L30" s="27">
        <v>31.19</v>
      </c>
      <c r="M30" s="29">
        <v>0.86040000000000005</v>
      </c>
      <c r="N30" s="29">
        <v>0.85389999999999999</v>
      </c>
      <c r="O30" s="29">
        <v>0.87239999999999995</v>
      </c>
      <c r="P30" s="29">
        <v>0.85389999999999999</v>
      </c>
      <c r="Q30" s="61"/>
      <c r="R30" s="47"/>
      <c r="S30" s="28">
        <v>3907.26</v>
      </c>
      <c r="T30" s="28">
        <v>1087.78</v>
      </c>
      <c r="U30" s="28">
        <v>8732.4699999999993</v>
      </c>
      <c r="V30" s="28">
        <v>4348.7704000000003</v>
      </c>
      <c r="W30" s="28">
        <v>958.11760000000004</v>
      </c>
      <c r="X30" s="28">
        <v>11244.0373</v>
      </c>
      <c r="Y30" s="28">
        <v>1373</v>
      </c>
      <c r="Z30" s="30">
        <v>0</v>
      </c>
      <c r="AA30" s="30">
        <v>5.08</v>
      </c>
      <c r="AB30" s="30">
        <v>0</v>
      </c>
      <c r="AC30" s="30">
        <v>6.42</v>
      </c>
      <c r="AD30" s="30">
        <v>0</v>
      </c>
      <c r="AE30" s="30">
        <v>0</v>
      </c>
      <c r="AF30" s="28">
        <v>2273.4699999999998</v>
      </c>
    </row>
    <row r="31" spans="1:32" ht="14.1" customHeight="1" x14ac:dyDescent="0.2">
      <c r="A31" s="8">
        <f t="shared" si="1"/>
        <v>2012</v>
      </c>
      <c r="B31" s="8">
        <v>1</v>
      </c>
      <c r="C31" s="27">
        <v>1251.83</v>
      </c>
      <c r="D31" s="47"/>
      <c r="E31" s="47"/>
      <c r="F31" s="48"/>
      <c r="G31" s="49"/>
      <c r="H31" s="49"/>
      <c r="I31" s="50"/>
      <c r="J31" s="28">
        <v>98</v>
      </c>
      <c r="K31" s="28">
        <v>93</v>
      </c>
      <c r="L31" s="27">
        <v>32.81</v>
      </c>
      <c r="M31" s="29">
        <v>0.85429999999999995</v>
      </c>
      <c r="N31" s="29">
        <v>0.84719999999999995</v>
      </c>
      <c r="O31" s="29">
        <v>0.86699999999999999</v>
      </c>
      <c r="P31" s="29">
        <v>0.84719999999999995</v>
      </c>
      <c r="Q31" s="61"/>
      <c r="R31" s="47"/>
      <c r="S31" s="28">
        <v>3888.39</v>
      </c>
      <c r="T31" s="28">
        <v>1034.06</v>
      </c>
      <c r="U31" s="28">
        <v>8695.2900000000009</v>
      </c>
      <c r="V31" s="28">
        <v>4308.3990999999996</v>
      </c>
      <c r="W31" s="28">
        <v>943.72339999999997</v>
      </c>
      <c r="X31" s="28">
        <v>11136.2071</v>
      </c>
      <c r="Y31" s="28">
        <v>1371</v>
      </c>
      <c r="Z31" s="30">
        <v>20.83</v>
      </c>
      <c r="AA31" s="30">
        <v>0</v>
      </c>
      <c r="AB31" s="30">
        <v>18.46</v>
      </c>
      <c r="AC31" s="30">
        <v>0</v>
      </c>
      <c r="AD31" s="30">
        <v>14</v>
      </c>
      <c r="AE31" s="30">
        <v>0</v>
      </c>
      <c r="AF31" s="28">
        <v>2253.54</v>
      </c>
    </row>
    <row r="32" spans="1:32" ht="14.1" customHeight="1" x14ac:dyDescent="0.2">
      <c r="A32" s="8">
        <f t="shared" si="1"/>
        <v>2012</v>
      </c>
      <c r="B32" s="8">
        <v>2</v>
      </c>
      <c r="C32" s="27">
        <v>1253.26</v>
      </c>
      <c r="D32" s="47"/>
      <c r="E32" s="47"/>
      <c r="F32" s="48"/>
      <c r="G32" s="49"/>
      <c r="H32" s="49"/>
      <c r="I32" s="50"/>
      <c r="J32" s="28">
        <v>61</v>
      </c>
      <c r="K32" s="28">
        <v>88</v>
      </c>
      <c r="L32" s="27">
        <v>29.67</v>
      </c>
      <c r="M32" s="29">
        <v>0.85250000000000004</v>
      </c>
      <c r="N32" s="29">
        <v>0.84489999999999998</v>
      </c>
      <c r="O32" s="29">
        <v>0.86499999999999999</v>
      </c>
      <c r="P32" s="29">
        <v>0.84489999999999998</v>
      </c>
      <c r="Q32" s="61"/>
      <c r="R32" s="47"/>
      <c r="S32" s="28">
        <v>3888.39</v>
      </c>
      <c r="T32" s="28">
        <v>1034.06</v>
      </c>
      <c r="U32" s="28">
        <v>8695.2900000000009</v>
      </c>
      <c r="V32" s="28">
        <v>4308.3990999999996</v>
      </c>
      <c r="W32" s="28">
        <v>943.72339999999997</v>
      </c>
      <c r="X32" s="28">
        <v>11136.2071</v>
      </c>
      <c r="Y32" s="28">
        <v>1351</v>
      </c>
      <c r="Z32" s="30">
        <v>14.04</v>
      </c>
      <c r="AA32" s="30">
        <v>0</v>
      </c>
      <c r="AB32" s="30">
        <v>20.96</v>
      </c>
      <c r="AC32" s="30">
        <v>0</v>
      </c>
      <c r="AD32" s="30">
        <v>9</v>
      </c>
      <c r="AE32" s="30">
        <v>0</v>
      </c>
      <c r="AF32" s="28">
        <v>2249.1</v>
      </c>
    </row>
    <row r="33" spans="1:32" ht="14.1" customHeight="1" x14ac:dyDescent="0.2">
      <c r="A33" s="8">
        <f t="shared" si="1"/>
        <v>2012</v>
      </c>
      <c r="B33" s="8">
        <v>3</v>
      </c>
      <c r="C33" s="27">
        <v>1254.69</v>
      </c>
      <c r="D33" s="47"/>
      <c r="E33" s="47"/>
      <c r="F33" s="48"/>
      <c r="G33" s="49"/>
      <c r="H33" s="49"/>
      <c r="I33" s="50"/>
      <c r="J33" s="28">
        <v>27</v>
      </c>
      <c r="K33" s="28">
        <v>190</v>
      </c>
      <c r="L33" s="27">
        <v>29.95</v>
      </c>
      <c r="M33" s="29">
        <v>0.85129999999999995</v>
      </c>
      <c r="N33" s="29">
        <v>0.84260000000000002</v>
      </c>
      <c r="O33" s="29">
        <v>0.86329999999999996</v>
      </c>
      <c r="P33" s="29">
        <v>0.84260000000000002</v>
      </c>
      <c r="Q33" s="61"/>
      <c r="R33" s="47"/>
      <c r="S33" s="28">
        <v>3888.39</v>
      </c>
      <c r="T33" s="28">
        <v>1034.06</v>
      </c>
      <c r="U33" s="28">
        <v>8695.2900000000009</v>
      </c>
      <c r="V33" s="28">
        <v>4308.3990999999996</v>
      </c>
      <c r="W33" s="28">
        <v>943.72339999999997</v>
      </c>
      <c r="X33" s="28">
        <v>11136.2071</v>
      </c>
      <c r="Y33" s="28">
        <v>1373</v>
      </c>
      <c r="Z33" s="30">
        <v>0</v>
      </c>
      <c r="AA33" s="30">
        <v>11.25</v>
      </c>
      <c r="AB33" s="30">
        <v>0</v>
      </c>
      <c r="AC33" s="30">
        <v>11.67</v>
      </c>
      <c r="AD33" s="30">
        <v>0</v>
      </c>
      <c r="AE33" s="30">
        <v>0</v>
      </c>
      <c r="AF33" s="28">
        <v>2233.69</v>
      </c>
    </row>
    <row r="34" spans="1:32" ht="14.1" customHeight="1" x14ac:dyDescent="0.2">
      <c r="A34" s="8">
        <f t="shared" si="1"/>
        <v>2012</v>
      </c>
      <c r="B34" s="8">
        <v>4</v>
      </c>
      <c r="C34" s="27">
        <v>1256.1199999999999</v>
      </c>
      <c r="D34" s="47"/>
      <c r="E34" s="47"/>
      <c r="F34" s="48"/>
      <c r="G34" s="49"/>
      <c r="H34" s="49"/>
      <c r="I34" s="50"/>
      <c r="J34" s="28">
        <v>1</v>
      </c>
      <c r="K34" s="28">
        <v>318</v>
      </c>
      <c r="L34" s="27">
        <v>31.19</v>
      </c>
      <c r="M34" s="29">
        <v>0.84950000000000003</v>
      </c>
      <c r="N34" s="29">
        <v>0.84079999999999999</v>
      </c>
      <c r="O34" s="29">
        <v>0.86140000000000005</v>
      </c>
      <c r="P34" s="29">
        <v>0.84079999999999999</v>
      </c>
      <c r="Q34" s="61"/>
      <c r="R34" s="47"/>
      <c r="S34" s="28">
        <v>3888.39</v>
      </c>
      <c r="T34" s="28">
        <v>1034.06</v>
      </c>
      <c r="U34" s="28">
        <v>8695.2900000000009</v>
      </c>
      <c r="V34" s="28">
        <v>4308.3990999999996</v>
      </c>
      <c r="W34" s="28">
        <v>943.72339999999997</v>
      </c>
      <c r="X34" s="28">
        <v>11136.2071</v>
      </c>
      <c r="Y34" s="28">
        <v>1431</v>
      </c>
      <c r="Z34" s="30">
        <v>0</v>
      </c>
      <c r="AA34" s="30">
        <v>11.83</v>
      </c>
      <c r="AB34" s="30">
        <v>0</v>
      </c>
      <c r="AC34" s="30">
        <v>10.38</v>
      </c>
      <c r="AD34" s="30">
        <v>0</v>
      </c>
      <c r="AE34" s="30">
        <v>1</v>
      </c>
      <c r="AF34" s="28">
        <v>2226.27</v>
      </c>
    </row>
    <row r="35" spans="1:32" ht="14.1" customHeight="1" x14ac:dyDescent="0.2">
      <c r="A35" s="8">
        <f t="shared" si="1"/>
        <v>2012</v>
      </c>
      <c r="B35" s="8">
        <v>5</v>
      </c>
      <c r="C35" s="27">
        <v>1257.81</v>
      </c>
      <c r="D35" s="47"/>
      <c r="E35" s="47"/>
      <c r="F35" s="48"/>
      <c r="G35" s="49"/>
      <c r="H35" s="49"/>
      <c r="I35" s="50"/>
      <c r="J35" s="28">
        <v>2</v>
      </c>
      <c r="K35" s="28">
        <v>364</v>
      </c>
      <c r="L35" s="27">
        <v>29.9</v>
      </c>
      <c r="M35" s="29">
        <v>0.8468</v>
      </c>
      <c r="N35" s="29">
        <v>0.8377</v>
      </c>
      <c r="O35" s="29">
        <v>0.85980000000000001</v>
      </c>
      <c r="P35" s="29">
        <v>0.8377</v>
      </c>
      <c r="Q35" s="61"/>
      <c r="R35" s="47"/>
      <c r="S35" s="28">
        <v>3888.39</v>
      </c>
      <c r="T35" s="28">
        <v>1034.06</v>
      </c>
      <c r="U35" s="28">
        <v>8695.2900000000009</v>
      </c>
      <c r="V35" s="28">
        <v>4308.3990999999996</v>
      </c>
      <c r="W35" s="28">
        <v>943.72339999999997</v>
      </c>
      <c r="X35" s="28">
        <v>11136.2071</v>
      </c>
      <c r="Y35" s="28">
        <v>1431</v>
      </c>
      <c r="Z35" s="30">
        <v>0</v>
      </c>
      <c r="AA35" s="30">
        <v>18</v>
      </c>
      <c r="AB35" s="30">
        <v>0</v>
      </c>
      <c r="AC35" s="30">
        <v>16.25</v>
      </c>
      <c r="AD35" s="30">
        <v>0</v>
      </c>
      <c r="AE35" s="30">
        <v>12</v>
      </c>
      <c r="AF35" s="28">
        <v>2239.6</v>
      </c>
    </row>
    <row r="36" spans="1:32" ht="14.1" customHeight="1" x14ac:dyDescent="0.2">
      <c r="A36" s="8">
        <f t="shared" si="1"/>
        <v>2012</v>
      </c>
      <c r="B36" s="8">
        <v>6</v>
      </c>
      <c r="C36" s="27">
        <v>1259.5</v>
      </c>
      <c r="D36" s="47"/>
      <c r="E36" s="47"/>
      <c r="F36" s="48"/>
      <c r="G36" s="49"/>
      <c r="H36" s="49"/>
      <c r="I36" s="50"/>
      <c r="J36" s="28">
        <v>0</v>
      </c>
      <c r="K36" s="28">
        <v>490</v>
      </c>
      <c r="L36" s="27">
        <v>30.71</v>
      </c>
      <c r="M36" s="29">
        <v>0.84660000000000002</v>
      </c>
      <c r="N36" s="29">
        <v>0.8367</v>
      </c>
      <c r="O36" s="29">
        <v>0.85870000000000002</v>
      </c>
      <c r="P36" s="29">
        <v>0.8367</v>
      </c>
      <c r="Q36" s="61"/>
      <c r="R36" s="47"/>
      <c r="S36" s="28">
        <v>3888.39</v>
      </c>
      <c r="T36" s="28">
        <v>1034.06</v>
      </c>
      <c r="U36" s="28">
        <v>8695.2900000000009</v>
      </c>
      <c r="V36" s="28">
        <v>4308.3990999999996</v>
      </c>
      <c r="W36" s="28">
        <v>943.72339999999997</v>
      </c>
      <c r="X36" s="28">
        <v>11136.2071</v>
      </c>
      <c r="Y36" s="28">
        <v>1471</v>
      </c>
      <c r="Z36" s="30">
        <v>0</v>
      </c>
      <c r="AA36" s="30">
        <v>17.329999999999998</v>
      </c>
      <c r="AB36" s="30">
        <v>0</v>
      </c>
      <c r="AC36" s="30">
        <v>18.420000000000002</v>
      </c>
      <c r="AD36" s="30">
        <v>0</v>
      </c>
      <c r="AE36" s="30">
        <v>8</v>
      </c>
      <c r="AF36" s="28">
        <v>2230.9499999999998</v>
      </c>
    </row>
    <row r="37" spans="1:32" ht="14.1" customHeight="1" x14ac:dyDescent="0.2">
      <c r="A37" s="8">
        <f t="shared" si="1"/>
        <v>2012</v>
      </c>
      <c r="B37" s="8">
        <v>7</v>
      </c>
      <c r="C37" s="27">
        <v>1261.19</v>
      </c>
      <c r="D37" s="47"/>
      <c r="E37" s="47"/>
      <c r="F37" s="48"/>
      <c r="G37" s="49"/>
      <c r="H37" s="49"/>
      <c r="I37" s="50"/>
      <c r="J37" s="28">
        <v>0</v>
      </c>
      <c r="K37" s="28">
        <v>513</v>
      </c>
      <c r="L37" s="27">
        <v>30.48</v>
      </c>
      <c r="M37" s="29">
        <v>0.84530000000000005</v>
      </c>
      <c r="N37" s="29">
        <v>0.83530000000000004</v>
      </c>
      <c r="O37" s="29">
        <v>0.85760000000000003</v>
      </c>
      <c r="P37" s="29">
        <v>0.83530000000000004</v>
      </c>
      <c r="Q37" s="61"/>
      <c r="R37" s="47"/>
      <c r="S37" s="28">
        <v>3888.39</v>
      </c>
      <c r="T37" s="28">
        <v>1034.06</v>
      </c>
      <c r="U37" s="28">
        <v>8695.2900000000009</v>
      </c>
      <c r="V37" s="28">
        <v>4308.3990999999996</v>
      </c>
      <c r="W37" s="28">
        <v>943.72339999999997</v>
      </c>
      <c r="X37" s="28">
        <v>11136.2071</v>
      </c>
      <c r="Y37" s="28">
        <v>1488</v>
      </c>
      <c r="Z37" s="30">
        <v>0</v>
      </c>
      <c r="AA37" s="30">
        <v>19.63</v>
      </c>
      <c r="AB37" s="30">
        <v>0</v>
      </c>
      <c r="AC37" s="30">
        <v>18.21</v>
      </c>
      <c r="AD37" s="30">
        <v>0</v>
      </c>
      <c r="AE37" s="30">
        <v>11</v>
      </c>
      <c r="AF37" s="28">
        <v>2232.6999999999998</v>
      </c>
    </row>
    <row r="38" spans="1:32" ht="14.1" customHeight="1" x14ac:dyDescent="0.2">
      <c r="A38" s="8">
        <f t="shared" si="1"/>
        <v>2012</v>
      </c>
      <c r="B38" s="8">
        <v>8</v>
      </c>
      <c r="C38" s="27">
        <v>1262.8800000000001</v>
      </c>
      <c r="D38" s="47"/>
      <c r="E38" s="47"/>
      <c r="F38" s="48"/>
      <c r="G38" s="49"/>
      <c r="H38" s="49"/>
      <c r="I38" s="50"/>
      <c r="J38" s="28">
        <v>0</v>
      </c>
      <c r="K38" s="28">
        <v>560</v>
      </c>
      <c r="L38" s="27">
        <v>30.29</v>
      </c>
      <c r="M38" s="29">
        <v>0.84460000000000002</v>
      </c>
      <c r="N38" s="29">
        <v>0.83489999999999998</v>
      </c>
      <c r="O38" s="29">
        <v>0.85670000000000002</v>
      </c>
      <c r="P38" s="29">
        <v>0.83489999999999998</v>
      </c>
      <c r="Q38" s="61"/>
      <c r="R38" s="47"/>
      <c r="S38" s="28">
        <v>3888.39</v>
      </c>
      <c r="T38" s="28">
        <v>1034.06</v>
      </c>
      <c r="U38" s="28">
        <v>8695.2900000000009</v>
      </c>
      <c r="V38" s="28">
        <v>4308.3990999999996</v>
      </c>
      <c r="W38" s="28">
        <v>943.72339999999997</v>
      </c>
      <c r="X38" s="28">
        <v>11136.2071</v>
      </c>
      <c r="Y38" s="28">
        <v>1493</v>
      </c>
      <c r="Z38" s="30">
        <v>0</v>
      </c>
      <c r="AA38" s="30">
        <v>20.38</v>
      </c>
      <c r="AB38" s="30">
        <v>0</v>
      </c>
      <c r="AC38" s="30">
        <v>20.04</v>
      </c>
      <c r="AD38" s="30">
        <v>0</v>
      </c>
      <c r="AE38" s="30">
        <v>12</v>
      </c>
      <c r="AF38" s="28">
        <v>2224.59</v>
      </c>
    </row>
    <row r="39" spans="1:32" ht="14.1" customHeight="1" x14ac:dyDescent="0.2">
      <c r="A39" s="8">
        <f t="shared" si="1"/>
        <v>2012</v>
      </c>
      <c r="B39" s="8">
        <v>9</v>
      </c>
      <c r="C39" s="27">
        <v>1264.57</v>
      </c>
      <c r="D39" s="47"/>
      <c r="E39" s="47"/>
      <c r="F39" s="48"/>
      <c r="G39" s="49"/>
      <c r="H39" s="49"/>
      <c r="I39" s="50"/>
      <c r="J39" s="28">
        <v>0</v>
      </c>
      <c r="K39" s="28">
        <v>555</v>
      </c>
      <c r="L39" s="27">
        <v>31.38</v>
      </c>
      <c r="M39" s="29">
        <v>0.84419999999999995</v>
      </c>
      <c r="N39" s="29">
        <v>0.83489999999999998</v>
      </c>
      <c r="O39" s="29">
        <v>0.85560000000000003</v>
      </c>
      <c r="P39" s="29">
        <v>0.83489999999999998</v>
      </c>
      <c r="Q39" s="61"/>
      <c r="R39" s="47"/>
      <c r="S39" s="28">
        <v>3888.39</v>
      </c>
      <c r="T39" s="28">
        <v>1034.06</v>
      </c>
      <c r="U39" s="28">
        <v>8695.2900000000009</v>
      </c>
      <c r="V39" s="28">
        <v>4308.3990999999996</v>
      </c>
      <c r="W39" s="28">
        <v>943.72339999999997</v>
      </c>
      <c r="X39" s="28">
        <v>11136.2071</v>
      </c>
      <c r="Y39" s="28">
        <v>1511</v>
      </c>
      <c r="Z39" s="30">
        <v>0</v>
      </c>
      <c r="AA39" s="30">
        <v>17.670000000000002</v>
      </c>
      <c r="AB39" s="30">
        <v>0</v>
      </c>
      <c r="AC39" s="30">
        <v>17.21</v>
      </c>
      <c r="AD39" s="30">
        <v>0</v>
      </c>
      <c r="AE39" s="30">
        <v>7</v>
      </c>
      <c r="AF39" s="28">
        <v>2220.58</v>
      </c>
    </row>
    <row r="40" spans="1:32" ht="14.1" customHeight="1" x14ac:dyDescent="0.2">
      <c r="A40" s="8">
        <f t="shared" si="1"/>
        <v>2012</v>
      </c>
      <c r="B40" s="8">
        <v>10</v>
      </c>
      <c r="C40" s="27">
        <v>1266.26</v>
      </c>
      <c r="D40" s="47"/>
      <c r="E40" s="47"/>
      <c r="F40" s="48"/>
      <c r="G40" s="49"/>
      <c r="H40" s="49"/>
      <c r="I40" s="50"/>
      <c r="J40" s="28">
        <v>0</v>
      </c>
      <c r="K40" s="28">
        <v>458</v>
      </c>
      <c r="L40" s="27">
        <v>29.62</v>
      </c>
      <c r="M40" s="29">
        <v>0.84289999999999998</v>
      </c>
      <c r="N40" s="29">
        <v>0.83320000000000005</v>
      </c>
      <c r="O40" s="29">
        <v>0.85429999999999995</v>
      </c>
      <c r="P40" s="29">
        <v>0.83320000000000005</v>
      </c>
      <c r="Q40" s="61"/>
      <c r="R40" s="47"/>
      <c r="S40" s="28">
        <v>3888.39</v>
      </c>
      <c r="T40" s="28">
        <v>1034.06</v>
      </c>
      <c r="U40" s="28">
        <v>8695.2900000000009</v>
      </c>
      <c r="V40" s="28">
        <v>4308.3990999999996</v>
      </c>
      <c r="W40" s="28">
        <v>943.72339999999997</v>
      </c>
      <c r="X40" s="28">
        <v>11136.2071</v>
      </c>
      <c r="Y40" s="28">
        <v>1576</v>
      </c>
      <c r="Z40" s="30">
        <v>0</v>
      </c>
      <c r="AA40" s="30">
        <v>13.17</v>
      </c>
      <c r="AB40" s="30">
        <v>0</v>
      </c>
      <c r="AC40" s="30">
        <v>11.92</v>
      </c>
      <c r="AD40" s="30">
        <v>0</v>
      </c>
      <c r="AE40" s="30">
        <v>7</v>
      </c>
      <c r="AF40" s="28">
        <v>2207.9</v>
      </c>
    </row>
    <row r="41" spans="1:32" ht="14.1" customHeight="1" x14ac:dyDescent="0.2">
      <c r="A41" s="8">
        <f t="shared" si="1"/>
        <v>2012</v>
      </c>
      <c r="B41" s="8">
        <v>11</v>
      </c>
      <c r="C41" s="27">
        <v>1267.96</v>
      </c>
      <c r="D41" s="47"/>
      <c r="E41" s="47"/>
      <c r="F41" s="48"/>
      <c r="G41" s="49"/>
      <c r="H41" s="49"/>
      <c r="I41" s="50"/>
      <c r="J41" s="28">
        <v>18</v>
      </c>
      <c r="K41" s="28">
        <v>219</v>
      </c>
      <c r="L41" s="27">
        <v>29.95</v>
      </c>
      <c r="M41" s="29">
        <v>0.84130000000000005</v>
      </c>
      <c r="N41" s="29">
        <v>0.83099999999999996</v>
      </c>
      <c r="O41" s="29">
        <v>0.85289999999999999</v>
      </c>
      <c r="P41" s="29">
        <v>0.83099999999999996</v>
      </c>
      <c r="Q41" s="61"/>
      <c r="R41" s="47"/>
      <c r="S41" s="28">
        <v>3888.39</v>
      </c>
      <c r="T41" s="28">
        <v>1034.06</v>
      </c>
      <c r="U41" s="28">
        <v>8695.2900000000009</v>
      </c>
      <c r="V41" s="28">
        <v>4308.3990999999996</v>
      </c>
      <c r="W41" s="28">
        <v>943.72339999999997</v>
      </c>
      <c r="X41" s="28">
        <v>11136.2071</v>
      </c>
      <c r="Y41" s="28">
        <v>1552</v>
      </c>
      <c r="Z41" s="30">
        <v>0</v>
      </c>
      <c r="AA41" s="30">
        <v>7.5</v>
      </c>
      <c r="AB41" s="30">
        <v>0</v>
      </c>
      <c r="AC41" s="30">
        <v>4.38</v>
      </c>
      <c r="AD41" s="30">
        <v>0</v>
      </c>
      <c r="AE41" s="30">
        <v>0</v>
      </c>
      <c r="AF41" s="28">
        <v>2210.06</v>
      </c>
    </row>
    <row r="42" spans="1:32" ht="14.1" customHeight="1" x14ac:dyDescent="0.2">
      <c r="A42" s="8">
        <f t="shared" si="1"/>
        <v>2012</v>
      </c>
      <c r="B42" s="8">
        <v>12</v>
      </c>
      <c r="C42" s="27">
        <v>1269.6500000000001</v>
      </c>
      <c r="D42" s="47"/>
      <c r="E42" s="47"/>
      <c r="F42" s="48"/>
      <c r="G42" s="49"/>
      <c r="H42" s="49"/>
      <c r="I42" s="50"/>
      <c r="J42" s="28">
        <v>36</v>
      </c>
      <c r="K42" s="28">
        <v>96</v>
      </c>
      <c r="L42" s="27">
        <v>31.05</v>
      </c>
      <c r="M42" s="29">
        <v>0.83979999999999999</v>
      </c>
      <c r="N42" s="29">
        <v>0.82940000000000003</v>
      </c>
      <c r="O42" s="29">
        <v>0.85129999999999995</v>
      </c>
      <c r="P42" s="29">
        <v>0.82940000000000003</v>
      </c>
      <c r="Q42" s="61"/>
      <c r="R42" s="47"/>
      <c r="S42" s="28">
        <v>3888.39</v>
      </c>
      <c r="T42" s="28">
        <v>1034.06</v>
      </c>
      <c r="U42" s="28">
        <v>8695.2900000000009</v>
      </c>
      <c r="V42" s="28">
        <v>4308.3990999999996</v>
      </c>
      <c r="W42" s="28">
        <v>943.72339999999997</v>
      </c>
      <c r="X42" s="28">
        <v>11136.2071</v>
      </c>
      <c r="Y42" s="28">
        <v>1544</v>
      </c>
      <c r="Z42" s="30">
        <v>0</v>
      </c>
      <c r="AA42" s="30">
        <v>4.96</v>
      </c>
      <c r="AB42" s="30">
        <v>0</v>
      </c>
      <c r="AC42" s="30">
        <v>3.88</v>
      </c>
      <c r="AD42" s="30">
        <v>0</v>
      </c>
      <c r="AE42" s="30">
        <v>0</v>
      </c>
      <c r="AF42" s="28">
        <v>2189.67</v>
      </c>
    </row>
    <row r="43" spans="1:32" ht="14.1" customHeight="1" x14ac:dyDescent="0.2">
      <c r="A43" s="8">
        <f t="shared" si="1"/>
        <v>2013</v>
      </c>
      <c r="B43" s="8">
        <v>1</v>
      </c>
      <c r="C43" s="27">
        <v>1271.3399999999999</v>
      </c>
      <c r="D43" s="47"/>
      <c r="E43" s="47"/>
      <c r="F43" s="48"/>
      <c r="G43" s="49"/>
      <c r="H43" s="49"/>
      <c r="I43" s="50"/>
      <c r="J43" s="28">
        <v>97</v>
      </c>
      <c r="K43" s="28">
        <v>95</v>
      </c>
      <c r="L43" s="27">
        <v>33.29</v>
      </c>
      <c r="M43" s="29">
        <v>0.83840000000000003</v>
      </c>
      <c r="N43" s="29">
        <v>0.82720000000000005</v>
      </c>
      <c r="O43" s="29">
        <v>0.85009999999999997</v>
      </c>
      <c r="P43" s="29">
        <v>0.82720000000000005</v>
      </c>
      <c r="Q43" s="61"/>
      <c r="R43" s="47"/>
      <c r="S43" s="28">
        <v>3869.52</v>
      </c>
      <c r="T43" s="28">
        <v>980.35</v>
      </c>
      <c r="U43" s="28">
        <v>8668.15</v>
      </c>
      <c r="V43" s="28">
        <v>4270.26</v>
      </c>
      <c r="W43" s="28">
        <v>929.88</v>
      </c>
      <c r="X43" s="28">
        <v>11048.7817</v>
      </c>
      <c r="Y43" s="28">
        <v>1521</v>
      </c>
      <c r="Z43" s="30">
        <v>0</v>
      </c>
      <c r="AA43" s="30">
        <v>11.25</v>
      </c>
      <c r="AB43" s="30">
        <v>0</v>
      </c>
      <c r="AC43" s="30">
        <v>6.67</v>
      </c>
      <c r="AD43" s="30">
        <v>0</v>
      </c>
      <c r="AE43" s="30">
        <v>1</v>
      </c>
      <c r="AF43" s="28">
        <v>2195.37</v>
      </c>
    </row>
    <row r="44" spans="1:32" ht="14.1" customHeight="1" x14ac:dyDescent="0.2">
      <c r="A44" s="8">
        <f t="shared" si="1"/>
        <v>2013</v>
      </c>
      <c r="B44" s="8">
        <v>2</v>
      </c>
      <c r="C44" s="27">
        <v>1273.03</v>
      </c>
      <c r="D44" s="47"/>
      <c r="E44" s="47"/>
      <c r="F44" s="48"/>
      <c r="G44" s="49"/>
      <c r="H44" s="49"/>
      <c r="I44" s="50"/>
      <c r="J44" s="28">
        <v>84</v>
      </c>
      <c r="K44" s="28">
        <v>89</v>
      </c>
      <c r="L44" s="27">
        <v>29.43</v>
      </c>
      <c r="M44" s="29">
        <v>0.83409999999999995</v>
      </c>
      <c r="N44" s="29">
        <v>0.82230000000000003</v>
      </c>
      <c r="O44" s="29">
        <v>0.84619999999999995</v>
      </c>
      <c r="P44" s="29">
        <v>0.82230000000000003</v>
      </c>
      <c r="Q44" s="61"/>
      <c r="R44" s="47"/>
      <c r="S44" s="28">
        <v>3869.52</v>
      </c>
      <c r="T44" s="28">
        <v>980.35</v>
      </c>
      <c r="U44" s="28">
        <v>8668.15</v>
      </c>
      <c r="V44" s="28">
        <v>4270.26</v>
      </c>
      <c r="W44" s="28">
        <v>929.88</v>
      </c>
      <c r="X44" s="28">
        <v>11048.7817</v>
      </c>
      <c r="Y44" s="28">
        <v>1546</v>
      </c>
      <c r="Z44" s="30">
        <v>10.42</v>
      </c>
      <c r="AA44" s="30">
        <v>0</v>
      </c>
      <c r="AB44" s="30">
        <v>18</v>
      </c>
      <c r="AC44" s="30">
        <v>0</v>
      </c>
      <c r="AD44" s="30">
        <v>10</v>
      </c>
      <c r="AE44" s="30">
        <v>0</v>
      </c>
      <c r="AF44" s="28">
        <v>2181.0700000000002</v>
      </c>
    </row>
    <row r="45" spans="1:32" ht="14.1" customHeight="1" x14ac:dyDescent="0.2">
      <c r="A45" s="8">
        <f t="shared" si="1"/>
        <v>2013</v>
      </c>
      <c r="B45" s="8">
        <v>3</v>
      </c>
      <c r="C45" s="27">
        <v>1274.72</v>
      </c>
      <c r="D45" s="47"/>
      <c r="E45" s="47"/>
      <c r="F45" s="48"/>
      <c r="G45" s="49"/>
      <c r="H45" s="49"/>
      <c r="I45" s="50"/>
      <c r="J45" s="28">
        <v>118</v>
      </c>
      <c r="K45" s="28">
        <v>69</v>
      </c>
      <c r="L45" s="27">
        <v>29.38</v>
      </c>
      <c r="M45" s="29">
        <v>0.82979999999999998</v>
      </c>
      <c r="N45" s="29">
        <v>0.81840000000000002</v>
      </c>
      <c r="O45" s="29">
        <v>0.84219999999999995</v>
      </c>
      <c r="P45" s="29">
        <v>0.81840000000000002</v>
      </c>
      <c r="Q45" s="61"/>
      <c r="R45" s="47"/>
      <c r="S45" s="28">
        <v>3869.52</v>
      </c>
      <c r="T45" s="28">
        <v>980.35</v>
      </c>
      <c r="U45" s="28">
        <v>8668.15</v>
      </c>
      <c r="V45" s="28">
        <v>4270.26</v>
      </c>
      <c r="W45" s="28">
        <v>929.88</v>
      </c>
      <c r="X45" s="28">
        <v>11048.7817</v>
      </c>
      <c r="Y45" s="28">
        <v>1605</v>
      </c>
      <c r="Z45" s="30">
        <v>13</v>
      </c>
      <c r="AA45" s="30">
        <v>0</v>
      </c>
      <c r="AB45" s="30">
        <v>17.54</v>
      </c>
      <c r="AC45" s="30">
        <v>0</v>
      </c>
      <c r="AD45" s="30">
        <v>5</v>
      </c>
      <c r="AE45" s="30">
        <v>0</v>
      </c>
      <c r="AF45" s="28">
        <v>2182.6</v>
      </c>
    </row>
    <row r="46" spans="1:32" ht="14.1" customHeight="1" x14ac:dyDescent="0.2">
      <c r="A46" s="8">
        <f t="shared" si="1"/>
        <v>2013</v>
      </c>
      <c r="B46" s="8">
        <v>4</v>
      </c>
      <c r="C46" s="27">
        <v>1276.4100000000001</v>
      </c>
      <c r="D46" s="47"/>
      <c r="E46" s="47"/>
      <c r="F46" s="48"/>
      <c r="G46" s="49"/>
      <c r="H46" s="49"/>
      <c r="I46" s="50"/>
      <c r="J46" s="28">
        <v>64</v>
      </c>
      <c r="K46" s="28">
        <v>163</v>
      </c>
      <c r="L46" s="27">
        <v>30.86</v>
      </c>
      <c r="M46" s="29">
        <v>0.82669999999999999</v>
      </c>
      <c r="N46" s="29">
        <v>0.81489999999999996</v>
      </c>
      <c r="O46" s="29">
        <v>0.83830000000000005</v>
      </c>
      <c r="P46" s="29">
        <v>0.81489999999999996</v>
      </c>
      <c r="Q46" s="61"/>
      <c r="R46" s="47"/>
      <c r="S46" s="28">
        <v>3869.52</v>
      </c>
      <c r="T46" s="28">
        <v>980.35</v>
      </c>
      <c r="U46" s="28">
        <v>8668.15</v>
      </c>
      <c r="V46" s="28">
        <v>4270.26</v>
      </c>
      <c r="W46" s="28">
        <v>929.88</v>
      </c>
      <c r="X46" s="28">
        <v>11048.7817</v>
      </c>
      <c r="Y46" s="28">
        <v>1656</v>
      </c>
      <c r="Z46" s="30">
        <v>0</v>
      </c>
      <c r="AA46" s="30">
        <v>16</v>
      </c>
      <c r="AB46" s="30">
        <v>0</v>
      </c>
      <c r="AC46" s="30">
        <v>12.75</v>
      </c>
      <c r="AD46" s="30">
        <v>0</v>
      </c>
      <c r="AE46" s="30">
        <v>9</v>
      </c>
      <c r="AF46" s="28">
        <v>2181.83</v>
      </c>
    </row>
    <row r="47" spans="1:32" ht="14.1" customHeight="1" x14ac:dyDescent="0.2">
      <c r="A47" s="8">
        <f t="shared" si="1"/>
        <v>2013</v>
      </c>
      <c r="B47" s="8">
        <v>5</v>
      </c>
      <c r="C47" s="27">
        <v>1278.53</v>
      </c>
      <c r="D47" s="47"/>
      <c r="E47" s="47"/>
      <c r="F47" s="48"/>
      <c r="G47" s="49"/>
      <c r="H47" s="49"/>
      <c r="I47" s="50"/>
      <c r="J47" s="28">
        <v>0</v>
      </c>
      <c r="K47" s="28">
        <v>320</v>
      </c>
      <c r="L47" s="27">
        <v>29.48</v>
      </c>
      <c r="M47" s="29">
        <v>0.82499999999999996</v>
      </c>
      <c r="N47" s="29">
        <v>0.81240000000000001</v>
      </c>
      <c r="O47" s="29">
        <v>0.83489999999999998</v>
      </c>
      <c r="P47" s="29">
        <v>0.81240000000000001</v>
      </c>
      <c r="Q47" s="61"/>
      <c r="R47" s="47"/>
      <c r="S47" s="28">
        <v>3869.52</v>
      </c>
      <c r="T47" s="28">
        <v>980.35</v>
      </c>
      <c r="U47" s="28">
        <v>8668.15</v>
      </c>
      <c r="V47" s="28">
        <v>4270.26</v>
      </c>
      <c r="W47" s="28">
        <v>929.88</v>
      </c>
      <c r="X47" s="28">
        <v>11048.7817</v>
      </c>
      <c r="Y47" s="28">
        <v>1698</v>
      </c>
      <c r="Z47" s="30">
        <v>0</v>
      </c>
      <c r="AA47" s="30">
        <v>17.71</v>
      </c>
      <c r="AB47" s="30">
        <v>0</v>
      </c>
      <c r="AC47" s="30">
        <v>15</v>
      </c>
      <c r="AD47" s="30">
        <v>0</v>
      </c>
      <c r="AE47" s="30">
        <v>10</v>
      </c>
      <c r="AF47" s="28">
        <v>2184.67</v>
      </c>
    </row>
    <row r="48" spans="1:32" ht="14.1" customHeight="1" x14ac:dyDescent="0.2">
      <c r="A48" s="8">
        <f t="shared" si="1"/>
        <v>2013</v>
      </c>
      <c r="B48" s="8">
        <v>6</v>
      </c>
      <c r="C48" s="27">
        <v>1280.6600000000001</v>
      </c>
      <c r="D48" s="47"/>
      <c r="E48" s="47"/>
      <c r="F48" s="48"/>
      <c r="G48" s="49"/>
      <c r="H48" s="49"/>
      <c r="I48" s="50"/>
      <c r="J48" s="28">
        <v>0</v>
      </c>
      <c r="K48" s="28">
        <v>477</v>
      </c>
      <c r="L48" s="27">
        <v>30.67</v>
      </c>
      <c r="M48" s="29">
        <v>0.82110000000000005</v>
      </c>
      <c r="N48" s="29">
        <v>0.8075</v>
      </c>
      <c r="O48" s="29">
        <v>0.83130000000000004</v>
      </c>
      <c r="P48" s="29">
        <v>0.8075</v>
      </c>
      <c r="Q48" s="61"/>
      <c r="R48" s="47"/>
      <c r="S48" s="28">
        <v>3869.52</v>
      </c>
      <c r="T48" s="28">
        <v>980.35</v>
      </c>
      <c r="U48" s="28">
        <v>8668.15</v>
      </c>
      <c r="V48" s="28">
        <v>4270.26</v>
      </c>
      <c r="W48" s="28">
        <v>929.88</v>
      </c>
      <c r="X48" s="28">
        <v>11048.7817</v>
      </c>
      <c r="Y48" s="28">
        <v>1717</v>
      </c>
      <c r="Z48" s="30">
        <v>0</v>
      </c>
      <c r="AA48" s="30">
        <v>19.63</v>
      </c>
      <c r="AB48" s="30">
        <v>0</v>
      </c>
      <c r="AC48" s="30">
        <v>16.420000000000002</v>
      </c>
      <c r="AD48" s="30">
        <v>0</v>
      </c>
      <c r="AE48" s="30">
        <v>11</v>
      </c>
      <c r="AF48" s="28">
        <v>2193.7600000000002</v>
      </c>
    </row>
    <row r="49" spans="1:32" ht="14.1" customHeight="1" x14ac:dyDescent="0.2">
      <c r="A49" s="8">
        <f t="shared" si="1"/>
        <v>2013</v>
      </c>
      <c r="B49" s="8">
        <v>7</v>
      </c>
      <c r="C49" s="27">
        <v>1282.78</v>
      </c>
      <c r="D49" s="47"/>
      <c r="E49" s="47"/>
      <c r="F49" s="48"/>
      <c r="G49" s="49"/>
      <c r="H49" s="49"/>
      <c r="I49" s="50"/>
      <c r="J49" s="28">
        <v>0</v>
      </c>
      <c r="K49" s="28">
        <v>527</v>
      </c>
      <c r="L49" s="27">
        <v>30.57</v>
      </c>
      <c r="M49" s="29">
        <v>0.81730000000000003</v>
      </c>
      <c r="N49" s="29">
        <v>0.80330000000000001</v>
      </c>
      <c r="O49" s="29">
        <v>0.82740000000000002</v>
      </c>
      <c r="P49" s="29">
        <v>0.80330000000000001</v>
      </c>
      <c r="Q49" s="61"/>
      <c r="R49" s="47"/>
      <c r="S49" s="28">
        <v>3869.52</v>
      </c>
      <c r="T49" s="28">
        <v>980.35</v>
      </c>
      <c r="U49" s="28">
        <v>8668.15</v>
      </c>
      <c r="V49" s="28">
        <v>4270.26</v>
      </c>
      <c r="W49" s="28">
        <v>929.88</v>
      </c>
      <c r="X49" s="28">
        <v>11048.7817</v>
      </c>
      <c r="Y49" s="28">
        <v>1836</v>
      </c>
      <c r="Z49" s="30">
        <v>0</v>
      </c>
      <c r="AA49" s="30">
        <v>16.96</v>
      </c>
      <c r="AB49" s="30">
        <v>0</v>
      </c>
      <c r="AC49" s="30">
        <v>17.579999999999998</v>
      </c>
      <c r="AD49" s="30">
        <v>0</v>
      </c>
      <c r="AE49" s="30">
        <v>8</v>
      </c>
      <c r="AF49" s="28">
        <v>2192.9499999999998</v>
      </c>
    </row>
    <row r="50" spans="1:32" ht="14.1" customHeight="1" x14ac:dyDescent="0.2">
      <c r="A50" s="8">
        <f t="shared" si="1"/>
        <v>2013</v>
      </c>
      <c r="B50" s="8">
        <v>8</v>
      </c>
      <c r="C50" s="27">
        <v>1284.9000000000001</v>
      </c>
      <c r="D50" s="47"/>
      <c r="E50" s="47"/>
      <c r="F50" s="48"/>
      <c r="G50" s="49"/>
      <c r="H50" s="49"/>
      <c r="I50" s="50"/>
      <c r="J50" s="28">
        <v>0</v>
      </c>
      <c r="K50" s="28">
        <v>562</v>
      </c>
      <c r="L50" s="27">
        <v>30.57</v>
      </c>
      <c r="M50" s="29">
        <v>0.8135</v>
      </c>
      <c r="N50" s="29">
        <v>0.79879999999999995</v>
      </c>
      <c r="O50" s="29">
        <v>0.82330000000000003</v>
      </c>
      <c r="P50" s="29">
        <v>0.79879999999999995</v>
      </c>
      <c r="Q50" s="61"/>
      <c r="R50" s="47"/>
      <c r="S50" s="28">
        <v>3869.52</v>
      </c>
      <c r="T50" s="28">
        <v>980.35</v>
      </c>
      <c r="U50" s="28">
        <v>8668.15</v>
      </c>
      <c r="V50" s="28">
        <v>4270.26</v>
      </c>
      <c r="W50" s="28">
        <v>929.88</v>
      </c>
      <c r="X50" s="28">
        <v>11048.7817</v>
      </c>
      <c r="Y50" s="28">
        <v>1847</v>
      </c>
      <c r="Z50" s="30">
        <v>0</v>
      </c>
      <c r="AA50" s="30">
        <v>19.96</v>
      </c>
      <c r="AB50" s="30">
        <v>0</v>
      </c>
      <c r="AC50" s="30">
        <v>20.5</v>
      </c>
      <c r="AD50" s="30">
        <v>0</v>
      </c>
      <c r="AE50" s="30">
        <v>10</v>
      </c>
      <c r="AF50" s="28">
        <v>2211.0300000000002</v>
      </c>
    </row>
    <row r="51" spans="1:32" ht="14.1" customHeight="1" x14ac:dyDescent="0.2">
      <c r="A51" s="8">
        <f t="shared" si="1"/>
        <v>2013</v>
      </c>
      <c r="B51" s="8">
        <v>9</v>
      </c>
      <c r="C51" s="27">
        <v>1287.03</v>
      </c>
      <c r="D51" s="47"/>
      <c r="E51" s="47"/>
      <c r="F51" s="48"/>
      <c r="G51" s="49"/>
      <c r="H51" s="49"/>
      <c r="I51" s="50"/>
      <c r="J51" s="28">
        <v>0</v>
      </c>
      <c r="K51" s="28">
        <v>565</v>
      </c>
      <c r="L51" s="27">
        <v>31.05</v>
      </c>
      <c r="M51" s="29">
        <v>0.8095</v>
      </c>
      <c r="N51" s="29">
        <v>0.79369999999999996</v>
      </c>
      <c r="O51" s="29">
        <v>0.81950000000000001</v>
      </c>
      <c r="P51" s="29">
        <v>0.79369999999999996</v>
      </c>
      <c r="Q51" s="61"/>
      <c r="R51" s="47"/>
      <c r="S51" s="28">
        <v>3869.52</v>
      </c>
      <c r="T51" s="28">
        <v>980.35</v>
      </c>
      <c r="U51" s="28">
        <v>8668.15</v>
      </c>
      <c r="V51" s="28">
        <v>4270.26</v>
      </c>
      <c r="W51" s="28">
        <v>929.88</v>
      </c>
      <c r="X51" s="28">
        <v>11048.7817</v>
      </c>
      <c r="Y51" s="28">
        <v>1840</v>
      </c>
      <c r="Z51" s="30">
        <v>0</v>
      </c>
      <c r="AA51" s="30">
        <v>18.21</v>
      </c>
      <c r="AB51" s="30">
        <v>0</v>
      </c>
      <c r="AC51" s="30">
        <v>16.96</v>
      </c>
      <c r="AD51" s="30">
        <v>0</v>
      </c>
      <c r="AE51" s="30">
        <v>11</v>
      </c>
      <c r="AF51" s="28">
        <v>2207.75</v>
      </c>
    </row>
    <row r="52" spans="1:32" ht="14.1" customHeight="1" x14ac:dyDescent="0.2">
      <c r="A52" s="8">
        <f t="shared" si="1"/>
        <v>2013</v>
      </c>
      <c r="B52" s="8">
        <v>10</v>
      </c>
      <c r="C52" s="27">
        <v>1289.1500000000001</v>
      </c>
      <c r="D52" s="47"/>
      <c r="E52" s="47"/>
      <c r="F52" s="48"/>
      <c r="G52" s="49"/>
      <c r="H52" s="49"/>
      <c r="I52" s="50"/>
      <c r="J52" s="28">
        <v>0</v>
      </c>
      <c r="K52" s="28">
        <v>464</v>
      </c>
      <c r="L52" s="27">
        <v>30.52</v>
      </c>
      <c r="M52" s="29">
        <v>0.80640000000000001</v>
      </c>
      <c r="N52" s="29">
        <v>0.79059999999999997</v>
      </c>
      <c r="O52" s="29">
        <v>0.81599999999999995</v>
      </c>
      <c r="P52" s="29">
        <v>0.79059999999999997</v>
      </c>
      <c r="Q52" s="61"/>
      <c r="R52" s="47"/>
      <c r="S52" s="28">
        <v>3869.52</v>
      </c>
      <c r="T52" s="28">
        <v>980.35</v>
      </c>
      <c r="U52" s="28">
        <v>8668.15</v>
      </c>
      <c r="V52" s="28">
        <v>4270.26</v>
      </c>
      <c r="W52" s="28">
        <v>929.88</v>
      </c>
      <c r="X52" s="28">
        <v>11048.7817</v>
      </c>
      <c r="Y52" s="28">
        <v>1776</v>
      </c>
      <c r="Z52" s="30">
        <v>0</v>
      </c>
      <c r="AA52" s="30">
        <v>16.71</v>
      </c>
      <c r="AB52" s="30">
        <v>0</v>
      </c>
      <c r="AC52" s="30">
        <v>14.42</v>
      </c>
      <c r="AD52" s="30">
        <v>0</v>
      </c>
      <c r="AE52" s="30">
        <v>9</v>
      </c>
      <c r="AF52" s="28">
        <v>2198.34</v>
      </c>
    </row>
    <row r="53" spans="1:32" ht="14.1" customHeight="1" x14ac:dyDescent="0.2">
      <c r="A53" s="8">
        <f t="shared" si="1"/>
        <v>2013</v>
      </c>
      <c r="B53" s="8">
        <v>11</v>
      </c>
      <c r="C53" s="27">
        <v>1291.27</v>
      </c>
      <c r="D53" s="47"/>
      <c r="E53" s="47"/>
      <c r="F53" s="48"/>
      <c r="G53" s="49"/>
      <c r="H53" s="49"/>
      <c r="I53" s="50"/>
      <c r="J53" s="28">
        <v>3</v>
      </c>
      <c r="K53" s="28">
        <v>278</v>
      </c>
      <c r="L53" s="27">
        <v>29.9</v>
      </c>
      <c r="M53" s="29">
        <v>0.80249999999999999</v>
      </c>
      <c r="N53" s="29">
        <v>0.78669999999999995</v>
      </c>
      <c r="O53" s="29">
        <v>0.81269999999999998</v>
      </c>
      <c r="P53" s="29">
        <v>0.78669999999999995</v>
      </c>
      <c r="Q53" s="61"/>
      <c r="R53" s="47"/>
      <c r="S53" s="28">
        <v>3869.52</v>
      </c>
      <c r="T53" s="28">
        <v>980.35</v>
      </c>
      <c r="U53" s="28">
        <v>8668.15</v>
      </c>
      <c r="V53" s="28">
        <v>4270.26</v>
      </c>
      <c r="W53" s="28">
        <v>929.88</v>
      </c>
      <c r="X53" s="28">
        <v>11048.7817</v>
      </c>
      <c r="Y53" s="28">
        <v>1763</v>
      </c>
      <c r="Z53" s="30">
        <v>0</v>
      </c>
      <c r="AA53" s="30">
        <v>12.54</v>
      </c>
      <c r="AB53" s="30">
        <v>0</v>
      </c>
      <c r="AC53" s="30">
        <v>11.21</v>
      </c>
      <c r="AD53" s="30">
        <v>0</v>
      </c>
      <c r="AE53" s="30">
        <v>0</v>
      </c>
      <c r="AF53" s="28">
        <v>2189.2800000000002</v>
      </c>
    </row>
    <row r="54" spans="1:32" ht="14.1" customHeight="1" x14ac:dyDescent="0.2">
      <c r="A54" s="8">
        <f t="shared" si="1"/>
        <v>2013</v>
      </c>
      <c r="B54" s="8">
        <v>12</v>
      </c>
      <c r="C54" s="27">
        <v>1293.3900000000001</v>
      </c>
      <c r="D54" s="47"/>
      <c r="E54" s="47"/>
      <c r="F54" s="48"/>
      <c r="G54" s="49"/>
      <c r="H54" s="49"/>
      <c r="I54" s="50"/>
      <c r="J54" s="28">
        <v>42</v>
      </c>
      <c r="K54" s="28">
        <v>171</v>
      </c>
      <c r="L54" s="27">
        <v>31.71</v>
      </c>
      <c r="M54" s="29">
        <v>0.7994</v>
      </c>
      <c r="N54" s="29">
        <v>0.78400000000000003</v>
      </c>
      <c r="O54" s="29">
        <v>0.8125</v>
      </c>
      <c r="P54" s="29">
        <v>0.78400000000000003</v>
      </c>
      <c r="Q54" s="61"/>
      <c r="R54" s="47"/>
      <c r="S54" s="28">
        <v>3869.52</v>
      </c>
      <c r="T54" s="28">
        <v>980.35</v>
      </c>
      <c r="U54" s="28">
        <v>8668.15</v>
      </c>
      <c r="V54" s="28">
        <v>4270.26</v>
      </c>
      <c r="W54" s="28">
        <v>929.88</v>
      </c>
      <c r="X54" s="28">
        <v>11048.7817</v>
      </c>
      <c r="Y54" s="28">
        <v>1714</v>
      </c>
      <c r="Z54" s="30">
        <v>0</v>
      </c>
      <c r="AA54" s="30">
        <v>5.54</v>
      </c>
      <c r="AB54" s="30">
        <v>0</v>
      </c>
      <c r="AC54" s="30">
        <v>8.2100000000000009</v>
      </c>
      <c r="AD54" s="30">
        <v>0</v>
      </c>
      <c r="AE54" s="30">
        <v>0</v>
      </c>
      <c r="AF54" s="28">
        <v>2193.87</v>
      </c>
    </row>
    <row r="55" spans="1:32" ht="14.1" customHeight="1" x14ac:dyDescent="0.2">
      <c r="A55" s="8">
        <f t="shared" si="1"/>
        <v>2014</v>
      </c>
      <c r="B55" s="8">
        <v>1</v>
      </c>
      <c r="C55" s="27">
        <v>1295.52</v>
      </c>
      <c r="D55" s="47"/>
      <c r="E55" s="47"/>
      <c r="F55" s="48"/>
      <c r="G55" s="49"/>
      <c r="H55" s="49"/>
      <c r="I55" s="50"/>
      <c r="J55" s="28">
        <v>139</v>
      </c>
      <c r="K55" s="28">
        <v>82</v>
      </c>
      <c r="L55" s="27">
        <v>31.9</v>
      </c>
      <c r="M55" s="29">
        <v>0.7964</v>
      </c>
      <c r="N55" s="29">
        <v>0.78120000000000001</v>
      </c>
      <c r="O55" s="29">
        <v>0.81220000000000003</v>
      </c>
      <c r="P55" s="29">
        <v>0.78120000000000001</v>
      </c>
      <c r="Q55" s="61"/>
      <c r="R55" s="47"/>
      <c r="S55" s="28">
        <v>3850.65</v>
      </c>
      <c r="T55" s="28">
        <v>926.63</v>
      </c>
      <c r="U55" s="28">
        <v>8551.35</v>
      </c>
      <c r="V55" s="28">
        <v>4234.3531000000003</v>
      </c>
      <c r="W55" s="28">
        <v>916.5874</v>
      </c>
      <c r="X55" s="28">
        <v>10892.282300000001</v>
      </c>
      <c r="Y55" s="28">
        <v>1691</v>
      </c>
      <c r="Z55" s="30">
        <v>15.75</v>
      </c>
      <c r="AA55" s="30">
        <v>0</v>
      </c>
      <c r="AB55" s="30">
        <v>16.920000000000002</v>
      </c>
      <c r="AC55" s="30">
        <v>0</v>
      </c>
      <c r="AD55" s="30">
        <v>10</v>
      </c>
      <c r="AE55" s="30">
        <v>0</v>
      </c>
      <c r="AF55" s="28">
        <v>2197.71</v>
      </c>
    </row>
    <row r="56" spans="1:32" ht="14.1" customHeight="1" x14ac:dyDescent="0.2">
      <c r="A56" s="8">
        <f t="shared" si="1"/>
        <v>2014</v>
      </c>
      <c r="B56" s="8">
        <v>2</v>
      </c>
      <c r="C56" s="27">
        <v>1297.6400000000001</v>
      </c>
      <c r="D56" s="47"/>
      <c r="E56" s="47"/>
      <c r="F56" s="48"/>
      <c r="G56" s="49"/>
      <c r="H56" s="49"/>
      <c r="I56" s="50"/>
      <c r="J56" s="28">
        <v>182</v>
      </c>
      <c r="K56" s="28">
        <v>43</v>
      </c>
      <c r="L56" s="27">
        <v>29.24</v>
      </c>
      <c r="M56" s="29">
        <v>0.79779999999999995</v>
      </c>
      <c r="N56" s="29">
        <v>0.78169999999999995</v>
      </c>
      <c r="O56" s="29">
        <v>0.81540000000000001</v>
      </c>
      <c r="P56" s="29">
        <v>0.78169999999999995</v>
      </c>
      <c r="Q56" s="61"/>
      <c r="R56" s="47"/>
      <c r="S56" s="28">
        <v>3850.65</v>
      </c>
      <c r="T56" s="28">
        <v>926.63</v>
      </c>
      <c r="U56" s="28">
        <v>8551.35</v>
      </c>
      <c r="V56" s="28">
        <v>4234.3531000000003</v>
      </c>
      <c r="W56" s="28">
        <v>916.5874</v>
      </c>
      <c r="X56" s="28">
        <v>10892.282300000001</v>
      </c>
      <c r="Y56" s="28">
        <v>1625</v>
      </c>
      <c r="Z56" s="30">
        <v>10.88</v>
      </c>
      <c r="AA56" s="30">
        <v>0</v>
      </c>
      <c r="AB56" s="30">
        <v>9</v>
      </c>
      <c r="AC56" s="30">
        <v>0</v>
      </c>
      <c r="AD56" s="30">
        <v>1</v>
      </c>
      <c r="AE56" s="30">
        <v>0</v>
      </c>
      <c r="AF56" s="28">
        <v>2208.13</v>
      </c>
    </row>
    <row r="57" spans="1:32" ht="14.1" customHeight="1" x14ac:dyDescent="0.2">
      <c r="A57" s="8">
        <f t="shared" si="1"/>
        <v>2014</v>
      </c>
      <c r="B57" s="8">
        <v>3</v>
      </c>
      <c r="C57" s="27">
        <v>1299.76</v>
      </c>
      <c r="D57" s="47"/>
      <c r="E57" s="47"/>
      <c r="F57" s="48"/>
      <c r="G57" s="49"/>
      <c r="H57" s="49"/>
      <c r="I57" s="50"/>
      <c r="J57" s="28">
        <v>68</v>
      </c>
      <c r="K57" s="28">
        <v>75</v>
      </c>
      <c r="L57" s="27">
        <v>29.38</v>
      </c>
      <c r="M57" s="29">
        <v>0.79959999999999998</v>
      </c>
      <c r="N57" s="29">
        <v>0.78280000000000005</v>
      </c>
      <c r="O57" s="29">
        <v>0.81869999999999998</v>
      </c>
      <c r="P57" s="29">
        <v>0.78280000000000005</v>
      </c>
      <c r="Q57" s="61"/>
      <c r="R57" s="47"/>
      <c r="S57" s="28">
        <v>3850.65</v>
      </c>
      <c r="T57" s="28">
        <v>926.63</v>
      </c>
      <c r="U57" s="28">
        <v>8551.35</v>
      </c>
      <c r="V57" s="28">
        <v>4234.3531000000003</v>
      </c>
      <c r="W57" s="28">
        <v>916.5874</v>
      </c>
      <c r="X57" s="28">
        <v>10892.282300000001</v>
      </c>
      <c r="Y57" s="28">
        <v>1612</v>
      </c>
      <c r="Z57" s="30">
        <v>0</v>
      </c>
      <c r="AA57" s="30">
        <v>7.08</v>
      </c>
      <c r="AB57" s="30">
        <v>0.08</v>
      </c>
      <c r="AC57" s="30">
        <v>0</v>
      </c>
      <c r="AD57" s="30">
        <v>0</v>
      </c>
      <c r="AE57" s="30">
        <v>2</v>
      </c>
      <c r="AF57" s="28">
        <v>2211.1</v>
      </c>
    </row>
    <row r="58" spans="1:32" ht="14.1" customHeight="1" x14ac:dyDescent="0.2">
      <c r="A58" s="8">
        <f t="shared" si="1"/>
        <v>2014</v>
      </c>
      <c r="B58" s="8">
        <v>4</v>
      </c>
      <c r="C58" s="27">
        <v>1301.8900000000001</v>
      </c>
      <c r="D58" s="47"/>
      <c r="E58" s="47"/>
      <c r="F58" s="48"/>
      <c r="G58" s="49"/>
      <c r="H58" s="49"/>
      <c r="I58" s="50"/>
      <c r="J58" s="28">
        <v>27</v>
      </c>
      <c r="K58" s="28">
        <v>130</v>
      </c>
      <c r="L58" s="27">
        <v>30</v>
      </c>
      <c r="M58" s="29">
        <v>0.80030000000000001</v>
      </c>
      <c r="N58" s="29">
        <v>0.78369999999999995</v>
      </c>
      <c r="O58" s="29">
        <v>0.8226</v>
      </c>
      <c r="P58" s="29">
        <v>0.78369999999999995</v>
      </c>
      <c r="Q58" s="61"/>
      <c r="R58" s="47"/>
      <c r="S58" s="28">
        <v>3850.65</v>
      </c>
      <c r="T58" s="28">
        <v>926.63</v>
      </c>
      <c r="U58" s="28">
        <v>8551.35</v>
      </c>
      <c r="V58" s="28">
        <v>4234.3531000000003</v>
      </c>
      <c r="W58" s="28">
        <v>916.5874</v>
      </c>
      <c r="X58" s="28">
        <v>10892.282300000001</v>
      </c>
      <c r="Y58" s="28">
        <v>1591</v>
      </c>
      <c r="Z58" s="30">
        <v>0</v>
      </c>
      <c r="AA58" s="30">
        <v>15.17</v>
      </c>
      <c r="AB58" s="30">
        <v>0</v>
      </c>
      <c r="AC58" s="30">
        <v>14.58</v>
      </c>
      <c r="AD58" s="30">
        <v>0</v>
      </c>
      <c r="AE58" s="30">
        <v>7</v>
      </c>
      <c r="AF58" s="28">
        <v>2206.9</v>
      </c>
    </row>
    <row r="59" spans="1:32" ht="14.1" customHeight="1" x14ac:dyDescent="0.2">
      <c r="A59" s="8">
        <f t="shared" si="1"/>
        <v>2014</v>
      </c>
      <c r="B59" s="8">
        <v>5</v>
      </c>
      <c r="C59" s="27">
        <v>1303.8599999999999</v>
      </c>
      <c r="D59" s="47"/>
      <c r="E59" s="47"/>
      <c r="F59" s="48"/>
      <c r="G59" s="49"/>
      <c r="H59" s="49"/>
      <c r="I59" s="50"/>
      <c r="J59" s="28">
        <v>0</v>
      </c>
      <c r="K59" s="28">
        <v>312</v>
      </c>
      <c r="L59" s="27">
        <v>30.38</v>
      </c>
      <c r="M59" s="29">
        <v>0.80120000000000002</v>
      </c>
      <c r="N59" s="29">
        <v>0.78459999999999996</v>
      </c>
      <c r="O59" s="29">
        <v>0.82640000000000002</v>
      </c>
      <c r="P59" s="29">
        <v>0.78459999999999996</v>
      </c>
      <c r="Q59" s="61"/>
      <c r="R59" s="47"/>
      <c r="S59" s="28">
        <v>3850.65</v>
      </c>
      <c r="T59" s="28">
        <v>926.63</v>
      </c>
      <c r="U59" s="28">
        <v>8551.35</v>
      </c>
      <c r="V59" s="28">
        <v>4234.3531000000003</v>
      </c>
      <c r="W59" s="28">
        <v>916.5874</v>
      </c>
      <c r="X59" s="28">
        <v>10892.282300000001</v>
      </c>
      <c r="Y59" s="28">
        <v>1585</v>
      </c>
      <c r="Z59" s="30">
        <v>0</v>
      </c>
      <c r="AA59" s="30">
        <v>14.96</v>
      </c>
      <c r="AB59" s="30">
        <v>0</v>
      </c>
      <c r="AC59" s="30">
        <v>12.04</v>
      </c>
      <c r="AD59" s="30">
        <v>0</v>
      </c>
      <c r="AE59" s="30">
        <v>7</v>
      </c>
      <c r="AF59" s="28">
        <v>2198.98</v>
      </c>
    </row>
    <row r="60" spans="1:32" ht="14.1" customHeight="1" x14ac:dyDescent="0.2">
      <c r="A60" s="8">
        <f t="shared" si="1"/>
        <v>2014</v>
      </c>
      <c r="B60" s="8">
        <v>6</v>
      </c>
      <c r="C60" s="27">
        <v>1305.83</v>
      </c>
      <c r="D60" s="47"/>
      <c r="E60" s="47"/>
      <c r="F60" s="48"/>
      <c r="G60" s="49"/>
      <c r="H60" s="49"/>
      <c r="I60" s="50"/>
      <c r="J60" s="28">
        <v>0</v>
      </c>
      <c r="K60" s="28">
        <v>465</v>
      </c>
      <c r="L60" s="27">
        <v>31.48</v>
      </c>
      <c r="M60" s="29">
        <v>0.80149999999999999</v>
      </c>
      <c r="N60" s="29">
        <v>0.78580000000000005</v>
      </c>
      <c r="O60" s="29">
        <v>0.82899999999999996</v>
      </c>
      <c r="P60" s="29">
        <v>0.78580000000000005</v>
      </c>
      <c r="Q60" s="61"/>
      <c r="R60" s="47"/>
      <c r="S60" s="28">
        <v>3850.65</v>
      </c>
      <c r="T60" s="28">
        <v>926.63</v>
      </c>
      <c r="U60" s="28">
        <v>8551.35</v>
      </c>
      <c r="V60" s="28">
        <v>4234.3531000000003</v>
      </c>
      <c r="W60" s="28">
        <v>916.5874</v>
      </c>
      <c r="X60" s="28">
        <v>10892.282300000001</v>
      </c>
      <c r="Y60" s="28">
        <v>1584</v>
      </c>
      <c r="Z60" s="30">
        <v>0</v>
      </c>
      <c r="AA60" s="30">
        <v>20.54</v>
      </c>
      <c r="AB60" s="30">
        <v>0</v>
      </c>
      <c r="AC60" s="30">
        <v>19.71</v>
      </c>
      <c r="AD60" s="30">
        <v>0</v>
      </c>
      <c r="AE60" s="30">
        <v>9</v>
      </c>
      <c r="AF60" s="28">
        <v>2192.71</v>
      </c>
    </row>
    <row r="61" spans="1:32" ht="14.1" customHeight="1" x14ac:dyDescent="0.2">
      <c r="A61" s="8">
        <f t="shared" si="1"/>
        <v>2014</v>
      </c>
      <c r="B61" s="8">
        <v>7</v>
      </c>
      <c r="C61" s="27">
        <v>1307.81</v>
      </c>
      <c r="D61" s="47"/>
      <c r="E61" s="47"/>
      <c r="F61" s="48"/>
      <c r="G61" s="49"/>
      <c r="H61" s="49"/>
      <c r="I61" s="50"/>
      <c r="J61" s="28">
        <v>0</v>
      </c>
      <c r="K61" s="28">
        <v>559</v>
      </c>
      <c r="L61" s="27">
        <v>31.24</v>
      </c>
      <c r="M61" s="29">
        <v>0.80169999999999997</v>
      </c>
      <c r="N61" s="29">
        <v>0.78610000000000002</v>
      </c>
      <c r="O61" s="29">
        <v>0.83120000000000005</v>
      </c>
      <c r="P61" s="29">
        <v>0.78610000000000002</v>
      </c>
      <c r="Q61" s="61"/>
      <c r="R61" s="47"/>
      <c r="S61" s="28">
        <v>3850.65</v>
      </c>
      <c r="T61" s="28">
        <v>926.63</v>
      </c>
      <c r="U61" s="28">
        <v>8551.35</v>
      </c>
      <c r="V61" s="28">
        <v>4234.3531000000003</v>
      </c>
      <c r="W61" s="28">
        <v>916.5874</v>
      </c>
      <c r="X61" s="28">
        <v>10892.282300000001</v>
      </c>
      <c r="Y61" s="28">
        <v>1591</v>
      </c>
      <c r="Z61" s="30">
        <v>0</v>
      </c>
      <c r="AA61" s="30">
        <v>18.75</v>
      </c>
      <c r="AB61" s="30">
        <v>0</v>
      </c>
      <c r="AC61" s="30">
        <v>19.13</v>
      </c>
      <c r="AD61" s="30">
        <v>0</v>
      </c>
      <c r="AE61" s="30">
        <v>12</v>
      </c>
      <c r="AF61" s="28">
        <v>2192.8200000000002</v>
      </c>
    </row>
    <row r="62" spans="1:32" ht="14.1" customHeight="1" x14ac:dyDescent="0.2">
      <c r="A62" s="8">
        <f t="shared" si="1"/>
        <v>2014</v>
      </c>
      <c r="B62" s="8">
        <v>8</v>
      </c>
      <c r="C62" s="27">
        <v>1309.78</v>
      </c>
      <c r="D62" s="47"/>
      <c r="E62" s="47"/>
      <c r="F62" s="48"/>
      <c r="G62" s="49"/>
      <c r="H62" s="49"/>
      <c r="I62" s="50"/>
      <c r="J62" s="28">
        <v>0</v>
      </c>
      <c r="K62" s="28">
        <v>555</v>
      </c>
      <c r="L62" s="27">
        <v>29.52</v>
      </c>
      <c r="M62" s="29">
        <v>0.80149999999999999</v>
      </c>
      <c r="N62" s="29">
        <v>0.78610000000000002</v>
      </c>
      <c r="O62" s="29">
        <v>0.83330000000000004</v>
      </c>
      <c r="P62" s="29">
        <v>0.78610000000000002</v>
      </c>
      <c r="Q62" s="61"/>
      <c r="R62" s="47"/>
      <c r="S62" s="28">
        <v>3850.65</v>
      </c>
      <c r="T62" s="28">
        <v>926.63</v>
      </c>
      <c r="U62" s="28">
        <v>8551.35</v>
      </c>
      <c r="V62" s="28">
        <v>4234.3531000000003</v>
      </c>
      <c r="W62" s="28">
        <v>916.5874</v>
      </c>
      <c r="X62" s="28">
        <v>10892.282300000001</v>
      </c>
      <c r="Y62" s="28">
        <v>1606</v>
      </c>
      <c r="Z62" s="30">
        <v>0</v>
      </c>
      <c r="AA62" s="30">
        <v>21.04</v>
      </c>
      <c r="AB62" s="30">
        <v>0</v>
      </c>
      <c r="AC62" s="30">
        <v>20.25</v>
      </c>
      <c r="AD62" s="30">
        <v>0</v>
      </c>
      <c r="AE62" s="30">
        <v>12</v>
      </c>
      <c r="AF62" s="28">
        <v>2176.85</v>
      </c>
    </row>
    <row r="63" spans="1:32" ht="14.1" customHeight="1" x14ac:dyDescent="0.2">
      <c r="A63" s="8">
        <f t="shared" si="1"/>
        <v>2014</v>
      </c>
      <c r="B63" s="8">
        <v>9</v>
      </c>
      <c r="C63" s="27">
        <v>1311.75</v>
      </c>
      <c r="D63" s="47"/>
      <c r="E63" s="47"/>
      <c r="F63" s="48"/>
      <c r="G63" s="49"/>
      <c r="H63" s="49"/>
      <c r="I63" s="50"/>
      <c r="J63" s="28">
        <v>0</v>
      </c>
      <c r="K63" s="28">
        <v>563</v>
      </c>
      <c r="L63" s="27">
        <v>30.71</v>
      </c>
      <c r="M63" s="29">
        <v>0.80230000000000001</v>
      </c>
      <c r="N63" s="29">
        <v>0.78739999999999999</v>
      </c>
      <c r="O63" s="29">
        <v>0.83550000000000002</v>
      </c>
      <c r="P63" s="29">
        <v>0.78739999999999999</v>
      </c>
      <c r="Q63" s="61"/>
      <c r="R63" s="47"/>
      <c r="S63" s="28">
        <v>3850.65</v>
      </c>
      <c r="T63" s="28">
        <v>926.63</v>
      </c>
      <c r="U63" s="28">
        <v>8551.35</v>
      </c>
      <c r="V63" s="28">
        <v>4234.3531000000003</v>
      </c>
      <c r="W63" s="28">
        <v>916.5874</v>
      </c>
      <c r="X63" s="28">
        <v>10892.282300000001</v>
      </c>
      <c r="Y63" s="28">
        <v>1734</v>
      </c>
      <c r="Z63" s="30">
        <v>0</v>
      </c>
      <c r="AA63" s="30">
        <v>17.04</v>
      </c>
      <c r="AB63" s="30">
        <v>0</v>
      </c>
      <c r="AC63" s="30">
        <v>17.54</v>
      </c>
      <c r="AD63" s="30">
        <v>0</v>
      </c>
      <c r="AE63" s="30">
        <v>7</v>
      </c>
      <c r="AF63" s="28">
        <v>2179.9</v>
      </c>
    </row>
    <row r="64" spans="1:32" ht="14.1" customHeight="1" x14ac:dyDescent="0.2">
      <c r="A64" s="8">
        <f t="shared" si="1"/>
        <v>2014</v>
      </c>
      <c r="B64" s="8">
        <v>10</v>
      </c>
      <c r="C64" s="27">
        <v>1313.73</v>
      </c>
      <c r="D64" s="47"/>
      <c r="E64" s="47"/>
      <c r="F64" s="48"/>
      <c r="G64" s="49"/>
      <c r="H64" s="49"/>
      <c r="I64" s="50"/>
      <c r="J64" s="28">
        <v>0</v>
      </c>
      <c r="K64" s="28">
        <v>423</v>
      </c>
      <c r="L64" s="27">
        <v>30.43</v>
      </c>
      <c r="M64" s="29">
        <v>0.80300000000000005</v>
      </c>
      <c r="N64" s="29">
        <v>0.78859999999999997</v>
      </c>
      <c r="O64" s="29">
        <v>0.83779999999999999</v>
      </c>
      <c r="P64" s="29">
        <v>0.78859999999999997</v>
      </c>
      <c r="Q64" s="61"/>
      <c r="R64" s="47"/>
      <c r="S64" s="28">
        <v>3850.65</v>
      </c>
      <c r="T64" s="28">
        <v>926.63</v>
      </c>
      <c r="U64" s="28">
        <v>8551.35</v>
      </c>
      <c r="V64" s="28">
        <v>4234.3531000000003</v>
      </c>
      <c r="W64" s="28">
        <v>916.5874</v>
      </c>
      <c r="X64" s="28">
        <v>10892.282300000001</v>
      </c>
      <c r="Y64" s="28">
        <v>2079</v>
      </c>
      <c r="Z64" s="30">
        <v>0</v>
      </c>
      <c r="AA64" s="30">
        <v>15.67</v>
      </c>
      <c r="AB64" s="30">
        <v>0</v>
      </c>
      <c r="AC64" s="30">
        <v>15.04</v>
      </c>
      <c r="AD64" s="30">
        <v>0</v>
      </c>
      <c r="AE64" s="30">
        <v>6</v>
      </c>
      <c r="AF64" s="28">
        <v>2196.41</v>
      </c>
    </row>
    <row r="65" spans="1:32" ht="14.1" customHeight="1" x14ac:dyDescent="0.2">
      <c r="A65" s="8">
        <f t="shared" si="1"/>
        <v>2014</v>
      </c>
      <c r="B65" s="8">
        <v>11</v>
      </c>
      <c r="C65" s="27">
        <v>1315.7</v>
      </c>
      <c r="D65" s="47"/>
      <c r="E65" s="47"/>
      <c r="F65" s="48"/>
      <c r="G65" s="49"/>
      <c r="H65" s="49"/>
      <c r="I65" s="50"/>
      <c r="J65" s="28">
        <v>35</v>
      </c>
      <c r="K65" s="28">
        <v>188</v>
      </c>
      <c r="L65" s="27">
        <v>30.05</v>
      </c>
      <c r="M65" s="29">
        <v>0.80389999999999995</v>
      </c>
      <c r="N65" s="29">
        <v>0.78959999999999997</v>
      </c>
      <c r="O65" s="29">
        <v>0.84040000000000004</v>
      </c>
      <c r="P65" s="29">
        <v>0.78959999999999997</v>
      </c>
      <c r="Q65" s="61"/>
      <c r="R65" s="47"/>
      <c r="S65" s="28">
        <v>3850.65</v>
      </c>
      <c r="T65" s="28">
        <v>926.63</v>
      </c>
      <c r="U65" s="28">
        <v>8551.35</v>
      </c>
      <c r="V65" s="28">
        <v>4234.3531000000003</v>
      </c>
      <c r="W65" s="28">
        <v>916.5874</v>
      </c>
      <c r="X65" s="28">
        <v>10892.282300000001</v>
      </c>
      <c r="Y65" s="28">
        <v>2091</v>
      </c>
      <c r="Z65" s="30">
        <v>15.46</v>
      </c>
      <c r="AA65" s="30">
        <v>0</v>
      </c>
      <c r="AB65" s="30">
        <v>13.38</v>
      </c>
      <c r="AC65" s="30">
        <v>0</v>
      </c>
      <c r="AD65" s="30">
        <v>8</v>
      </c>
      <c r="AE65" s="30">
        <v>0</v>
      </c>
      <c r="AF65" s="28">
        <v>2215.91</v>
      </c>
    </row>
    <row r="66" spans="1:32" ht="14.1" customHeight="1" x14ac:dyDescent="0.2">
      <c r="A66" s="8">
        <f t="shared" si="1"/>
        <v>2014</v>
      </c>
      <c r="B66" s="8">
        <v>12</v>
      </c>
      <c r="C66" s="27">
        <v>1317.67</v>
      </c>
      <c r="D66" s="47"/>
      <c r="E66" s="47"/>
      <c r="F66" s="48"/>
      <c r="G66" s="49"/>
      <c r="H66" s="49"/>
      <c r="I66" s="50"/>
      <c r="J66" s="28">
        <v>104</v>
      </c>
      <c r="K66" s="28">
        <v>89</v>
      </c>
      <c r="L66" s="27">
        <v>31.48</v>
      </c>
      <c r="M66" s="29">
        <v>0.80420000000000003</v>
      </c>
      <c r="N66" s="29">
        <v>0.79010000000000002</v>
      </c>
      <c r="O66" s="29">
        <v>0.84099999999999997</v>
      </c>
      <c r="P66" s="29">
        <v>0.79010000000000002</v>
      </c>
      <c r="Q66" s="61"/>
      <c r="R66" s="47"/>
      <c r="S66" s="28">
        <v>3850.65</v>
      </c>
      <c r="T66" s="28">
        <v>926.63</v>
      </c>
      <c r="U66" s="28">
        <v>8551.35</v>
      </c>
      <c r="V66" s="28">
        <v>4234.3531000000003</v>
      </c>
      <c r="W66" s="28">
        <v>916.5874</v>
      </c>
      <c r="X66" s="28">
        <v>10892.282300000001</v>
      </c>
      <c r="Y66" s="28">
        <v>2036</v>
      </c>
      <c r="Z66" s="30">
        <v>10.17</v>
      </c>
      <c r="AA66" s="30">
        <v>0</v>
      </c>
      <c r="AB66" s="30">
        <v>9.1300000000000008</v>
      </c>
      <c r="AC66" s="30">
        <v>0</v>
      </c>
      <c r="AD66" s="30">
        <v>0</v>
      </c>
      <c r="AE66" s="30">
        <v>0</v>
      </c>
      <c r="AF66" s="28">
        <v>2227.15</v>
      </c>
    </row>
    <row r="67" spans="1:32" ht="14.1" customHeight="1" x14ac:dyDescent="0.2">
      <c r="A67" s="8">
        <f t="shared" si="1"/>
        <v>2015</v>
      </c>
      <c r="B67" s="8">
        <v>1</v>
      </c>
      <c r="C67" s="32">
        <v>1319.64</v>
      </c>
      <c r="D67" s="51"/>
      <c r="E67" s="51"/>
      <c r="F67" s="48"/>
      <c r="G67" s="49"/>
      <c r="H67" s="49"/>
      <c r="I67" s="52"/>
      <c r="J67" s="33">
        <v>99</v>
      </c>
      <c r="K67" s="33">
        <v>82</v>
      </c>
      <c r="L67" s="32">
        <v>31.43</v>
      </c>
      <c r="M67" s="34">
        <v>0.80530000000000002</v>
      </c>
      <c r="N67" s="34">
        <v>0.79179999999999995</v>
      </c>
      <c r="O67" s="34">
        <v>0.84150000000000003</v>
      </c>
      <c r="P67" s="34">
        <v>0.79179999999999995</v>
      </c>
      <c r="Q67" s="61"/>
      <c r="R67" s="47"/>
      <c r="S67" s="28">
        <v>3831.78</v>
      </c>
      <c r="T67" s="28">
        <v>872.91</v>
      </c>
      <c r="U67" s="28">
        <v>8416.1200000000008</v>
      </c>
      <c r="V67" s="28">
        <v>4200.6783999999998</v>
      </c>
      <c r="W67" s="28">
        <v>903.84559999999999</v>
      </c>
      <c r="X67" s="28">
        <v>10789.789500000001</v>
      </c>
      <c r="Y67" s="28">
        <v>2041</v>
      </c>
      <c r="Z67" s="30">
        <v>8.5</v>
      </c>
      <c r="AA67" s="30">
        <v>0</v>
      </c>
      <c r="AB67" s="30">
        <v>11.54</v>
      </c>
      <c r="AC67" s="30">
        <v>0</v>
      </c>
      <c r="AD67" s="30">
        <v>4</v>
      </c>
      <c r="AE67" s="30">
        <v>0</v>
      </c>
      <c r="AF67" s="28">
        <v>2228.02</v>
      </c>
    </row>
    <row r="68" spans="1:32" ht="14.1" customHeight="1" x14ac:dyDescent="0.2">
      <c r="A68" s="8">
        <f t="shared" si="1"/>
        <v>2015</v>
      </c>
      <c r="B68" s="8">
        <v>2</v>
      </c>
      <c r="C68" s="32">
        <v>1321.62</v>
      </c>
      <c r="D68" s="51"/>
      <c r="E68" s="51"/>
      <c r="F68" s="48"/>
      <c r="G68" s="49"/>
      <c r="H68" s="49"/>
      <c r="I68" s="52"/>
      <c r="J68" s="33">
        <v>155</v>
      </c>
      <c r="K68" s="33">
        <v>18</v>
      </c>
      <c r="L68" s="32">
        <v>29.29</v>
      </c>
      <c r="M68" s="34">
        <v>0.80420000000000003</v>
      </c>
      <c r="N68" s="34">
        <v>0.79169999999999996</v>
      </c>
      <c r="O68" s="34">
        <v>0.84089999999999998</v>
      </c>
      <c r="P68" s="34">
        <v>0.79169999999999996</v>
      </c>
      <c r="Q68" s="61"/>
      <c r="R68" s="47"/>
      <c r="S68" s="28">
        <v>3831.78</v>
      </c>
      <c r="T68" s="28">
        <v>872.91</v>
      </c>
      <c r="U68" s="28">
        <v>8416.1200000000008</v>
      </c>
      <c r="V68" s="28">
        <v>4200.6783999999998</v>
      </c>
      <c r="W68" s="28">
        <v>903.84559999999999</v>
      </c>
      <c r="X68" s="28">
        <v>10789.789500000001</v>
      </c>
      <c r="Y68" s="28">
        <v>2102</v>
      </c>
      <c r="Z68" s="30">
        <v>18.920000000000002</v>
      </c>
      <c r="AA68" s="30">
        <v>0</v>
      </c>
      <c r="AB68" s="30">
        <v>18.329999999999998</v>
      </c>
      <c r="AC68" s="30">
        <v>0</v>
      </c>
      <c r="AD68" s="30">
        <v>14</v>
      </c>
      <c r="AE68" s="30">
        <v>0</v>
      </c>
      <c r="AF68" s="28">
        <v>2221.09</v>
      </c>
    </row>
    <row r="69" spans="1:32" ht="14.1" customHeight="1" x14ac:dyDescent="0.2">
      <c r="A69" s="8">
        <f t="shared" si="1"/>
        <v>2015</v>
      </c>
      <c r="B69" s="8">
        <v>3</v>
      </c>
      <c r="C69" s="32">
        <v>1323.59</v>
      </c>
      <c r="D69" s="51"/>
      <c r="E69" s="51"/>
      <c r="F69" s="48"/>
      <c r="G69" s="49"/>
      <c r="H69" s="49"/>
      <c r="I69" s="52"/>
      <c r="J69" s="33">
        <v>85</v>
      </c>
      <c r="K69" s="33">
        <v>145</v>
      </c>
      <c r="L69" s="32">
        <v>29.48</v>
      </c>
      <c r="M69" s="34">
        <v>0.80300000000000005</v>
      </c>
      <c r="N69" s="34">
        <v>0.79169999999999996</v>
      </c>
      <c r="O69" s="34">
        <v>0.8407</v>
      </c>
      <c r="P69" s="34">
        <v>0.79169999999999996</v>
      </c>
      <c r="Q69" s="61"/>
      <c r="R69" s="47"/>
      <c r="S69" s="28">
        <v>3831.78</v>
      </c>
      <c r="T69" s="28">
        <v>872.91</v>
      </c>
      <c r="U69" s="28">
        <v>8416.1200000000008</v>
      </c>
      <c r="V69" s="28">
        <v>4200.6783999999998</v>
      </c>
      <c r="W69" s="28">
        <v>903.84559999999999</v>
      </c>
      <c r="X69" s="28">
        <v>10789.789500000001</v>
      </c>
      <c r="Y69" s="28">
        <v>2118</v>
      </c>
      <c r="Z69" s="30">
        <v>0</v>
      </c>
      <c r="AA69" s="30">
        <v>8.3800000000000008</v>
      </c>
      <c r="AB69" s="30">
        <v>0</v>
      </c>
      <c r="AC69" s="30">
        <v>9.42</v>
      </c>
      <c r="AD69" s="30">
        <v>0</v>
      </c>
      <c r="AE69" s="30">
        <v>0</v>
      </c>
      <c r="AF69" s="28">
        <v>2213.42</v>
      </c>
    </row>
    <row r="70" spans="1:32" ht="14.1" customHeight="1" x14ac:dyDescent="0.2">
      <c r="A70" s="8">
        <f t="shared" si="1"/>
        <v>2015</v>
      </c>
      <c r="B70" s="8">
        <v>4</v>
      </c>
      <c r="C70" s="32">
        <v>1325.56</v>
      </c>
      <c r="D70" s="51"/>
      <c r="E70" s="51"/>
      <c r="F70" s="48"/>
      <c r="G70" s="49"/>
      <c r="H70" s="49"/>
      <c r="I70" s="52"/>
      <c r="J70" s="33">
        <v>10</v>
      </c>
      <c r="K70" s="33">
        <v>309</v>
      </c>
      <c r="L70" s="32">
        <v>30.62</v>
      </c>
      <c r="M70" s="34">
        <v>0.80259999999999998</v>
      </c>
      <c r="N70" s="34">
        <v>0.79210000000000003</v>
      </c>
      <c r="O70" s="34">
        <v>0.83950000000000002</v>
      </c>
      <c r="P70" s="34">
        <v>0.79210000000000003</v>
      </c>
      <c r="Q70" s="61"/>
      <c r="R70" s="47"/>
      <c r="S70" s="28">
        <v>3831.78</v>
      </c>
      <c r="T70" s="28">
        <v>872.91</v>
      </c>
      <c r="U70" s="28">
        <v>8416.1200000000008</v>
      </c>
      <c r="V70" s="28">
        <v>4200.6783999999998</v>
      </c>
      <c r="W70" s="28">
        <v>903.84559999999999</v>
      </c>
      <c r="X70" s="28">
        <v>10789.789500000001</v>
      </c>
      <c r="Y70" s="28">
        <v>2168</v>
      </c>
      <c r="Z70" s="30">
        <v>0</v>
      </c>
      <c r="AA70" s="30">
        <v>14.71</v>
      </c>
      <c r="AB70" s="30">
        <v>0</v>
      </c>
      <c r="AC70" s="30">
        <v>13.71</v>
      </c>
      <c r="AD70" s="30">
        <v>0</v>
      </c>
      <c r="AE70" s="30">
        <v>3</v>
      </c>
      <c r="AF70" s="28">
        <v>2219.02</v>
      </c>
    </row>
    <row r="71" spans="1:32" ht="14.1" customHeight="1" x14ac:dyDescent="0.2">
      <c r="A71" s="8">
        <f t="shared" si="1"/>
        <v>2015</v>
      </c>
      <c r="B71" s="8">
        <v>5</v>
      </c>
      <c r="C71" s="32">
        <v>1327.83</v>
      </c>
      <c r="D71" s="51"/>
      <c r="E71" s="51"/>
      <c r="F71" s="48"/>
      <c r="G71" s="49"/>
      <c r="H71" s="49"/>
      <c r="I71" s="52"/>
      <c r="J71" s="33">
        <v>0</v>
      </c>
      <c r="K71" s="33">
        <v>407</v>
      </c>
      <c r="L71" s="32">
        <v>29.71</v>
      </c>
      <c r="M71" s="34">
        <v>0.80030000000000001</v>
      </c>
      <c r="N71" s="34">
        <v>0.79069999999999996</v>
      </c>
      <c r="O71" s="34">
        <v>0.83779999999999999</v>
      </c>
      <c r="P71" s="34">
        <v>0.79069999999999996</v>
      </c>
      <c r="Q71" s="61"/>
      <c r="R71" s="47"/>
      <c r="S71" s="28">
        <v>3831.78</v>
      </c>
      <c r="T71" s="28">
        <v>872.91</v>
      </c>
      <c r="U71" s="28">
        <v>8416.1200000000008</v>
      </c>
      <c r="V71" s="28">
        <v>4200.6783999999998</v>
      </c>
      <c r="W71" s="28">
        <v>903.84559999999999</v>
      </c>
      <c r="X71" s="28">
        <v>10789.789500000001</v>
      </c>
      <c r="Y71" s="28">
        <v>2162</v>
      </c>
      <c r="Z71" s="30">
        <v>0</v>
      </c>
      <c r="AA71" s="30">
        <v>18.5</v>
      </c>
      <c r="AB71" s="30">
        <v>0</v>
      </c>
      <c r="AC71" s="30">
        <v>17</v>
      </c>
      <c r="AD71" s="30">
        <v>0</v>
      </c>
      <c r="AE71" s="30">
        <v>10</v>
      </c>
      <c r="AF71" s="28">
        <v>2221.83</v>
      </c>
    </row>
    <row r="72" spans="1:32" ht="14.1" customHeight="1" x14ac:dyDescent="0.2">
      <c r="A72" s="8">
        <f t="shared" si="1"/>
        <v>2015</v>
      </c>
      <c r="B72" s="8">
        <v>6</v>
      </c>
      <c r="C72" s="32">
        <v>1330.1</v>
      </c>
      <c r="D72" s="51"/>
      <c r="E72" s="51"/>
      <c r="F72" s="48"/>
      <c r="G72" s="49"/>
      <c r="H72" s="49"/>
      <c r="I72" s="52"/>
      <c r="J72" s="33">
        <v>0</v>
      </c>
      <c r="K72" s="33">
        <v>513</v>
      </c>
      <c r="L72" s="32">
        <v>30.67</v>
      </c>
      <c r="M72" s="34">
        <v>0.79910000000000003</v>
      </c>
      <c r="N72" s="34">
        <v>0.79</v>
      </c>
      <c r="O72" s="34">
        <v>0.83689999999999998</v>
      </c>
      <c r="P72" s="34">
        <v>0.79</v>
      </c>
      <c r="Q72" s="61"/>
      <c r="R72" s="47"/>
      <c r="S72" s="28">
        <v>3831.78</v>
      </c>
      <c r="T72" s="28">
        <v>872.91</v>
      </c>
      <c r="U72" s="28">
        <v>8416.1200000000008</v>
      </c>
      <c r="V72" s="28">
        <v>4200.6783999999998</v>
      </c>
      <c r="W72" s="28">
        <v>903.84559999999999</v>
      </c>
      <c r="X72" s="28">
        <v>10789.789500000001</v>
      </c>
      <c r="Y72" s="28">
        <v>2233</v>
      </c>
      <c r="Z72" s="30">
        <v>0</v>
      </c>
      <c r="AA72" s="30">
        <v>17.670000000000002</v>
      </c>
      <c r="AB72" s="30">
        <v>0</v>
      </c>
      <c r="AC72" s="30">
        <v>19.75</v>
      </c>
      <c r="AD72" s="30">
        <v>0</v>
      </c>
      <c r="AE72" s="30">
        <v>10</v>
      </c>
      <c r="AF72" s="28">
        <v>2245.12</v>
      </c>
    </row>
    <row r="73" spans="1:32" ht="14.1" customHeight="1" x14ac:dyDescent="0.2">
      <c r="A73" s="8">
        <f t="shared" si="1"/>
        <v>2015</v>
      </c>
      <c r="B73" s="8">
        <v>7</v>
      </c>
      <c r="C73" s="32">
        <v>1332.37</v>
      </c>
      <c r="D73" s="51"/>
      <c r="E73" s="51"/>
      <c r="F73" s="48"/>
      <c r="G73" s="49"/>
      <c r="H73" s="49"/>
      <c r="I73" s="52"/>
      <c r="J73" s="33">
        <v>0</v>
      </c>
      <c r="K73" s="33">
        <v>577</v>
      </c>
      <c r="L73" s="32">
        <v>30.62</v>
      </c>
      <c r="M73" s="34">
        <v>0.79830000000000001</v>
      </c>
      <c r="N73" s="34">
        <v>0.78990000000000005</v>
      </c>
      <c r="O73" s="34">
        <v>0.83609999999999995</v>
      </c>
      <c r="P73" s="34">
        <v>0.78990000000000005</v>
      </c>
      <c r="Q73" s="61"/>
      <c r="R73" s="47"/>
      <c r="S73" s="28">
        <v>3831.78</v>
      </c>
      <c r="T73" s="28">
        <v>872.91</v>
      </c>
      <c r="U73" s="28">
        <v>8416.1200000000008</v>
      </c>
      <c r="V73" s="28">
        <v>4200.6783999999998</v>
      </c>
      <c r="W73" s="28">
        <v>903.84559999999999</v>
      </c>
      <c r="X73" s="28">
        <v>10789.789500000001</v>
      </c>
      <c r="Y73" s="28">
        <v>2242</v>
      </c>
      <c r="Z73" s="30">
        <v>0</v>
      </c>
      <c r="AA73" s="30">
        <v>18.88</v>
      </c>
      <c r="AB73" s="30">
        <v>0</v>
      </c>
      <c r="AC73" s="30">
        <v>17.079999999999998</v>
      </c>
      <c r="AD73" s="30">
        <v>0</v>
      </c>
      <c r="AE73" s="30">
        <v>12</v>
      </c>
      <c r="AF73" s="28">
        <v>2255.5300000000002</v>
      </c>
    </row>
    <row r="74" spans="1:32" ht="14.1" customHeight="1" x14ac:dyDescent="0.2">
      <c r="A74" s="8">
        <f t="shared" si="1"/>
        <v>2015</v>
      </c>
      <c r="B74" s="8">
        <v>8</v>
      </c>
      <c r="C74" s="32">
        <v>1334.64</v>
      </c>
      <c r="D74" s="51"/>
      <c r="E74" s="51"/>
      <c r="F74" s="48"/>
      <c r="G74" s="49"/>
      <c r="H74" s="49"/>
      <c r="I74" s="52"/>
      <c r="J74" s="33">
        <v>0</v>
      </c>
      <c r="K74" s="33">
        <v>520</v>
      </c>
      <c r="L74" s="32">
        <v>29.52</v>
      </c>
      <c r="M74" s="34">
        <v>0.79779999999999995</v>
      </c>
      <c r="N74" s="34">
        <v>0.78939999999999999</v>
      </c>
      <c r="O74" s="34">
        <v>0.83530000000000004</v>
      </c>
      <c r="P74" s="34">
        <v>0.78939999999999999</v>
      </c>
      <c r="Q74" s="61"/>
      <c r="R74" s="47"/>
      <c r="S74" s="28">
        <v>3831.78</v>
      </c>
      <c r="T74" s="28">
        <v>872.91</v>
      </c>
      <c r="U74" s="28">
        <v>8416.1200000000008</v>
      </c>
      <c r="V74" s="28">
        <v>4200.6783999999998</v>
      </c>
      <c r="W74" s="28">
        <v>903.84559999999999</v>
      </c>
      <c r="X74" s="28">
        <v>10789.789500000001</v>
      </c>
      <c r="Y74" s="28">
        <v>2251</v>
      </c>
      <c r="Z74" s="30">
        <v>0</v>
      </c>
      <c r="AA74" s="30">
        <v>21.75</v>
      </c>
      <c r="AB74" s="30">
        <v>0</v>
      </c>
      <c r="AC74" s="30">
        <v>20.79</v>
      </c>
      <c r="AD74" s="30">
        <v>0</v>
      </c>
      <c r="AE74" s="30">
        <v>12</v>
      </c>
      <c r="AF74" s="28">
        <v>2258.31</v>
      </c>
    </row>
    <row r="75" spans="1:32" ht="14.1" customHeight="1" x14ac:dyDescent="0.2">
      <c r="A75" s="8">
        <f t="shared" si="1"/>
        <v>2015</v>
      </c>
      <c r="B75" s="8">
        <v>9</v>
      </c>
      <c r="C75" s="32">
        <v>1336.91</v>
      </c>
      <c r="D75" s="51"/>
      <c r="E75" s="51"/>
      <c r="F75" s="48"/>
      <c r="G75" s="49"/>
      <c r="H75" s="49"/>
      <c r="I75" s="52"/>
      <c r="J75" s="33">
        <v>0</v>
      </c>
      <c r="K75" s="33">
        <v>567</v>
      </c>
      <c r="L75" s="32">
        <v>30.38</v>
      </c>
      <c r="M75" s="34">
        <v>0.79690000000000005</v>
      </c>
      <c r="N75" s="34">
        <v>0.78869999999999996</v>
      </c>
      <c r="O75" s="34">
        <v>0.83450000000000002</v>
      </c>
      <c r="P75" s="34">
        <v>0.78869999999999996</v>
      </c>
      <c r="Q75" s="61"/>
      <c r="R75" s="47"/>
      <c r="S75" s="28">
        <v>3831.78</v>
      </c>
      <c r="T75" s="28">
        <v>872.91</v>
      </c>
      <c r="U75" s="28">
        <v>8416.1200000000008</v>
      </c>
      <c r="V75" s="28">
        <v>4200.6783999999998</v>
      </c>
      <c r="W75" s="28">
        <v>903.84559999999999</v>
      </c>
      <c r="X75" s="28">
        <v>10789.789500000001</v>
      </c>
      <c r="Y75" s="28">
        <v>2234</v>
      </c>
      <c r="Z75" s="30">
        <v>0</v>
      </c>
      <c r="AA75" s="30">
        <v>19.79</v>
      </c>
      <c r="AB75" s="30">
        <v>0</v>
      </c>
      <c r="AC75" s="30">
        <v>17.25</v>
      </c>
      <c r="AD75" s="30">
        <v>0</v>
      </c>
      <c r="AE75" s="30">
        <v>10</v>
      </c>
      <c r="AF75" s="28">
        <v>2261.21</v>
      </c>
    </row>
    <row r="76" spans="1:32" ht="14.1" customHeight="1" x14ac:dyDescent="0.2">
      <c r="A76" s="8">
        <f t="shared" si="1"/>
        <v>2015</v>
      </c>
      <c r="B76" s="8">
        <v>10</v>
      </c>
      <c r="C76" s="32">
        <v>1339.18</v>
      </c>
      <c r="D76" s="51"/>
      <c r="E76" s="51"/>
      <c r="F76" s="48"/>
      <c r="G76" s="49"/>
      <c r="H76" s="49"/>
      <c r="I76" s="52"/>
      <c r="J76" s="33">
        <v>0</v>
      </c>
      <c r="K76" s="33">
        <v>478</v>
      </c>
      <c r="L76" s="32">
        <v>30.76</v>
      </c>
      <c r="M76" s="34">
        <v>0.7964</v>
      </c>
      <c r="N76" s="34">
        <v>0.78820000000000001</v>
      </c>
      <c r="O76" s="34">
        <v>0.83389999999999997</v>
      </c>
      <c r="P76" s="34">
        <v>0.78820000000000001</v>
      </c>
      <c r="Q76" s="61"/>
      <c r="R76" s="47"/>
      <c r="S76" s="28">
        <v>3831.78</v>
      </c>
      <c r="T76" s="28">
        <v>872.91</v>
      </c>
      <c r="U76" s="28">
        <v>8416.1200000000008</v>
      </c>
      <c r="V76" s="28">
        <v>4200.6783999999998</v>
      </c>
      <c r="W76" s="28">
        <v>903.84559999999999</v>
      </c>
      <c r="X76" s="28">
        <v>10789.789500000001</v>
      </c>
      <c r="Y76" s="28">
        <v>2301</v>
      </c>
      <c r="Z76" s="30">
        <v>0</v>
      </c>
      <c r="AA76" s="30">
        <v>15</v>
      </c>
      <c r="AB76" s="30">
        <v>0</v>
      </c>
      <c r="AC76" s="30">
        <v>16.79</v>
      </c>
      <c r="AD76" s="30">
        <v>0</v>
      </c>
      <c r="AE76" s="30">
        <v>6</v>
      </c>
      <c r="AF76" s="28">
        <v>2255.85</v>
      </c>
    </row>
    <row r="77" spans="1:32" ht="14.1" customHeight="1" x14ac:dyDescent="0.2">
      <c r="A77" s="8">
        <f t="shared" si="1"/>
        <v>2015</v>
      </c>
      <c r="B77" s="8">
        <v>11</v>
      </c>
      <c r="C77" s="32">
        <v>1341.45</v>
      </c>
      <c r="D77" s="51"/>
      <c r="E77" s="51"/>
      <c r="F77" s="48"/>
      <c r="G77" s="49"/>
      <c r="H77" s="49"/>
      <c r="I77" s="52"/>
      <c r="J77" s="33">
        <v>1</v>
      </c>
      <c r="K77" s="33">
        <v>401</v>
      </c>
      <c r="L77" s="32">
        <v>30.05</v>
      </c>
      <c r="M77" s="34">
        <v>0.79549999999999998</v>
      </c>
      <c r="N77" s="34">
        <v>0.78720000000000001</v>
      </c>
      <c r="O77" s="34">
        <v>0.83299999999999996</v>
      </c>
      <c r="P77" s="34">
        <v>0.78720000000000001</v>
      </c>
      <c r="Q77" s="61"/>
      <c r="R77" s="47"/>
      <c r="S77" s="28">
        <v>3831.78</v>
      </c>
      <c r="T77" s="28">
        <v>872.91</v>
      </c>
      <c r="U77" s="28">
        <v>8416.1200000000008</v>
      </c>
      <c r="V77" s="28">
        <v>4200.6783999999998</v>
      </c>
      <c r="W77" s="28">
        <v>903.84559999999999</v>
      </c>
      <c r="X77" s="28">
        <v>10789.789500000001</v>
      </c>
      <c r="Y77" s="28">
        <v>2394</v>
      </c>
      <c r="Z77" s="30">
        <v>0</v>
      </c>
      <c r="AA77" s="30">
        <v>15.75</v>
      </c>
      <c r="AB77" s="30">
        <v>0</v>
      </c>
      <c r="AC77" s="30">
        <v>15.25</v>
      </c>
      <c r="AD77" s="30">
        <v>0</v>
      </c>
      <c r="AE77" s="30">
        <v>5</v>
      </c>
      <c r="AF77" s="28">
        <v>2239.8200000000002</v>
      </c>
    </row>
    <row r="78" spans="1:32" ht="14.1" customHeight="1" x14ac:dyDescent="0.2">
      <c r="A78" s="8">
        <f t="shared" si="1"/>
        <v>2015</v>
      </c>
      <c r="B78" s="8">
        <v>12</v>
      </c>
      <c r="C78" s="32">
        <v>1343.72</v>
      </c>
      <c r="D78" s="51"/>
      <c r="E78" s="51"/>
      <c r="F78" s="48"/>
      <c r="G78" s="49"/>
      <c r="H78" s="49"/>
      <c r="I78" s="52"/>
      <c r="J78" s="33">
        <v>7</v>
      </c>
      <c r="K78" s="33">
        <v>273</v>
      </c>
      <c r="L78" s="32">
        <v>31.38</v>
      </c>
      <c r="M78" s="34">
        <v>0.79339999999999999</v>
      </c>
      <c r="N78" s="34">
        <v>0.78500000000000003</v>
      </c>
      <c r="O78" s="34">
        <v>0.83120000000000005</v>
      </c>
      <c r="P78" s="34">
        <v>0.78500000000000003</v>
      </c>
      <c r="Q78" s="61"/>
      <c r="R78" s="47"/>
      <c r="S78" s="28">
        <v>3831.78</v>
      </c>
      <c r="T78" s="28">
        <v>872.91</v>
      </c>
      <c r="U78" s="28">
        <v>8416.1200000000008</v>
      </c>
      <c r="V78" s="28">
        <v>4200.6783999999998</v>
      </c>
      <c r="W78" s="28">
        <v>903.84559999999999</v>
      </c>
      <c r="X78" s="28">
        <v>10789.789500000001</v>
      </c>
      <c r="Y78" s="28">
        <v>2381</v>
      </c>
      <c r="Z78" s="30">
        <v>0</v>
      </c>
      <c r="AA78" s="30">
        <v>12.29</v>
      </c>
      <c r="AB78" s="30">
        <v>0</v>
      </c>
      <c r="AC78" s="30">
        <v>11.96</v>
      </c>
      <c r="AD78" s="30">
        <v>0</v>
      </c>
      <c r="AE78" s="30">
        <v>2</v>
      </c>
      <c r="AF78" s="28">
        <v>2231.41</v>
      </c>
    </row>
    <row r="79" spans="1:32" ht="14.1" customHeight="1" x14ac:dyDescent="0.2">
      <c r="A79" s="8">
        <f t="shared" si="1"/>
        <v>2016</v>
      </c>
      <c r="B79" s="8">
        <v>1</v>
      </c>
      <c r="C79" s="32">
        <v>1345.99</v>
      </c>
      <c r="D79" s="51"/>
      <c r="E79" s="51"/>
      <c r="F79" s="48"/>
      <c r="G79" s="49"/>
      <c r="H79" s="49"/>
      <c r="I79" s="52"/>
      <c r="J79" s="33">
        <v>76</v>
      </c>
      <c r="K79" s="33">
        <v>194</v>
      </c>
      <c r="L79" s="32">
        <v>31.81</v>
      </c>
      <c r="M79" s="34">
        <v>0.79110000000000003</v>
      </c>
      <c r="N79" s="34">
        <v>0.7833</v>
      </c>
      <c r="O79" s="34">
        <v>0.82979999999999998</v>
      </c>
      <c r="P79" s="34">
        <v>0.7833</v>
      </c>
      <c r="Q79" s="61"/>
      <c r="R79" s="47"/>
      <c r="S79" s="28">
        <v>3836.49</v>
      </c>
      <c r="T79" s="28">
        <v>866.96</v>
      </c>
      <c r="U79" s="28">
        <v>8323.39</v>
      </c>
      <c r="V79" s="28">
        <v>4187.8670000000002</v>
      </c>
      <c r="W79" s="28">
        <v>891.65459999999996</v>
      </c>
      <c r="X79" s="28">
        <v>10722.835499999999</v>
      </c>
      <c r="Y79" s="28">
        <v>2413</v>
      </c>
      <c r="Z79" s="30">
        <v>11.96</v>
      </c>
      <c r="AA79" s="30">
        <v>0</v>
      </c>
      <c r="AB79" s="30">
        <v>19</v>
      </c>
      <c r="AC79" s="30">
        <v>0</v>
      </c>
      <c r="AD79" s="30">
        <v>8</v>
      </c>
      <c r="AE79" s="30">
        <v>0</v>
      </c>
      <c r="AF79" s="28">
        <v>2233.17</v>
      </c>
    </row>
    <row r="80" spans="1:32" ht="14.1" customHeight="1" x14ac:dyDescent="0.2">
      <c r="A80" s="8">
        <f t="shared" si="1"/>
        <v>2016</v>
      </c>
      <c r="B80" s="8">
        <v>2</v>
      </c>
      <c r="C80" s="32">
        <v>1348.26</v>
      </c>
      <c r="D80" s="51"/>
      <c r="E80" s="51"/>
      <c r="F80" s="48"/>
      <c r="G80" s="49"/>
      <c r="H80" s="49"/>
      <c r="I80" s="52"/>
      <c r="J80" s="33">
        <v>164</v>
      </c>
      <c r="K80" s="33">
        <v>35</v>
      </c>
      <c r="L80" s="32">
        <v>29</v>
      </c>
      <c r="M80" s="34">
        <v>0.78779999999999994</v>
      </c>
      <c r="N80" s="34">
        <v>0.78029999999999999</v>
      </c>
      <c r="O80" s="34">
        <v>0.82720000000000005</v>
      </c>
      <c r="P80" s="34">
        <v>0.78029999999999999</v>
      </c>
      <c r="Q80" s="61"/>
      <c r="R80" s="47"/>
      <c r="S80" s="28">
        <v>3836.49</v>
      </c>
      <c r="T80" s="28">
        <v>866.96</v>
      </c>
      <c r="U80" s="28">
        <v>8323.39</v>
      </c>
      <c r="V80" s="28">
        <v>4187.8670000000002</v>
      </c>
      <c r="W80" s="28">
        <v>891.65459999999996</v>
      </c>
      <c r="X80" s="28">
        <v>10722.835499999999</v>
      </c>
      <c r="Y80" s="28">
        <v>2499</v>
      </c>
      <c r="Z80" s="30">
        <v>11.08</v>
      </c>
      <c r="AA80" s="30">
        <v>0</v>
      </c>
      <c r="AB80" s="30">
        <v>13.29</v>
      </c>
      <c r="AC80" s="30">
        <v>0</v>
      </c>
      <c r="AD80" s="30">
        <v>3</v>
      </c>
      <c r="AE80" s="30">
        <v>0</v>
      </c>
      <c r="AF80" s="28">
        <v>2250.81</v>
      </c>
    </row>
    <row r="81" spans="1:32" ht="14.1" customHeight="1" x14ac:dyDescent="0.2">
      <c r="A81" s="8">
        <f t="shared" si="1"/>
        <v>2016</v>
      </c>
      <c r="B81" s="8">
        <v>3</v>
      </c>
      <c r="C81" s="32">
        <v>1350.53</v>
      </c>
      <c r="D81" s="51"/>
      <c r="E81" s="51"/>
      <c r="F81" s="48"/>
      <c r="G81" s="49"/>
      <c r="H81" s="49"/>
      <c r="I81" s="52"/>
      <c r="J81" s="33">
        <v>76</v>
      </c>
      <c r="K81" s="33">
        <v>83</v>
      </c>
      <c r="L81" s="32">
        <v>29.52</v>
      </c>
      <c r="M81" s="34">
        <v>0.78580000000000005</v>
      </c>
      <c r="N81" s="34">
        <v>0.77810000000000001</v>
      </c>
      <c r="O81" s="34">
        <v>0.82479999999999998</v>
      </c>
      <c r="P81" s="34">
        <v>0.77810000000000001</v>
      </c>
      <c r="Q81" s="61"/>
      <c r="R81" s="47"/>
      <c r="S81" s="28">
        <v>3836.49</v>
      </c>
      <c r="T81" s="28">
        <v>866.96</v>
      </c>
      <c r="U81" s="28">
        <v>8323.39</v>
      </c>
      <c r="V81" s="28">
        <v>4187.8670000000002</v>
      </c>
      <c r="W81" s="28">
        <v>891.65459999999996</v>
      </c>
      <c r="X81" s="28">
        <v>10722.835499999999</v>
      </c>
      <c r="Y81" s="28">
        <v>2555</v>
      </c>
      <c r="Z81" s="30">
        <v>0</v>
      </c>
      <c r="AA81" s="30">
        <v>10.5</v>
      </c>
      <c r="AB81" s="30">
        <v>0</v>
      </c>
      <c r="AC81" s="30">
        <v>8.0399999999999991</v>
      </c>
      <c r="AD81" s="30">
        <v>0</v>
      </c>
      <c r="AE81" s="30">
        <v>0</v>
      </c>
      <c r="AF81" s="28">
        <v>2253.91</v>
      </c>
    </row>
    <row r="82" spans="1:32" ht="14.1" customHeight="1" x14ac:dyDescent="0.2">
      <c r="A82" s="8">
        <f t="shared" si="1"/>
        <v>2016</v>
      </c>
      <c r="B82" s="8">
        <v>4</v>
      </c>
      <c r="C82" s="32">
        <v>1352.8</v>
      </c>
      <c r="D82" s="51"/>
      <c r="E82" s="51"/>
      <c r="F82" s="48"/>
      <c r="G82" s="49"/>
      <c r="H82" s="49"/>
      <c r="I82" s="52"/>
      <c r="J82" s="33">
        <v>11</v>
      </c>
      <c r="K82" s="33">
        <v>235</v>
      </c>
      <c r="L82" s="32">
        <v>30.71</v>
      </c>
      <c r="M82" s="34">
        <v>0.78320000000000001</v>
      </c>
      <c r="N82" s="34">
        <v>0.77480000000000004</v>
      </c>
      <c r="O82" s="34">
        <v>0.82320000000000004</v>
      </c>
      <c r="P82" s="34">
        <v>0.77480000000000004</v>
      </c>
      <c r="Q82" s="61"/>
      <c r="R82" s="47"/>
      <c r="S82" s="28">
        <v>3836.49</v>
      </c>
      <c r="T82" s="28">
        <v>866.96</v>
      </c>
      <c r="U82" s="28">
        <v>8323.39</v>
      </c>
      <c r="V82" s="28">
        <v>4187.8670000000002</v>
      </c>
      <c r="W82" s="28">
        <v>891.65459999999996</v>
      </c>
      <c r="X82" s="28">
        <v>10722.835499999999</v>
      </c>
      <c r="Y82" s="28">
        <v>2598</v>
      </c>
      <c r="Z82" s="30">
        <v>0</v>
      </c>
      <c r="AA82" s="30">
        <v>14.88</v>
      </c>
      <c r="AB82" s="30">
        <v>0</v>
      </c>
      <c r="AC82" s="30">
        <v>13.42</v>
      </c>
      <c r="AD82" s="30">
        <v>0</v>
      </c>
      <c r="AE82" s="30">
        <v>6</v>
      </c>
      <c r="AF82" s="28">
        <v>2259.0100000000002</v>
      </c>
    </row>
    <row r="83" spans="1:32" ht="14.1" customHeight="1" x14ac:dyDescent="0.2">
      <c r="A83" s="8">
        <f t="shared" si="1"/>
        <v>2016</v>
      </c>
      <c r="B83" s="8">
        <v>5</v>
      </c>
      <c r="C83" s="32">
        <v>1355.01</v>
      </c>
      <c r="D83" s="51"/>
      <c r="E83" s="51"/>
      <c r="F83" s="48"/>
      <c r="G83" s="49"/>
      <c r="H83" s="49"/>
      <c r="I83" s="52"/>
      <c r="J83" s="33">
        <v>0</v>
      </c>
      <c r="K83" s="33">
        <v>332</v>
      </c>
      <c r="L83" s="32">
        <v>29.38</v>
      </c>
      <c r="M83" s="34">
        <v>0.78129999999999999</v>
      </c>
      <c r="N83" s="34">
        <v>0.77300000000000002</v>
      </c>
      <c r="O83" s="34">
        <v>0.82150000000000001</v>
      </c>
      <c r="P83" s="34">
        <v>0.77300000000000002</v>
      </c>
      <c r="Q83" s="61"/>
      <c r="R83" s="47"/>
      <c r="S83" s="28">
        <v>3836.49</v>
      </c>
      <c r="T83" s="28">
        <v>866.96</v>
      </c>
      <c r="U83" s="28">
        <v>8323.39</v>
      </c>
      <c r="V83" s="28">
        <v>4187.8670000000002</v>
      </c>
      <c r="W83" s="28">
        <v>891.65459999999996</v>
      </c>
      <c r="X83" s="28">
        <v>10722.835499999999</v>
      </c>
      <c r="Y83" s="28">
        <v>2656</v>
      </c>
      <c r="Z83" s="30">
        <v>0</v>
      </c>
      <c r="AA83" s="30">
        <v>15.54</v>
      </c>
      <c r="AB83" s="30">
        <v>0</v>
      </c>
      <c r="AC83" s="30">
        <v>15</v>
      </c>
      <c r="AD83" s="30">
        <v>0</v>
      </c>
      <c r="AE83" s="30">
        <v>5</v>
      </c>
      <c r="AF83" s="28">
        <v>2260.33</v>
      </c>
    </row>
    <row r="84" spans="1:32" ht="14.1" customHeight="1" x14ac:dyDescent="0.2">
      <c r="A84" s="8">
        <f t="shared" ref="A84:A147" si="2">+A72+1</f>
        <v>2016</v>
      </c>
      <c r="B84" s="8">
        <v>6</v>
      </c>
      <c r="C84" s="32">
        <v>1357.21</v>
      </c>
      <c r="D84" s="51"/>
      <c r="E84" s="51"/>
      <c r="F84" s="48"/>
      <c r="G84" s="49"/>
      <c r="H84" s="49"/>
      <c r="I84" s="52"/>
      <c r="J84" s="33">
        <v>0</v>
      </c>
      <c r="K84" s="33">
        <v>482</v>
      </c>
      <c r="L84" s="32">
        <v>30.57</v>
      </c>
      <c r="M84" s="34">
        <v>0.77939999999999998</v>
      </c>
      <c r="N84" s="34">
        <v>0.77100000000000002</v>
      </c>
      <c r="O84" s="34">
        <v>0.8196</v>
      </c>
      <c r="P84" s="34">
        <v>0.77100000000000002</v>
      </c>
      <c r="Q84" s="61"/>
      <c r="R84" s="47"/>
      <c r="S84" s="28">
        <v>3836.49</v>
      </c>
      <c r="T84" s="28">
        <v>866.96</v>
      </c>
      <c r="U84" s="28">
        <v>8323.39</v>
      </c>
      <c r="V84" s="28">
        <v>4187.8670000000002</v>
      </c>
      <c r="W84" s="28">
        <v>891.65459999999996</v>
      </c>
      <c r="X84" s="28">
        <v>10722.835499999999</v>
      </c>
      <c r="Y84" s="28">
        <v>2615</v>
      </c>
      <c r="Z84" s="30">
        <v>0</v>
      </c>
      <c r="AA84" s="30">
        <v>20.170000000000002</v>
      </c>
      <c r="AB84" s="30">
        <v>0</v>
      </c>
      <c r="AC84" s="30">
        <v>20.04</v>
      </c>
      <c r="AD84" s="30">
        <v>0</v>
      </c>
      <c r="AE84" s="30">
        <v>9</v>
      </c>
      <c r="AF84" s="28">
        <v>2238.63</v>
      </c>
    </row>
    <row r="85" spans="1:32" ht="14.1" customHeight="1" x14ac:dyDescent="0.2">
      <c r="A85" s="8">
        <f t="shared" si="2"/>
        <v>2016</v>
      </c>
      <c r="B85" s="8">
        <v>7</v>
      </c>
      <c r="C85" s="32">
        <v>1359.42</v>
      </c>
      <c r="D85" s="51"/>
      <c r="E85" s="51"/>
      <c r="F85" s="48"/>
      <c r="G85" s="49"/>
      <c r="H85" s="49"/>
      <c r="I85" s="52"/>
      <c r="J85" s="33">
        <v>0</v>
      </c>
      <c r="K85" s="33">
        <v>581</v>
      </c>
      <c r="L85" s="32">
        <v>30.71</v>
      </c>
      <c r="M85" s="34">
        <v>0.77739999999999998</v>
      </c>
      <c r="N85" s="34">
        <v>0.76880000000000004</v>
      </c>
      <c r="O85" s="34">
        <v>0.81759999999999999</v>
      </c>
      <c r="P85" s="34">
        <v>0.76880000000000004</v>
      </c>
      <c r="Q85" s="61"/>
      <c r="R85" s="47"/>
      <c r="S85" s="28">
        <v>3836.49</v>
      </c>
      <c r="T85" s="28">
        <v>866.96</v>
      </c>
      <c r="U85" s="28">
        <v>8323.39</v>
      </c>
      <c r="V85" s="28">
        <v>4187.8670000000002</v>
      </c>
      <c r="W85" s="28">
        <v>891.65459999999996</v>
      </c>
      <c r="X85" s="28">
        <v>10722.835499999999</v>
      </c>
      <c r="Y85" s="28">
        <v>2573</v>
      </c>
      <c r="Z85" s="30">
        <v>0</v>
      </c>
      <c r="AA85" s="30">
        <v>21.38</v>
      </c>
      <c r="AB85" s="30">
        <v>0</v>
      </c>
      <c r="AC85" s="30">
        <v>20.63</v>
      </c>
      <c r="AD85" s="30">
        <v>0</v>
      </c>
      <c r="AE85" s="30">
        <v>11</v>
      </c>
      <c r="AF85" s="28">
        <v>2228.5700000000002</v>
      </c>
    </row>
    <row r="86" spans="1:32" ht="14.1" customHeight="1" x14ac:dyDescent="0.2">
      <c r="A86" s="8">
        <f t="shared" si="2"/>
        <v>2016</v>
      </c>
      <c r="B86" s="8">
        <v>8</v>
      </c>
      <c r="C86" s="32">
        <v>1361.63</v>
      </c>
      <c r="D86" s="51"/>
      <c r="E86" s="51"/>
      <c r="F86" s="48"/>
      <c r="G86" s="49"/>
      <c r="H86" s="49"/>
      <c r="I86" s="52"/>
      <c r="J86" s="33">
        <v>0</v>
      </c>
      <c r="K86" s="33">
        <v>580</v>
      </c>
      <c r="L86" s="32">
        <v>30.33</v>
      </c>
      <c r="M86" s="34">
        <v>0.77490000000000003</v>
      </c>
      <c r="N86" s="34">
        <v>0.76670000000000005</v>
      </c>
      <c r="O86" s="34">
        <v>0.81559999999999999</v>
      </c>
      <c r="P86" s="34">
        <v>0.76670000000000005</v>
      </c>
      <c r="Q86" s="61"/>
      <c r="R86" s="47"/>
      <c r="S86" s="28">
        <v>3836.49</v>
      </c>
      <c r="T86" s="28">
        <v>866.96</v>
      </c>
      <c r="U86" s="28">
        <v>8323.39</v>
      </c>
      <c r="V86" s="28">
        <v>4187.8670000000002</v>
      </c>
      <c r="W86" s="28">
        <v>891.65459999999996</v>
      </c>
      <c r="X86" s="28">
        <v>10722.835499999999</v>
      </c>
      <c r="Y86" s="28">
        <v>2558</v>
      </c>
      <c r="Z86" s="30">
        <v>0</v>
      </c>
      <c r="AA86" s="30">
        <v>20.54</v>
      </c>
      <c r="AB86" s="30">
        <v>0</v>
      </c>
      <c r="AC86" s="30">
        <v>21.13</v>
      </c>
      <c r="AD86" s="30">
        <v>0</v>
      </c>
      <c r="AE86" s="30">
        <v>6</v>
      </c>
      <c r="AF86" s="28">
        <v>2224.66</v>
      </c>
    </row>
    <row r="87" spans="1:32" ht="14.1" customHeight="1" x14ac:dyDescent="0.2">
      <c r="A87" s="8">
        <f t="shared" si="2"/>
        <v>2016</v>
      </c>
      <c r="B87" s="8">
        <v>9</v>
      </c>
      <c r="C87" s="32">
        <v>1363.84</v>
      </c>
      <c r="D87" s="51"/>
      <c r="E87" s="51"/>
      <c r="F87" s="48"/>
      <c r="G87" s="49"/>
      <c r="H87" s="49"/>
      <c r="I87" s="52"/>
      <c r="J87" s="33">
        <v>0</v>
      </c>
      <c r="K87" s="33">
        <v>595</v>
      </c>
      <c r="L87" s="32">
        <v>31.14</v>
      </c>
      <c r="M87" s="34">
        <v>0.77239999999999998</v>
      </c>
      <c r="N87" s="34">
        <v>0.7641</v>
      </c>
      <c r="O87" s="34">
        <v>0.81340000000000001</v>
      </c>
      <c r="P87" s="34">
        <v>0.7641</v>
      </c>
      <c r="Q87" s="61"/>
      <c r="R87" s="47"/>
      <c r="S87" s="28">
        <v>3836.49</v>
      </c>
      <c r="T87" s="28">
        <v>866.96</v>
      </c>
      <c r="U87" s="28">
        <v>8323.39</v>
      </c>
      <c r="V87" s="28">
        <v>4187.8670000000002</v>
      </c>
      <c r="W87" s="28">
        <v>891.65459999999996</v>
      </c>
      <c r="X87" s="28">
        <v>10722.835499999999</v>
      </c>
      <c r="Y87" s="28">
        <v>2564</v>
      </c>
      <c r="Z87" s="30">
        <v>0</v>
      </c>
      <c r="AA87" s="30">
        <v>19.96</v>
      </c>
      <c r="AB87" s="30">
        <v>0</v>
      </c>
      <c r="AC87" s="30">
        <v>18.63</v>
      </c>
      <c r="AD87" s="30">
        <v>0</v>
      </c>
      <c r="AE87" s="30">
        <v>8</v>
      </c>
      <c r="AF87" s="28">
        <v>2214.75</v>
      </c>
    </row>
    <row r="88" spans="1:32" ht="14.1" customHeight="1" x14ac:dyDescent="0.2">
      <c r="A88" s="8">
        <f t="shared" si="2"/>
        <v>2016</v>
      </c>
      <c r="B88" s="8">
        <v>10</v>
      </c>
      <c r="C88" s="32">
        <v>1366.05</v>
      </c>
      <c r="D88" s="51"/>
      <c r="E88" s="51"/>
      <c r="F88" s="48"/>
      <c r="G88" s="49"/>
      <c r="H88" s="49"/>
      <c r="I88" s="52"/>
      <c r="J88" s="33">
        <v>0</v>
      </c>
      <c r="K88" s="33">
        <v>522</v>
      </c>
      <c r="L88" s="32">
        <v>29.86</v>
      </c>
      <c r="M88" s="34">
        <v>0.76910000000000001</v>
      </c>
      <c r="N88" s="34">
        <v>0.76129999999999998</v>
      </c>
      <c r="O88" s="34">
        <v>0.81100000000000005</v>
      </c>
      <c r="P88" s="34">
        <v>0.76129999999999998</v>
      </c>
      <c r="Q88" s="61"/>
      <c r="R88" s="47"/>
      <c r="S88" s="28">
        <v>3836.49</v>
      </c>
      <c r="T88" s="28">
        <v>866.96</v>
      </c>
      <c r="U88" s="28">
        <v>8323.39</v>
      </c>
      <c r="V88" s="28">
        <v>4187.8670000000002</v>
      </c>
      <c r="W88" s="28">
        <v>891.65459999999996</v>
      </c>
      <c r="X88" s="28">
        <v>10722.835499999999</v>
      </c>
      <c r="Y88" s="28">
        <v>2566</v>
      </c>
      <c r="Z88" s="30">
        <v>0</v>
      </c>
      <c r="AA88" s="30">
        <v>16</v>
      </c>
      <c r="AB88" s="30">
        <v>0</v>
      </c>
      <c r="AC88" s="30">
        <v>14.96</v>
      </c>
      <c r="AD88" s="30">
        <v>0</v>
      </c>
      <c r="AE88" s="30">
        <v>8</v>
      </c>
      <c r="AF88" s="28">
        <v>2210.9499999999998</v>
      </c>
    </row>
    <row r="89" spans="1:32" ht="14.1" customHeight="1" x14ac:dyDescent="0.2">
      <c r="A89" s="8">
        <f t="shared" si="2"/>
        <v>2016</v>
      </c>
      <c r="B89" s="8">
        <v>11</v>
      </c>
      <c r="C89" s="32">
        <v>1368.26</v>
      </c>
      <c r="D89" s="51"/>
      <c r="E89" s="51"/>
      <c r="F89" s="48"/>
      <c r="G89" s="49"/>
      <c r="H89" s="49"/>
      <c r="I89" s="52"/>
      <c r="J89" s="33">
        <v>2</v>
      </c>
      <c r="K89" s="33">
        <v>318</v>
      </c>
      <c r="L89" s="32">
        <v>29.38</v>
      </c>
      <c r="M89" s="34">
        <v>0.76649999999999996</v>
      </c>
      <c r="N89" s="34">
        <v>0.75890000000000002</v>
      </c>
      <c r="O89" s="34">
        <v>0.8085</v>
      </c>
      <c r="P89" s="34">
        <v>0.75890000000000002</v>
      </c>
      <c r="Q89" s="61"/>
      <c r="R89" s="47"/>
      <c r="S89" s="28">
        <v>3836.49</v>
      </c>
      <c r="T89" s="28">
        <v>866.96</v>
      </c>
      <c r="U89" s="28">
        <v>8323.39</v>
      </c>
      <c r="V89" s="28">
        <v>4187.8670000000002</v>
      </c>
      <c r="W89" s="28">
        <v>891.65459999999996</v>
      </c>
      <c r="X89" s="28">
        <v>10722.835499999999</v>
      </c>
      <c r="Y89" s="28">
        <v>2568</v>
      </c>
      <c r="Z89" s="30">
        <v>0</v>
      </c>
      <c r="AA89" s="30">
        <v>10.92</v>
      </c>
      <c r="AB89" s="30">
        <v>0</v>
      </c>
      <c r="AC89" s="30">
        <v>11.54</v>
      </c>
      <c r="AD89" s="30">
        <v>0</v>
      </c>
      <c r="AE89" s="30">
        <v>4</v>
      </c>
      <c r="AF89" s="28">
        <v>2219.0100000000002</v>
      </c>
    </row>
    <row r="90" spans="1:32" ht="14.1" customHeight="1" x14ac:dyDescent="0.2">
      <c r="A90" s="8">
        <f t="shared" si="2"/>
        <v>2016</v>
      </c>
      <c r="B90" s="8">
        <v>12</v>
      </c>
      <c r="C90" s="32">
        <v>1370.47</v>
      </c>
      <c r="D90" s="51"/>
      <c r="E90" s="51"/>
      <c r="F90" s="48"/>
      <c r="G90" s="49"/>
      <c r="H90" s="49"/>
      <c r="I90" s="52"/>
      <c r="J90" s="33">
        <v>21</v>
      </c>
      <c r="K90" s="33">
        <v>195</v>
      </c>
      <c r="L90" s="32">
        <v>32.520000000000003</v>
      </c>
      <c r="M90" s="34">
        <v>0.76429999999999998</v>
      </c>
      <c r="N90" s="34">
        <v>0.75639999999999996</v>
      </c>
      <c r="O90" s="34">
        <v>0.80630000000000002</v>
      </c>
      <c r="P90" s="34">
        <v>0.75639999999999996</v>
      </c>
      <c r="Q90" s="61"/>
      <c r="R90" s="47"/>
      <c r="S90" s="28">
        <v>3836.49</v>
      </c>
      <c r="T90" s="28">
        <v>866.96</v>
      </c>
      <c r="U90" s="28">
        <v>8323.39</v>
      </c>
      <c r="V90" s="28">
        <v>4187.8670000000002</v>
      </c>
      <c r="W90" s="28">
        <v>891.65459999999996</v>
      </c>
      <c r="X90" s="28">
        <v>10722.835499999999</v>
      </c>
      <c r="Y90" s="28">
        <v>2508</v>
      </c>
      <c r="Z90" s="30">
        <v>0</v>
      </c>
      <c r="AA90" s="30">
        <v>11.71</v>
      </c>
      <c r="AB90" s="30">
        <v>0</v>
      </c>
      <c r="AC90" s="30">
        <v>11.25</v>
      </c>
      <c r="AD90" s="30">
        <v>0</v>
      </c>
      <c r="AE90" s="30">
        <v>3</v>
      </c>
      <c r="AF90" s="28">
        <v>2220.6999999999998</v>
      </c>
    </row>
    <row r="91" spans="1:32" ht="14.1" customHeight="1" x14ac:dyDescent="0.2">
      <c r="A91" s="8">
        <f t="shared" si="2"/>
        <v>2017</v>
      </c>
      <c r="B91" s="8">
        <v>1</v>
      </c>
      <c r="C91" s="32">
        <v>1372.68</v>
      </c>
      <c r="D91" s="51"/>
      <c r="E91" s="51"/>
      <c r="F91" s="48"/>
      <c r="G91" s="49"/>
      <c r="H91" s="49"/>
      <c r="I91" s="52"/>
      <c r="J91" s="33">
        <v>49</v>
      </c>
      <c r="K91" s="33">
        <v>165</v>
      </c>
      <c r="L91" s="32">
        <v>30.18</v>
      </c>
      <c r="M91" s="34">
        <v>0.76149999999999995</v>
      </c>
      <c r="N91" s="34">
        <v>0.75290000000000001</v>
      </c>
      <c r="O91" s="34">
        <v>0.80349999999999999</v>
      </c>
      <c r="P91" s="34">
        <v>0.75290000000000001</v>
      </c>
      <c r="Q91" s="61"/>
      <c r="R91" s="47"/>
      <c r="S91" s="28">
        <v>3822.43</v>
      </c>
      <c r="T91" s="28">
        <v>851.34</v>
      </c>
      <c r="U91" s="28">
        <v>8257.75</v>
      </c>
      <c r="V91" s="28">
        <v>4175.0555999999997</v>
      </c>
      <c r="W91" s="28">
        <v>880.01440000000002</v>
      </c>
      <c r="X91" s="28">
        <v>10729.09</v>
      </c>
      <c r="Y91" s="28">
        <v>2875</v>
      </c>
      <c r="Z91" s="30">
        <v>11.71</v>
      </c>
      <c r="AA91" s="30">
        <v>0</v>
      </c>
      <c r="AB91" s="30">
        <v>21.04</v>
      </c>
      <c r="AC91" s="30">
        <v>0</v>
      </c>
      <c r="AD91" s="30">
        <v>7</v>
      </c>
      <c r="AE91" s="30">
        <v>0</v>
      </c>
      <c r="AF91" s="28">
        <v>2206.9</v>
      </c>
    </row>
    <row r="92" spans="1:32" ht="14.1" customHeight="1" x14ac:dyDescent="0.2">
      <c r="A92" s="8">
        <f t="shared" si="2"/>
        <v>2017</v>
      </c>
      <c r="B92" s="8">
        <v>2</v>
      </c>
      <c r="C92" s="32">
        <v>1374.88</v>
      </c>
      <c r="D92" s="51"/>
      <c r="E92" s="51"/>
      <c r="F92" s="48"/>
      <c r="G92" s="49"/>
      <c r="H92" s="49"/>
      <c r="I92" s="52"/>
      <c r="J92" s="33">
        <v>59</v>
      </c>
      <c r="K92" s="33">
        <v>100</v>
      </c>
      <c r="L92" s="32">
        <v>29.55</v>
      </c>
      <c r="M92" s="34">
        <v>0.75590000000000002</v>
      </c>
      <c r="N92" s="34">
        <v>0.75439999999999996</v>
      </c>
      <c r="O92" s="34">
        <v>0.8</v>
      </c>
      <c r="P92" s="34">
        <v>0.75439999999999996</v>
      </c>
      <c r="Q92" s="61"/>
      <c r="R92" s="47"/>
      <c r="S92" s="28">
        <v>3822.43</v>
      </c>
      <c r="T92" s="28">
        <v>851.34</v>
      </c>
      <c r="U92" s="28">
        <v>8257.75</v>
      </c>
      <c r="V92" s="28">
        <v>4175.0555999999997</v>
      </c>
      <c r="W92" s="28">
        <v>880.01440000000002</v>
      </c>
      <c r="X92" s="28">
        <v>10729.09</v>
      </c>
      <c r="Y92" s="28">
        <v>3029</v>
      </c>
      <c r="Z92" s="30">
        <v>0</v>
      </c>
      <c r="AA92" s="30">
        <v>11.46</v>
      </c>
      <c r="AB92" s="30">
        <v>0</v>
      </c>
      <c r="AC92" s="30">
        <v>7.54</v>
      </c>
      <c r="AD92" s="30">
        <v>0</v>
      </c>
      <c r="AE92" s="30">
        <v>6</v>
      </c>
      <c r="AF92" s="28">
        <v>2195.62</v>
      </c>
    </row>
    <row r="93" spans="1:32" ht="14.1" customHeight="1" x14ac:dyDescent="0.2">
      <c r="A93" s="8">
        <f t="shared" si="2"/>
        <v>2017</v>
      </c>
      <c r="B93" s="8">
        <v>3</v>
      </c>
      <c r="C93" s="32">
        <v>1377.09</v>
      </c>
      <c r="D93" s="51"/>
      <c r="E93" s="51"/>
      <c r="F93" s="48"/>
      <c r="G93" s="49"/>
      <c r="H93" s="49"/>
      <c r="I93" s="52"/>
      <c r="J93" s="33">
        <v>21</v>
      </c>
      <c r="K93" s="33">
        <v>148</v>
      </c>
      <c r="L93" s="32">
        <v>29.55</v>
      </c>
      <c r="M93" s="34">
        <v>0.75090000000000001</v>
      </c>
      <c r="N93" s="34">
        <v>0.75629999999999997</v>
      </c>
      <c r="O93" s="34">
        <v>0.79830000000000001</v>
      </c>
      <c r="P93" s="34">
        <v>0.75629999999999997</v>
      </c>
      <c r="Q93" s="61"/>
      <c r="R93" s="47"/>
      <c r="S93" s="28">
        <v>3822.43</v>
      </c>
      <c r="T93" s="28">
        <v>851.34</v>
      </c>
      <c r="U93" s="28">
        <v>8257.75</v>
      </c>
      <c r="V93" s="28">
        <v>4175.0555999999997</v>
      </c>
      <c r="W93" s="28">
        <v>880.01440000000002</v>
      </c>
      <c r="X93" s="28">
        <v>10729.09</v>
      </c>
      <c r="Y93" s="28">
        <v>3106</v>
      </c>
      <c r="Z93" s="30">
        <v>0</v>
      </c>
      <c r="AA93" s="30">
        <v>10.33</v>
      </c>
      <c r="AB93" s="30">
        <v>0</v>
      </c>
      <c r="AC93" s="30">
        <v>9</v>
      </c>
      <c r="AD93" s="30">
        <v>0</v>
      </c>
      <c r="AE93" s="30">
        <v>2</v>
      </c>
      <c r="AF93" s="28">
        <v>2199.34</v>
      </c>
    </row>
    <row r="94" spans="1:32" ht="14.1" customHeight="1" x14ac:dyDescent="0.2">
      <c r="A94" s="8">
        <f t="shared" si="2"/>
        <v>2017</v>
      </c>
      <c r="B94" s="8">
        <v>4</v>
      </c>
      <c r="C94" s="32">
        <v>1379.3</v>
      </c>
      <c r="D94" s="51"/>
      <c r="E94" s="51"/>
      <c r="F94" s="48"/>
      <c r="G94" s="49"/>
      <c r="H94" s="49"/>
      <c r="I94" s="52"/>
      <c r="J94" s="33">
        <v>17</v>
      </c>
      <c r="K94" s="33">
        <v>245</v>
      </c>
      <c r="L94" s="32">
        <v>29.95</v>
      </c>
      <c r="M94" s="34">
        <v>0.74650000000000005</v>
      </c>
      <c r="N94" s="34">
        <v>0.75900000000000001</v>
      </c>
      <c r="O94" s="34">
        <v>0.79649999999999999</v>
      </c>
      <c r="P94" s="34">
        <v>0.75900000000000001</v>
      </c>
      <c r="Q94" s="61"/>
      <c r="R94" s="47"/>
      <c r="S94" s="28">
        <v>3822.43</v>
      </c>
      <c r="T94" s="28">
        <v>851.34</v>
      </c>
      <c r="U94" s="28">
        <v>8257.75</v>
      </c>
      <c r="V94" s="28">
        <v>4175.0555999999997</v>
      </c>
      <c r="W94" s="28">
        <v>880.01440000000002</v>
      </c>
      <c r="X94" s="28">
        <v>10729.09</v>
      </c>
      <c r="Y94" s="28">
        <v>2969</v>
      </c>
      <c r="Z94" s="30">
        <v>0</v>
      </c>
      <c r="AA94" s="30">
        <v>17.829999999999998</v>
      </c>
      <c r="AB94" s="30">
        <v>0</v>
      </c>
      <c r="AC94" s="30">
        <v>14.71</v>
      </c>
      <c r="AD94" s="30">
        <v>0</v>
      </c>
      <c r="AE94" s="30">
        <v>10</v>
      </c>
      <c r="AF94" s="28">
        <v>2186.7800000000002</v>
      </c>
    </row>
    <row r="95" spans="1:32" ht="14.1" customHeight="1" x14ac:dyDescent="0.2">
      <c r="A95" s="8">
        <f t="shared" si="2"/>
        <v>2017</v>
      </c>
      <c r="B95" s="8">
        <v>5</v>
      </c>
      <c r="C95" s="32">
        <v>1381.77</v>
      </c>
      <c r="D95" s="51"/>
      <c r="E95" s="51"/>
      <c r="F95" s="48"/>
      <c r="G95" s="49"/>
      <c r="H95" s="49"/>
      <c r="I95" s="52"/>
      <c r="J95" s="33">
        <v>0</v>
      </c>
      <c r="K95" s="33">
        <v>407</v>
      </c>
      <c r="L95" s="32">
        <v>30.23</v>
      </c>
      <c r="M95" s="34">
        <v>0.74309999999999998</v>
      </c>
      <c r="N95" s="34">
        <v>0.76200000000000001</v>
      </c>
      <c r="O95" s="34">
        <v>0.79430000000000001</v>
      </c>
      <c r="P95" s="34">
        <v>0.76200000000000001</v>
      </c>
      <c r="Q95" s="61"/>
      <c r="R95" s="47"/>
      <c r="S95" s="28">
        <v>3822.43</v>
      </c>
      <c r="T95" s="28">
        <v>851.34</v>
      </c>
      <c r="U95" s="28">
        <v>8257.75</v>
      </c>
      <c r="V95" s="28">
        <v>4175.0555999999997</v>
      </c>
      <c r="W95" s="28">
        <v>880.01440000000002</v>
      </c>
      <c r="X95" s="28">
        <v>10729.09</v>
      </c>
      <c r="Y95" s="28">
        <v>2940</v>
      </c>
      <c r="Z95" s="30">
        <v>0</v>
      </c>
      <c r="AA95" s="30">
        <v>19.88</v>
      </c>
      <c r="AB95" s="30">
        <v>0</v>
      </c>
      <c r="AC95" s="30">
        <v>19.71</v>
      </c>
      <c r="AD95" s="30">
        <v>0</v>
      </c>
      <c r="AE95" s="30">
        <v>11</v>
      </c>
      <c r="AF95" s="28">
        <v>2190.83</v>
      </c>
    </row>
    <row r="96" spans="1:32" ht="14.1" customHeight="1" x14ac:dyDescent="0.2">
      <c r="A96" s="8">
        <f t="shared" si="2"/>
        <v>2017</v>
      </c>
      <c r="B96" s="8">
        <v>6</v>
      </c>
      <c r="C96" s="32">
        <v>1384.23</v>
      </c>
      <c r="D96" s="51"/>
      <c r="E96" s="51"/>
      <c r="F96" s="48"/>
      <c r="G96" s="49"/>
      <c r="H96" s="49"/>
      <c r="I96" s="52"/>
      <c r="J96" s="33">
        <v>0</v>
      </c>
      <c r="K96" s="33">
        <v>511</v>
      </c>
      <c r="L96" s="32">
        <v>30.68</v>
      </c>
      <c r="M96" s="34">
        <v>0.73909999999999998</v>
      </c>
      <c r="N96" s="34">
        <v>0.76419999999999999</v>
      </c>
      <c r="O96" s="34">
        <v>0.79210000000000003</v>
      </c>
      <c r="P96" s="34">
        <v>0.76419999999999999</v>
      </c>
      <c r="Q96" s="61"/>
      <c r="R96" s="47"/>
      <c r="S96" s="28">
        <v>3822.43</v>
      </c>
      <c r="T96" s="28">
        <v>851.34</v>
      </c>
      <c r="U96" s="28">
        <v>8257.75</v>
      </c>
      <c r="V96" s="28">
        <v>4175.0555999999997</v>
      </c>
      <c r="W96" s="28">
        <v>880.01440000000002</v>
      </c>
      <c r="X96" s="28">
        <v>10729.09</v>
      </c>
      <c r="Y96" s="28">
        <v>2865</v>
      </c>
      <c r="Z96" s="30">
        <v>0</v>
      </c>
      <c r="AA96" s="30">
        <v>18.88</v>
      </c>
      <c r="AB96" s="30">
        <v>0</v>
      </c>
      <c r="AC96" s="30">
        <v>18.579999999999998</v>
      </c>
      <c r="AD96" s="30">
        <v>0</v>
      </c>
      <c r="AE96" s="30">
        <v>10</v>
      </c>
      <c r="AF96" s="28">
        <v>2192.4899999999998</v>
      </c>
    </row>
    <row r="97" spans="1:32" ht="14.1" customHeight="1" x14ac:dyDescent="0.2">
      <c r="A97" s="8">
        <f t="shared" si="2"/>
        <v>2017</v>
      </c>
      <c r="B97" s="8">
        <v>7</v>
      </c>
      <c r="C97" s="32">
        <v>1386.69</v>
      </c>
      <c r="D97" s="51"/>
      <c r="E97" s="51"/>
      <c r="F97" s="48"/>
      <c r="G97" s="49"/>
      <c r="H97" s="49"/>
      <c r="I97" s="52"/>
      <c r="J97" s="33">
        <v>0</v>
      </c>
      <c r="K97" s="33">
        <v>574</v>
      </c>
      <c r="L97" s="32">
        <v>30.59</v>
      </c>
      <c r="M97" s="34">
        <v>0.73540000000000005</v>
      </c>
      <c r="N97" s="34">
        <v>0.76790000000000003</v>
      </c>
      <c r="O97" s="34">
        <v>0.79020000000000001</v>
      </c>
      <c r="P97" s="34">
        <v>0.76790000000000003</v>
      </c>
      <c r="Q97" s="61"/>
      <c r="R97" s="47"/>
      <c r="S97" s="28">
        <v>3822.43</v>
      </c>
      <c r="T97" s="28">
        <v>851.34</v>
      </c>
      <c r="U97" s="28">
        <v>8257.75</v>
      </c>
      <c r="V97" s="28">
        <v>4175.0555999999997</v>
      </c>
      <c r="W97" s="28">
        <v>880.01440000000002</v>
      </c>
      <c r="X97" s="28">
        <v>10729.09</v>
      </c>
      <c r="Y97" s="28">
        <v>2887</v>
      </c>
      <c r="Z97" s="30">
        <v>0</v>
      </c>
      <c r="AA97" s="30">
        <v>21.46</v>
      </c>
      <c r="AB97" s="30">
        <v>0</v>
      </c>
      <c r="AC97" s="30">
        <v>20.38</v>
      </c>
      <c r="AD97" s="30">
        <v>0</v>
      </c>
      <c r="AE97" s="30">
        <v>11</v>
      </c>
      <c r="AF97" s="28">
        <v>2189.0500000000002</v>
      </c>
    </row>
    <row r="98" spans="1:32" ht="14.1" customHeight="1" x14ac:dyDescent="0.2">
      <c r="A98" s="8">
        <f t="shared" si="2"/>
        <v>2017</v>
      </c>
      <c r="B98" s="8">
        <v>8</v>
      </c>
      <c r="C98" s="32">
        <v>1389.16</v>
      </c>
      <c r="D98" s="51"/>
      <c r="E98" s="51"/>
      <c r="F98" s="48"/>
      <c r="G98" s="49"/>
      <c r="H98" s="49"/>
      <c r="I98" s="52"/>
      <c r="J98" s="33">
        <v>0</v>
      </c>
      <c r="K98" s="33">
        <v>578</v>
      </c>
      <c r="L98" s="32">
        <v>29.77</v>
      </c>
      <c r="M98" s="34">
        <v>0.73199999999999998</v>
      </c>
      <c r="N98" s="34">
        <v>0.77159999999999995</v>
      </c>
      <c r="O98" s="34">
        <v>0.78839999999999999</v>
      </c>
      <c r="P98" s="34">
        <v>0.77159999999999995</v>
      </c>
      <c r="Q98" s="61"/>
      <c r="R98" s="47"/>
      <c r="S98" s="28">
        <v>3822.43</v>
      </c>
      <c r="T98" s="28">
        <v>851.34</v>
      </c>
      <c r="U98" s="28">
        <v>8257.75</v>
      </c>
      <c r="V98" s="28">
        <v>4175.0555999999997</v>
      </c>
      <c r="W98" s="28">
        <v>880.01440000000002</v>
      </c>
      <c r="X98" s="28">
        <v>10729.09</v>
      </c>
      <c r="Y98" s="28">
        <v>2960</v>
      </c>
      <c r="Z98" s="30">
        <v>0</v>
      </c>
      <c r="AA98" s="30">
        <v>20.63</v>
      </c>
      <c r="AB98" s="30">
        <v>0</v>
      </c>
      <c r="AC98" s="30">
        <v>18.25</v>
      </c>
      <c r="AD98" s="30">
        <v>0</v>
      </c>
      <c r="AE98" s="30">
        <v>12</v>
      </c>
      <c r="AF98" s="28">
        <v>2206.2800000000002</v>
      </c>
    </row>
    <row r="99" spans="1:32" ht="14.1" customHeight="1" x14ac:dyDescent="0.2">
      <c r="A99" s="8">
        <f t="shared" si="2"/>
        <v>2017</v>
      </c>
      <c r="B99" s="8">
        <v>9</v>
      </c>
      <c r="C99" s="32">
        <v>1391.62</v>
      </c>
      <c r="D99" s="51"/>
      <c r="E99" s="51"/>
      <c r="F99" s="48"/>
      <c r="G99" s="49"/>
      <c r="H99" s="49"/>
      <c r="I99" s="52"/>
      <c r="J99" s="33">
        <v>0</v>
      </c>
      <c r="K99" s="33">
        <v>607</v>
      </c>
      <c r="L99" s="32">
        <v>31.82</v>
      </c>
      <c r="M99" s="34">
        <v>0.72829999999999995</v>
      </c>
      <c r="N99" s="34">
        <v>0.77359999999999995</v>
      </c>
      <c r="O99" s="34">
        <v>0.78620000000000001</v>
      </c>
      <c r="P99" s="34">
        <v>0.77359999999999995</v>
      </c>
      <c r="Q99" s="61"/>
      <c r="R99" s="47"/>
      <c r="S99" s="28">
        <v>3822.43</v>
      </c>
      <c r="T99" s="28">
        <v>851.34</v>
      </c>
      <c r="U99" s="28">
        <v>8257.75</v>
      </c>
      <c r="V99" s="28">
        <v>4175.0555999999997</v>
      </c>
      <c r="W99" s="28">
        <v>880.01440000000002</v>
      </c>
      <c r="X99" s="28">
        <v>10729.09</v>
      </c>
      <c r="Y99" s="28">
        <v>2886</v>
      </c>
      <c r="Z99" s="30">
        <v>0</v>
      </c>
      <c r="AA99" s="30">
        <v>18.04</v>
      </c>
      <c r="AB99" s="30">
        <v>0</v>
      </c>
      <c r="AC99" s="30">
        <v>20.63</v>
      </c>
      <c r="AD99" s="30">
        <v>0</v>
      </c>
      <c r="AE99" s="30">
        <v>8</v>
      </c>
      <c r="AF99" s="28">
        <v>2215.59</v>
      </c>
    </row>
    <row r="100" spans="1:32" ht="14.1" customHeight="1" x14ac:dyDescent="0.2">
      <c r="A100" s="8">
        <f t="shared" si="2"/>
        <v>2017</v>
      </c>
      <c r="B100" s="8">
        <v>10</v>
      </c>
      <c r="C100" s="32">
        <v>1394.08</v>
      </c>
      <c r="D100" s="51"/>
      <c r="E100" s="51"/>
      <c r="F100" s="48"/>
      <c r="G100" s="49"/>
      <c r="H100" s="49"/>
      <c r="I100" s="52"/>
      <c r="J100" s="33">
        <v>0</v>
      </c>
      <c r="K100" s="33">
        <v>535</v>
      </c>
      <c r="L100" s="32">
        <v>29.77</v>
      </c>
      <c r="M100" s="34">
        <v>0.72470000000000001</v>
      </c>
      <c r="N100" s="34">
        <v>0.77380000000000004</v>
      </c>
      <c r="O100" s="34">
        <v>0.78400000000000003</v>
      </c>
      <c r="P100" s="34">
        <v>0.77380000000000004</v>
      </c>
      <c r="Q100" s="61"/>
      <c r="R100" s="47"/>
      <c r="S100" s="28">
        <v>3822.43</v>
      </c>
      <c r="T100" s="28">
        <v>851.34</v>
      </c>
      <c r="U100" s="28">
        <v>8257.75</v>
      </c>
      <c r="V100" s="28">
        <v>4175.0555999999997</v>
      </c>
      <c r="W100" s="28">
        <v>880.01440000000002</v>
      </c>
      <c r="X100" s="28">
        <v>10729.09</v>
      </c>
      <c r="Y100" s="28">
        <v>3014</v>
      </c>
      <c r="Z100" s="30">
        <v>0</v>
      </c>
      <c r="AA100" s="30">
        <v>18.46</v>
      </c>
      <c r="AB100" s="30">
        <v>0</v>
      </c>
      <c r="AC100" s="30">
        <v>19.13</v>
      </c>
      <c r="AD100" s="30">
        <v>0</v>
      </c>
      <c r="AE100" s="30">
        <v>8</v>
      </c>
      <c r="AF100" s="28">
        <v>2208.11</v>
      </c>
    </row>
    <row r="101" spans="1:32" ht="14.1" customHeight="1" x14ac:dyDescent="0.2">
      <c r="A101" s="8">
        <f t="shared" si="2"/>
        <v>2017</v>
      </c>
      <c r="B101" s="8">
        <v>11</v>
      </c>
      <c r="C101" s="32">
        <v>1396.55</v>
      </c>
      <c r="D101" s="51"/>
      <c r="E101" s="51"/>
      <c r="F101" s="48"/>
      <c r="G101" s="49"/>
      <c r="H101" s="49"/>
      <c r="I101" s="52"/>
      <c r="J101" s="33">
        <v>7</v>
      </c>
      <c r="K101" s="33">
        <v>298</v>
      </c>
      <c r="L101" s="32">
        <v>28.77</v>
      </c>
      <c r="M101" s="34">
        <v>0.72150000000000003</v>
      </c>
      <c r="N101" s="34">
        <v>0.77569999999999995</v>
      </c>
      <c r="O101" s="34">
        <v>0.78180000000000005</v>
      </c>
      <c r="P101" s="34">
        <v>0.77569999999999995</v>
      </c>
      <c r="Q101" s="61"/>
      <c r="R101" s="47"/>
      <c r="S101" s="28">
        <v>3822.43</v>
      </c>
      <c r="T101" s="28">
        <v>851.34</v>
      </c>
      <c r="U101" s="28">
        <v>8257.75</v>
      </c>
      <c r="V101" s="28">
        <v>4175.0555999999997</v>
      </c>
      <c r="W101" s="28">
        <v>880.01440000000002</v>
      </c>
      <c r="X101" s="28">
        <v>10729.09</v>
      </c>
      <c r="Y101" s="28">
        <v>3041</v>
      </c>
      <c r="Z101" s="30">
        <v>0</v>
      </c>
      <c r="AA101" s="30">
        <v>10.33</v>
      </c>
      <c r="AB101" s="30">
        <v>0</v>
      </c>
      <c r="AC101" s="30">
        <v>9.3800000000000008</v>
      </c>
      <c r="AD101" s="30">
        <v>0</v>
      </c>
      <c r="AE101" s="30">
        <v>5</v>
      </c>
      <c r="AF101" s="28">
        <v>2195.19</v>
      </c>
    </row>
    <row r="102" spans="1:32" ht="14.1" customHeight="1" x14ac:dyDescent="0.2">
      <c r="A102" s="8">
        <f t="shared" si="2"/>
        <v>2017</v>
      </c>
      <c r="B102" s="8">
        <v>12</v>
      </c>
      <c r="C102" s="32">
        <v>1399.01</v>
      </c>
      <c r="D102" s="51"/>
      <c r="E102" s="51"/>
      <c r="F102" s="48"/>
      <c r="G102" s="49"/>
      <c r="H102" s="49"/>
      <c r="I102" s="52"/>
      <c r="J102" s="33">
        <v>24</v>
      </c>
      <c r="K102" s="33">
        <v>181</v>
      </c>
      <c r="L102" s="32">
        <v>30.86</v>
      </c>
      <c r="M102" s="34">
        <v>0.71799999999999997</v>
      </c>
      <c r="N102" s="34">
        <v>0.77810000000000001</v>
      </c>
      <c r="O102" s="34">
        <v>0.77949999999999997</v>
      </c>
      <c r="P102" s="34">
        <v>0.77810000000000001</v>
      </c>
      <c r="Q102" s="61"/>
      <c r="R102" s="47"/>
      <c r="S102" s="28">
        <v>3822.43</v>
      </c>
      <c r="T102" s="28">
        <v>851.34</v>
      </c>
      <c r="U102" s="28">
        <v>8257.75</v>
      </c>
      <c r="V102" s="28">
        <v>4175.0555999999997</v>
      </c>
      <c r="W102" s="28">
        <v>880.01440000000002</v>
      </c>
      <c r="X102" s="28">
        <v>10729.09</v>
      </c>
      <c r="Y102" s="28">
        <v>2981</v>
      </c>
      <c r="Z102" s="30">
        <v>11.58</v>
      </c>
      <c r="AA102" s="30">
        <v>0</v>
      </c>
      <c r="AB102" s="30">
        <v>15.04</v>
      </c>
      <c r="AC102" s="30">
        <v>0</v>
      </c>
      <c r="AD102" s="30">
        <v>4</v>
      </c>
      <c r="AE102" s="30">
        <v>0</v>
      </c>
      <c r="AF102" s="28">
        <v>2181.09</v>
      </c>
    </row>
    <row r="103" spans="1:32" ht="14.1" customHeight="1" x14ac:dyDescent="0.2">
      <c r="A103" s="8">
        <f t="shared" si="2"/>
        <v>2018</v>
      </c>
      <c r="B103" s="8">
        <v>1</v>
      </c>
      <c r="C103" s="32">
        <v>1401.47</v>
      </c>
      <c r="D103" s="51"/>
      <c r="E103" s="51"/>
      <c r="F103" s="48"/>
      <c r="G103" s="49"/>
      <c r="H103" s="49"/>
      <c r="I103" s="52"/>
      <c r="J103" s="33">
        <v>165</v>
      </c>
      <c r="K103" s="33">
        <v>85</v>
      </c>
      <c r="L103" s="32">
        <v>32.5</v>
      </c>
      <c r="M103" s="34">
        <v>0.71460000000000001</v>
      </c>
      <c r="N103" s="34">
        <v>0.77980000000000005</v>
      </c>
      <c r="O103" s="34">
        <v>0.77780000000000005</v>
      </c>
      <c r="P103" s="34">
        <v>0.77980000000000005</v>
      </c>
      <c r="Q103" s="61"/>
      <c r="R103" s="47"/>
      <c r="S103" s="28">
        <v>3819.15</v>
      </c>
      <c r="T103" s="28">
        <v>838.22</v>
      </c>
      <c r="U103" s="28">
        <v>8204.9</v>
      </c>
      <c r="V103" s="28">
        <v>4162.2442000000001</v>
      </c>
      <c r="W103" s="28">
        <v>869.36103900000001</v>
      </c>
      <c r="X103" s="28">
        <v>10735.344499999999</v>
      </c>
      <c r="Y103" s="28">
        <v>3075</v>
      </c>
      <c r="Z103" s="30">
        <v>24.17</v>
      </c>
      <c r="AA103" s="30">
        <v>0</v>
      </c>
      <c r="AB103" s="30">
        <v>12.33</v>
      </c>
      <c r="AC103" s="30">
        <v>0</v>
      </c>
      <c r="AD103" s="30">
        <v>21</v>
      </c>
      <c r="AE103" s="30">
        <v>0</v>
      </c>
      <c r="AF103" s="28">
        <v>2188.81</v>
      </c>
    </row>
    <row r="104" spans="1:32" ht="14.1" customHeight="1" x14ac:dyDescent="0.2">
      <c r="A104" s="8">
        <f t="shared" si="2"/>
        <v>2018</v>
      </c>
      <c r="B104" s="8">
        <v>2</v>
      </c>
      <c r="C104" s="32">
        <v>1403.94</v>
      </c>
      <c r="D104" s="51"/>
      <c r="E104" s="51"/>
      <c r="F104" s="48"/>
      <c r="G104" s="49"/>
      <c r="H104" s="49"/>
      <c r="I104" s="52"/>
      <c r="J104" s="33">
        <v>81</v>
      </c>
      <c r="K104" s="33">
        <v>134</v>
      </c>
      <c r="L104" s="32">
        <v>29.45</v>
      </c>
      <c r="M104" s="34">
        <v>0.71660000000000001</v>
      </c>
      <c r="N104" s="34">
        <v>0.78</v>
      </c>
      <c r="O104" s="34">
        <v>0.77839999999999998</v>
      </c>
      <c r="P104" s="34">
        <v>0.78</v>
      </c>
      <c r="Q104" s="61"/>
      <c r="R104" s="47"/>
      <c r="S104" s="28">
        <v>3819.15</v>
      </c>
      <c r="T104" s="28">
        <v>838.22</v>
      </c>
      <c r="U104" s="28">
        <v>8204.9</v>
      </c>
      <c r="V104" s="28">
        <v>4162.2442000000001</v>
      </c>
      <c r="W104" s="28">
        <v>869.36103900000001</v>
      </c>
      <c r="X104" s="28">
        <v>10735.344499999999</v>
      </c>
      <c r="Y104" s="28">
        <v>3118</v>
      </c>
      <c r="Z104" s="30">
        <v>0</v>
      </c>
      <c r="AA104" s="30">
        <v>13.63</v>
      </c>
      <c r="AB104" s="30">
        <v>0</v>
      </c>
      <c r="AC104" s="30">
        <v>13.83</v>
      </c>
      <c r="AD104" s="30">
        <v>0</v>
      </c>
      <c r="AE104" s="30">
        <v>6</v>
      </c>
      <c r="AF104" s="28">
        <v>2184.4</v>
      </c>
    </row>
    <row r="105" spans="1:32" ht="14.1" customHeight="1" x14ac:dyDescent="0.2">
      <c r="A105" s="8">
        <f t="shared" si="2"/>
        <v>2018</v>
      </c>
      <c r="B105" s="8">
        <v>3</v>
      </c>
      <c r="C105" s="32">
        <v>1406.4</v>
      </c>
      <c r="D105" s="51"/>
      <c r="E105" s="51"/>
      <c r="F105" s="48"/>
      <c r="G105" s="49"/>
      <c r="H105" s="49"/>
      <c r="I105" s="52"/>
      <c r="J105" s="33">
        <v>41</v>
      </c>
      <c r="K105" s="33">
        <v>190</v>
      </c>
      <c r="L105" s="32">
        <v>29.45</v>
      </c>
      <c r="M105" s="34">
        <v>0.71679999999999999</v>
      </c>
      <c r="N105" s="34">
        <v>0.77939999999999998</v>
      </c>
      <c r="O105" s="34">
        <v>0.77690000000000003</v>
      </c>
      <c r="P105" s="34">
        <v>0.77939999999999998</v>
      </c>
      <c r="Q105" s="61"/>
      <c r="R105" s="47"/>
      <c r="S105" s="28">
        <v>3819.15</v>
      </c>
      <c r="T105" s="28">
        <v>838.22</v>
      </c>
      <c r="U105" s="28">
        <v>8204.9</v>
      </c>
      <c r="V105" s="28">
        <v>4162.2442000000001</v>
      </c>
      <c r="W105" s="28">
        <v>869.36103900000001</v>
      </c>
      <c r="X105" s="28">
        <v>10735.344499999999</v>
      </c>
      <c r="Y105" s="28">
        <v>3161</v>
      </c>
      <c r="Z105" s="30">
        <v>0</v>
      </c>
      <c r="AA105" s="30">
        <v>8.58</v>
      </c>
      <c r="AB105" s="30">
        <v>0</v>
      </c>
      <c r="AC105" s="30">
        <v>6.46</v>
      </c>
      <c r="AD105" s="30">
        <v>0</v>
      </c>
      <c r="AE105" s="30">
        <v>0</v>
      </c>
      <c r="AF105" s="28">
        <v>2176.54</v>
      </c>
    </row>
    <row r="106" spans="1:32" ht="14.1" customHeight="1" x14ac:dyDescent="0.2">
      <c r="A106" s="8">
        <f t="shared" si="2"/>
        <v>2018</v>
      </c>
      <c r="B106" s="8">
        <v>4</v>
      </c>
      <c r="C106" s="32">
        <v>1408.86</v>
      </c>
      <c r="D106" s="51"/>
      <c r="E106" s="51"/>
      <c r="F106" s="48"/>
      <c r="G106" s="49"/>
      <c r="H106" s="49"/>
      <c r="I106" s="52"/>
      <c r="J106" s="33">
        <v>32</v>
      </c>
      <c r="K106" s="33">
        <v>206</v>
      </c>
      <c r="L106" s="32">
        <v>30.68</v>
      </c>
      <c r="M106" s="34">
        <v>0.71619999999999995</v>
      </c>
      <c r="N106" s="34">
        <v>0.77800000000000002</v>
      </c>
      <c r="O106" s="34">
        <v>0.77549999999999997</v>
      </c>
      <c r="P106" s="34">
        <v>0.77800000000000002</v>
      </c>
      <c r="Q106" s="61"/>
      <c r="R106" s="47"/>
      <c r="S106" s="28">
        <v>3819.15</v>
      </c>
      <c r="T106" s="28">
        <v>838.22</v>
      </c>
      <c r="U106" s="28">
        <v>8204.9</v>
      </c>
      <c r="V106" s="28">
        <v>4162.2442000000001</v>
      </c>
      <c r="W106" s="28">
        <v>869.36103900000001</v>
      </c>
      <c r="X106" s="28">
        <v>10735.344499999999</v>
      </c>
      <c r="Y106" s="28">
        <v>3069</v>
      </c>
      <c r="Z106" s="30">
        <v>0</v>
      </c>
      <c r="AA106" s="30">
        <v>12.92</v>
      </c>
      <c r="AB106" s="30">
        <v>0</v>
      </c>
      <c r="AC106" s="30">
        <v>12.88</v>
      </c>
      <c r="AD106" s="30">
        <v>0</v>
      </c>
      <c r="AE106" s="30">
        <v>0</v>
      </c>
      <c r="AF106" s="28">
        <v>2186.6999999999998</v>
      </c>
    </row>
    <row r="107" spans="1:32" ht="14.1" customHeight="1" x14ac:dyDescent="0.2">
      <c r="A107" s="8">
        <f t="shared" si="2"/>
        <v>2018</v>
      </c>
      <c r="B107" s="8">
        <v>5</v>
      </c>
      <c r="C107" s="32">
        <v>1411.86</v>
      </c>
      <c r="D107" s="51"/>
      <c r="E107" s="51"/>
      <c r="F107" s="48"/>
      <c r="G107" s="49"/>
      <c r="H107" s="49"/>
      <c r="I107" s="52"/>
      <c r="J107" s="33">
        <v>0</v>
      </c>
      <c r="K107" s="33">
        <v>339</v>
      </c>
      <c r="L107" s="32">
        <v>29.64</v>
      </c>
      <c r="M107" s="34">
        <v>0.71560000000000001</v>
      </c>
      <c r="N107" s="34">
        <v>0.7762</v>
      </c>
      <c r="O107" s="34">
        <v>0.77490000000000003</v>
      </c>
      <c r="P107" s="34">
        <v>0.7762</v>
      </c>
      <c r="Q107" s="61"/>
      <c r="R107" s="47"/>
      <c r="S107" s="28">
        <v>3819.15</v>
      </c>
      <c r="T107" s="28">
        <v>838.22</v>
      </c>
      <c r="U107" s="28">
        <v>8204.9</v>
      </c>
      <c r="V107" s="28">
        <v>4162.2442000000001</v>
      </c>
      <c r="W107" s="28">
        <v>869.36103900000001</v>
      </c>
      <c r="X107" s="28">
        <v>10735.344499999999</v>
      </c>
      <c r="Y107" s="28">
        <v>3072</v>
      </c>
      <c r="Z107" s="30">
        <v>0</v>
      </c>
      <c r="AA107" s="30">
        <v>15.29</v>
      </c>
      <c r="AB107" s="30">
        <v>0</v>
      </c>
      <c r="AC107" s="30">
        <v>14.83</v>
      </c>
      <c r="AD107" s="30">
        <v>0</v>
      </c>
      <c r="AE107" s="30">
        <v>6</v>
      </c>
      <c r="AF107" s="28">
        <v>2192.92</v>
      </c>
    </row>
    <row r="108" spans="1:32" ht="14.1" customHeight="1" x14ac:dyDescent="0.2">
      <c r="A108" s="8">
        <f t="shared" si="2"/>
        <v>2018</v>
      </c>
      <c r="B108" s="8">
        <v>6</v>
      </c>
      <c r="C108" s="32">
        <v>1414.87</v>
      </c>
      <c r="D108" s="51"/>
      <c r="E108" s="51"/>
      <c r="F108" s="48"/>
      <c r="G108" s="49"/>
      <c r="H108" s="49"/>
      <c r="I108" s="52"/>
      <c r="J108" s="33">
        <v>0</v>
      </c>
      <c r="K108" s="33">
        <v>493</v>
      </c>
      <c r="L108" s="32">
        <v>30.68</v>
      </c>
      <c r="M108" s="34">
        <v>0.71550000000000002</v>
      </c>
      <c r="N108" s="34">
        <v>0.77569999999999995</v>
      </c>
      <c r="O108" s="34">
        <v>0.77449999999999997</v>
      </c>
      <c r="P108" s="34">
        <v>0.77569999999999995</v>
      </c>
      <c r="Q108" s="61"/>
      <c r="R108" s="47"/>
      <c r="S108" s="28">
        <v>3819.15</v>
      </c>
      <c r="T108" s="28">
        <v>838.22</v>
      </c>
      <c r="U108" s="28">
        <v>8204.9</v>
      </c>
      <c r="V108" s="28">
        <v>4162.2442000000001</v>
      </c>
      <c r="W108" s="28">
        <v>869.36103900000001</v>
      </c>
      <c r="X108" s="28">
        <v>10735.344499999999</v>
      </c>
      <c r="Y108" s="28">
        <v>2982</v>
      </c>
      <c r="Z108" s="30">
        <v>0</v>
      </c>
      <c r="AA108" s="30">
        <v>19.46</v>
      </c>
      <c r="AB108" s="30">
        <v>0</v>
      </c>
      <c r="AC108" s="30">
        <v>20.88</v>
      </c>
      <c r="AD108" s="30">
        <v>0</v>
      </c>
      <c r="AE108" s="30">
        <v>10</v>
      </c>
      <c r="AF108" s="28">
        <v>2198.8000000000002</v>
      </c>
    </row>
    <row r="109" spans="1:32" ht="14.1" customHeight="1" x14ac:dyDescent="0.2">
      <c r="A109" s="8">
        <f t="shared" si="2"/>
        <v>2018</v>
      </c>
      <c r="B109" s="8">
        <v>7</v>
      </c>
      <c r="C109" s="32">
        <v>1417.87</v>
      </c>
      <c r="D109" s="51"/>
      <c r="E109" s="51"/>
      <c r="F109" s="48"/>
      <c r="G109" s="49"/>
      <c r="H109" s="49"/>
      <c r="I109" s="52"/>
      <c r="J109" s="33">
        <v>0</v>
      </c>
      <c r="K109" s="33">
        <v>579</v>
      </c>
      <c r="L109" s="32">
        <v>30.5</v>
      </c>
      <c r="M109" s="34">
        <v>0.71499999999999997</v>
      </c>
      <c r="N109" s="34">
        <v>0.77410000000000001</v>
      </c>
      <c r="O109" s="34">
        <v>0.77359999999999995</v>
      </c>
      <c r="P109" s="34">
        <v>0.77410000000000001</v>
      </c>
      <c r="Q109" s="61"/>
      <c r="R109" s="47"/>
      <c r="S109" s="28">
        <v>3819.15</v>
      </c>
      <c r="T109" s="28">
        <v>838.22</v>
      </c>
      <c r="U109" s="28">
        <v>8204.9</v>
      </c>
      <c r="V109" s="28">
        <v>4162.2442000000001</v>
      </c>
      <c r="W109" s="28">
        <v>869.36103900000001</v>
      </c>
      <c r="X109" s="28">
        <v>10735.344499999999</v>
      </c>
      <c r="Y109" s="28">
        <v>3046</v>
      </c>
      <c r="Z109" s="30">
        <v>0</v>
      </c>
      <c r="AA109" s="30">
        <v>20.83</v>
      </c>
      <c r="AB109" s="30">
        <v>0</v>
      </c>
      <c r="AC109" s="30">
        <v>19.670000000000002</v>
      </c>
      <c r="AD109" s="30">
        <v>0</v>
      </c>
      <c r="AE109" s="30">
        <v>9</v>
      </c>
      <c r="AF109" s="28">
        <v>2196.41</v>
      </c>
    </row>
    <row r="110" spans="1:32" ht="14.1" customHeight="1" x14ac:dyDescent="0.2">
      <c r="A110" s="8">
        <f t="shared" si="2"/>
        <v>2018</v>
      </c>
      <c r="B110" s="8">
        <v>8</v>
      </c>
      <c r="C110" s="32">
        <v>1420.87</v>
      </c>
      <c r="D110" s="51"/>
      <c r="E110" s="51"/>
      <c r="F110" s="48"/>
      <c r="G110" s="49"/>
      <c r="H110" s="49"/>
      <c r="I110" s="52"/>
      <c r="J110" s="33">
        <v>0</v>
      </c>
      <c r="K110" s="33">
        <v>566</v>
      </c>
      <c r="L110" s="32">
        <v>29.82</v>
      </c>
      <c r="M110" s="34">
        <v>0.71430000000000005</v>
      </c>
      <c r="N110" s="34">
        <v>0.77149999999999996</v>
      </c>
      <c r="O110" s="34">
        <v>0.77229999999999999</v>
      </c>
      <c r="P110" s="34">
        <v>0.77149999999999996</v>
      </c>
      <c r="Q110" s="61"/>
      <c r="R110" s="47"/>
      <c r="S110" s="28">
        <v>3819.15</v>
      </c>
      <c r="T110" s="28">
        <v>838.22</v>
      </c>
      <c r="U110" s="28">
        <v>8204.9</v>
      </c>
      <c r="V110" s="28">
        <v>4162.2442000000001</v>
      </c>
      <c r="W110" s="28">
        <v>869.36103900000001</v>
      </c>
      <c r="X110" s="28">
        <v>10735.344499999999</v>
      </c>
      <c r="Y110" s="28">
        <v>3133</v>
      </c>
      <c r="Z110" s="30">
        <v>0</v>
      </c>
      <c r="AA110" s="30">
        <v>18.829999999999998</v>
      </c>
      <c r="AB110" s="30">
        <v>0</v>
      </c>
      <c r="AC110" s="30">
        <v>15.08</v>
      </c>
      <c r="AD110" s="30">
        <v>0</v>
      </c>
      <c r="AE110" s="30">
        <v>11</v>
      </c>
      <c r="AF110" s="28">
        <v>2178.0700000000002</v>
      </c>
    </row>
    <row r="111" spans="1:32" ht="14.1" customHeight="1" x14ac:dyDescent="0.2">
      <c r="A111" s="8">
        <f t="shared" si="2"/>
        <v>2018</v>
      </c>
      <c r="B111" s="8">
        <v>9</v>
      </c>
      <c r="C111" s="32">
        <v>1423.87</v>
      </c>
      <c r="D111" s="51"/>
      <c r="E111" s="51"/>
      <c r="F111" s="48"/>
      <c r="G111" s="49"/>
      <c r="H111" s="49"/>
      <c r="I111" s="52"/>
      <c r="J111" s="33">
        <v>0</v>
      </c>
      <c r="K111" s="33">
        <v>655</v>
      </c>
      <c r="L111" s="32">
        <v>33.18</v>
      </c>
      <c r="M111" s="34">
        <v>0.71389999999999998</v>
      </c>
      <c r="N111" s="34">
        <v>0.77129999999999999</v>
      </c>
      <c r="O111" s="34">
        <v>0.77139999999999997</v>
      </c>
      <c r="P111" s="34">
        <v>0.77129999999999999</v>
      </c>
      <c r="Q111" s="61"/>
      <c r="R111" s="47"/>
      <c r="S111" s="28">
        <v>3819.15</v>
      </c>
      <c r="T111" s="28">
        <v>838.22</v>
      </c>
      <c r="U111" s="28">
        <v>8204.9</v>
      </c>
      <c r="V111" s="28">
        <v>4162.2442000000001</v>
      </c>
      <c r="W111" s="28">
        <v>869.36103900000001</v>
      </c>
      <c r="X111" s="28">
        <v>10735.344499999999</v>
      </c>
      <c r="Y111" s="28">
        <v>3076</v>
      </c>
      <c r="Z111" s="30">
        <v>0</v>
      </c>
      <c r="AA111" s="30">
        <v>22.29</v>
      </c>
      <c r="AB111" s="30">
        <v>0</v>
      </c>
      <c r="AC111" s="30">
        <v>22.33</v>
      </c>
      <c r="AD111" s="30">
        <v>0</v>
      </c>
      <c r="AE111" s="30">
        <v>12</v>
      </c>
      <c r="AF111" s="28">
        <v>2168.85</v>
      </c>
    </row>
    <row r="112" spans="1:32" ht="14.1" customHeight="1" x14ac:dyDescent="0.2">
      <c r="A112" s="8">
        <f t="shared" si="2"/>
        <v>2018</v>
      </c>
      <c r="B112" s="8">
        <v>10</v>
      </c>
      <c r="C112" s="32">
        <v>1426.87</v>
      </c>
      <c r="D112" s="51"/>
      <c r="E112" s="51"/>
      <c r="F112" s="48"/>
      <c r="G112" s="49"/>
      <c r="H112" s="49"/>
      <c r="I112" s="52"/>
      <c r="J112" s="33">
        <v>0</v>
      </c>
      <c r="K112" s="33">
        <v>571</v>
      </c>
      <c r="L112" s="32">
        <v>29.73</v>
      </c>
      <c r="M112" s="34">
        <v>0.71350000000000002</v>
      </c>
      <c r="N112" s="34">
        <v>0.77159999999999995</v>
      </c>
      <c r="O112" s="34">
        <v>0.77210000000000001</v>
      </c>
      <c r="P112" s="34">
        <v>0.77159999999999995</v>
      </c>
      <c r="Q112" s="61"/>
      <c r="R112" s="47"/>
      <c r="S112" s="28">
        <v>3819.15</v>
      </c>
      <c r="T112" s="28">
        <v>838.22</v>
      </c>
      <c r="U112" s="28">
        <v>8204.9</v>
      </c>
      <c r="V112" s="28">
        <v>4162.2442000000001</v>
      </c>
      <c r="W112" s="28">
        <v>869.36103900000001</v>
      </c>
      <c r="X112" s="28">
        <v>10735.344499999999</v>
      </c>
      <c r="Y112" s="28">
        <v>3191</v>
      </c>
      <c r="Z112" s="30">
        <v>0</v>
      </c>
      <c r="AA112" s="30">
        <v>19.420000000000002</v>
      </c>
      <c r="AB112" s="30">
        <v>0</v>
      </c>
      <c r="AC112" s="30">
        <v>18.170000000000002</v>
      </c>
      <c r="AD112" s="30">
        <v>0</v>
      </c>
      <c r="AE112" s="30">
        <v>12</v>
      </c>
      <c r="AF112" s="28">
        <v>2168.9699999999998</v>
      </c>
    </row>
    <row r="113" spans="1:32" ht="14.1" customHeight="1" x14ac:dyDescent="0.2">
      <c r="A113" s="8">
        <f t="shared" si="2"/>
        <v>2018</v>
      </c>
      <c r="B113" s="8">
        <v>11</v>
      </c>
      <c r="C113" s="32">
        <v>1429.87</v>
      </c>
      <c r="D113" s="51"/>
      <c r="E113" s="51"/>
      <c r="F113" s="48"/>
      <c r="G113" s="49"/>
      <c r="H113" s="49"/>
      <c r="I113" s="52"/>
      <c r="J113" s="33">
        <v>7</v>
      </c>
      <c r="K113" s="33">
        <v>332</v>
      </c>
      <c r="L113" s="32">
        <v>29.23</v>
      </c>
      <c r="M113" s="34">
        <v>0.71299999999999997</v>
      </c>
      <c r="N113" s="34">
        <v>0.7722</v>
      </c>
      <c r="O113" s="34">
        <v>0.77190000000000003</v>
      </c>
      <c r="P113" s="34">
        <v>0.7722</v>
      </c>
      <c r="Q113" s="61"/>
      <c r="R113" s="47"/>
      <c r="S113" s="28">
        <v>3819.15</v>
      </c>
      <c r="T113" s="28">
        <v>838.22</v>
      </c>
      <c r="U113" s="28">
        <v>8204.9</v>
      </c>
      <c r="V113" s="28">
        <v>4162.2442000000001</v>
      </c>
      <c r="W113" s="28">
        <v>869.36103900000001</v>
      </c>
      <c r="X113" s="28">
        <v>10735.344499999999</v>
      </c>
      <c r="Y113" s="28">
        <v>3145</v>
      </c>
      <c r="Z113" s="30">
        <v>0</v>
      </c>
      <c r="AA113" s="30">
        <v>13.58</v>
      </c>
      <c r="AB113" s="30">
        <v>0</v>
      </c>
      <c r="AC113" s="30">
        <v>12.38</v>
      </c>
      <c r="AD113" s="30">
        <v>0</v>
      </c>
      <c r="AE113" s="30">
        <v>4</v>
      </c>
      <c r="AF113" s="28">
        <v>2168.4299999999998</v>
      </c>
    </row>
    <row r="114" spans="1:32" ht="14.1" customHeight="1" x14ac:dyDescent="0.2">
      <c r="A114" s="8">
        <f t="shared" si="2"/>
        <v>2018</v>
      </c>
      <c r="B114" s="8">
        <v>12</v>
      </c>
      <c r="C114" s="32">
        <v>1432.87</v>
      </c>
      <c r="D114" s="51"/>
      <c r="E114" s="51"/>
      <c r="F114" s="48"/>
      <c r="G114" s="49"/>
      <c r="H114" s="49"/>
      <c r="I114" s="52"/>
      <c r="J114" s="33">
        <v>83</v>
      </c>
      <c r="K114" s="33">
        <v>142</v>
      </c>
      <c r="L114" s="32">
        <v>30.59</v>
      </c>
      <c r="M114" s="34">
        <v>0.71289999999999998</v>
      </c>
      <c r="N114" s="34">
        <v>0.77300000000000002</v>
      </c>
      <c r="O114" s="34">
        <v>0.77170000000000005</v>
      </c>
      <c r="P114" s="34">
        <v>0.77300000000000002</v>
      </c>
      <c r="Q114" s="61"/>
      <c r="R114" s="47"/>
      <c r="S114" s="28">
        <v>3819.15</v>
      </c>
      <c r="T114" s="28">
        <v>838.22</v>
      </c>
      <c r="U114" s="28">
        <v>8204.9</v>
      </c>
      <c r="V114" s="28">
        <v>4162.2442000000001</v>
      </c>
      <c r="W114" s="28">
        <v>869.36103900000001</v>
      </c>
      <c r="X114" s="28">
        <v>10735.344499999999</v>
      </c>
      <c r="Y114" s="28">
        <v>3021</v>
      </c>
      <c r="Z114" s="30">
        <v>0</v>
      </c>
      <c r="AA114" s="30">
        <v>10.33</v>
      </c>
      <c r="AB114" s="30">
        <v>0</v>
      </c>
      <c r="AC114" s="30">
        <v>10.08</v>
      </c>
      <c r="AD114" s="30">
        <v>0</v>
      </c>
      <c r="AE114" s="30">
        <v>0</v>
      </c>
      <c r="AF114" s="28">
        <v>2187.1999999999998</v>
      </c>
    </row>
    <row r="115" spans="1:32" ht="14.1" customHeight="1" x14ac:dyDescent="0.2">
      <c r="A115" s="8">
        <f t="shared" si="2"/>
        <v>2019</v>
      </c>
      <c r="B115" s="8">
        <v>1</v>
      </c>
      <c r="C115" s="32">
        <v>1435.87</v>
      </c>
      <c r="D115" s="51"/>
      <c r="E115" s="51"/>
      <c r="F115" s="48"/>
      <c r="G115" s="49"/>
      <c r="H115" s="49"/>
      <c r="I115" s="52"/>
      <c r="J115" s="33">
        <v>100</v>
      </c>
      <c r="K115" s="33">
        <v>94</v>
      </c>
      <c r="L115" s="32">
        <v>32.5</v>
      </c>
      <c r="M115" s="34">
        <v>0.7137</v>
      </c>
      <c r="N115" s="34">
        <v>0.77510000000000001</v>
      </c>
      <c r="O115" s="34">
        <v>0.77180000000000004</v>
      </c>
      <c r="P115" s="34">
        <v>0.77510000000000001</v>
      </c>
      <c r="Q115" s="61"/>
      <c r="R115" s="47"/>
      <c r="S115" s="28">
        <v>3815.81</v>
      </c>
      <c r="T115" s="28">
        <v>825.31</v>
      </c>
      <c r="U115" s="28">
        <v>8161.37</v>
      </c>
      <c r="V115" s="28">
        <v>4149.4327999999996</v>
      </c>
      <c r="W115" s="28">
        <v>858.70767899999998</v>
      </c>
      <c r="X115" s="28">
        <v>10757.870500000001</v>
      </c>
      <c r="Y115" s="28">
        <v>3044</v>
      </c>
      <c r="Z115" s="30">
        <v>10.92</v>
      </c>
      <c r="AA115" s="30">
        <v>0</v>
      </c>
      <c r="AB115" s="30">
        <v>13.96</v>
      </c>
      <c r="AC115" s="30">
        <v>0</v>
      </c>
      <c r="AD115" s="30">
        <v>4</v>
      </c>
      <c r="AE115" s="30">
        <v>0</v>
      </c>
      <c r="AF115" s="28">
        <v>2188.7800000000002</v>
      </c>
    </row>
    <row r="116" spans="1:32" ht="14.1" customHeight="1" x14ac:dyDescent="0.2">
      <c r="A116" s="8">
        <f t="shared" si="2"/>
        <v>2019</v>
      </c>
      <c r="B116" s="8">
        <v>2</v>
      </c>
      <c r="C116" s="32">
        <v>1438.87</v>
      </c>
      <c r="D116" s="51"/>
      <c r="E116" s="51"/>
      <c r="F116" s="48"/>
      <c r="G116" s="49"/>
      <c r="H116" s="49"/>
      <c r="I116" s="52"/>
      <c r="J116" s="33">
        <v>118</v>
      </c>
      <c r="K116" s="33">
        <v>80</v>
      </c>
      <c r="L116" s="32">
        <v>29.36</v>
      </c>
      <c r="M116" s="34">
        <v>0.70940000000000003</v>
      </c>
      <c r="N116" s="34">
        <v>0.77129999999999999</v>
      </c>
      <c r="O116" s="34">
        <v>0.76739999999999997</v>
      </c>
      <c r="P116" s="34">
        <v>0.77129999999999999</v>
      </c>
      <c r="Q116" s="61"/>
      <c r="R116" s="47"/>
      <c r="S116" s="28">
        <v>3815.81</v>
      </c>
      <c r="T116" s="28">
        <v>825.31</v>
      </c>
      <c r="U116" s="28">
        <v>8161.37</v>
      </c>
      <c r="V116" s="28">
        <v>4149.4327999999996</v>
      </c>
      <c r="W116" s="28">
        <v>858.70767899999998</v>
      </c>
      <c r="X116" s="28">
        <v>10757.870500000001</v>
      </c>
      <c r="Y116" s="28">
        <v>3264</v>
      </c>
      <c r="Z116" s="30">
        <v>0</v>
      </c>
      <c r="AA116" s="30">
        <v>12.08</v>
      </c>
      <c r="AB116" s="30">
        <v>0</v>
      </c>
      <c r="AC116" s="30">
        <v>10.71</v>
      </c>
      <c r="AD116" s="30">
        <v>0</v>
      </c>
      <c r="AE116" s="30">
        <v>4</v>
      </c>
      <c r="AF116" s="28">
        <v>2184.02</v>
      </c>
    </row>
    <row r="117" spans="1:32" ht="14.1" customHeight="1" x14ac:dyDescent="0.2">
      <c r="A117" s="8">
        <f t="shared" si="2"/>
        <v>2019</v>
      </c>
      <c r="B117" s="8">
        <v>3</v>
      </c>
      <c r="C117" s="32">
        <v>1441.87</v>
      </c>
      <c r="D117" s="51"/>
      <c r="E117" s="51"/>
      <c r="F117" s="48"/>
      <c r="G117" s="49"/>
      <c r="H117" s="49"/>
      <c r="I117" s="52"/>
      <c r="J117" s="33">
        <v>27</v>
      </c>
      <c r="K117" s="33">
        <v>183</v>
      </c>
      <c r="L117" s="32">
        <v>29.45</v>
      </c>
      <c r="M117" s="34">
        <v>0.7046</v>
      </c>
      <c r="N117" s="34">
        <v>0.76690000000000003</v>
      </c>
      <c r="O117" s="34">
        <v>0.76249999999999996</v>
      </c>
      <c r="P117" s="34">
        <v>0.76690000000000003</v>
      </c>
      <c r="Q117" s="61"/>
      <c r="R117" s="47"/>
      <c r="S117" s="28">
        <v>3815.81</v>
      </c>
      <c r="T117" s="28">
        <v>825.31</v>
      </c>
      <c r="U117" s="28">
        <v>8161.37</v>
      </c>
      <c r="V117" s="28">
        <v>4149.4327999999996</v>
      </c>
      <c r="W117" s="28">
        <v>858.70767899999998</v>
      </c>
      <c r="X117" s="28">
        <v>10757.870500000001</v>
      </c>
      <c r="Y117" s="28">
        <v>3404</v>
      </c>
      <c r="Z117" s="30">
        <v>0</v>
      </c>
      <c r="AA117" s="30">
        <v>9.9600000000000009</v>
      </c>
      <c r="AB117" s="30">
        <v>0</v>
      </c>
      <c r="AC117" s="30">
        <v>9.75</v>
      </c>
      <c r="AD117" s="30">
        <v>0</v>
      </c>
      <c r="AE117" s="30">
        <v>0</v>
      </c>
      <c r="AF117" s="28">
        <v>2178.29</v>
      </c>
    </row>
    <row r="118" spans="1:32" ht="14.1" customHeight="1" x14ac:dyDescent="0.2">
      <c r="A118" s="8">
        <f t="shared" si="2"/>
        <v>2019</v>
      </c>
      <c r="B118" s="8">
        <v>4</v>
      </c>
      <c r="C118" s="32">
        <v>1444.87</v>
      </c>
      <c r="D118" s="51"/>
      <c r="E118" s="51"/>
      <c r="F118" s="48"/>
      <c r="G118" s="49"/>
      <c r="H118" s="49"/>
      <c r="I118" s="52"/>
      <c r="J118" s="33">
        <v>7</v>
      </c>
      <c r="K118" s="33">
        <v>207</v>
      </c>
      <c r="L118" s="32">
        <v>29.86</v>
      </c>
      <c r="M118" s="34">
        <v>0.70009999999999994</v>
      </c>
      <c r="N118" s="34">
        <v>0.7621</v>
      </c>
      <c r="O118" s="34">
        <v>0.75760000000000005</v>
      </c>
      <c r="P118" s="34">
        <v>0.7621</v>
      </c>
      <c r="Q118" s="61"/>
      <c r="R118" s="47"/>
      <c r="S118" s="28">
        <v>3815.81</v>
      </c>
      <c r="T118" s="28">
        <v>825.31</v>
      </c>
      <c r="U118" s="28">
        <v>8161.37</v>
      </c>
      <c r="V118" s="28">
        <v>4149.4327999999996</v>
      </c>
      <c r="W118" s="28">
        <v>858.70767899999998</v>
      </c>
      <c r="X118" s="28">
        <v>10757.870500000001</v>
      </c>
      <c r="Y118" s="28">
        <v>3458</v>
      </c>
      <c r="Z118" s="30">
        <v>0</v>
      </c>
      <c r="AA118" s="30">
        <v>14.92</v>
      </c>
      <c r="AB118" s="30">
        <v>0</v>
      </c>
      <c r="AC118" s="30">
        <v>14.71</v>
      </c>
      <c r="AD118" s="30">
        <v>0</v>
      </c>
      <c r="AE118" s="30">
        <v>8</v>
      </c>
      <c r="AF118" s="28">
        <v>2176.48</v>
      </c>
    </row>
    <row r="119" spans="1:32" ht="14.1" customHeight="1" x14ac:dyDescent="0.2">
      <c r="A119" s="8">
        <f t="shared" si="2"/>
        <v>2019</v>
      </c>
      <c r="B119" s="8">
        <v>5</v>
      </c>
      <c r="C119" s="32">
        <v>1447.32</v>
      </c>
      <c r="D119" s="51"/>
      <c r="E119" s="51"/>
      <c r="F119" s="48"/>
      <c r="G119" s="49"/>
      <c r="H119" s="49"/>
      <c r="I119" s="52"/>
      <c r="J119" s="33">
        <v>0</v>
      </c>
      <c r="K119" s="33">
        <v>391</v>
      </c>
      <c r="L119" s="32">
        <v>30.5</v>
      </c>
      <c r="M119" s="34">
        <v>0.69869999999999999</v>
      </c>
      <c r="N119" s="34">
        <v>0.76180000000000003</v>
      </c>
      <c r="O119" s="34">
        <v>0.755</v>
      </c>
      <c r="P119" s="34">
        <v>0.76180000000000003</v>
      </c>
      <c r="Q119" s="61"/>
      <c r="R119" s="47"/>
      <c r="S119" s="28">
        <v>3815.81</v>
      </c>
      <c r="T119" s="28">
        <v>825.31</v>
      </c>
      <c r="U119" s="28">
        <v>8161.37</v>
      </c>
      <c r="V119" s="28">
        <v>4149.4327999999996</v>
      </c>
      <c r="W119" s="28">
        <v>858.70767899999998</v>
      </c>
      <c r="X119" s="28">
        <v>10757.870500000001</v>
      </c>
      <c r="Y119" s="28">
        <v>3486</v>
      </c>
      <c r="Z119" s="30">
        <v>0</v>
      </c>
      <c r="AA119" s="30">
        <v>20.54</v>
      </c>
      <c r="AB119" s="30">
        <v>0</v>
      </c>
      <c r="AC119" s="30">
        <v>18.46</v>
      </c>
      <c r="AD119" s="30">
        <v>0</v>
      </c>
      <c r="AE119" s="30">
        <v>10</v>
      </c>
      <c r="AF119" s="28">
        <v>2176.2399999999998</v>
      </c>
    </row>
    <row r="120" spans="1:32" ht="14.1" customHeight="1" x14ac:dyDescent="0.2">
      <c r="A120" s="8">
        <f t="shared" si="2"/>
        <v>2019</v>
      </c>
      <c r="B120" s="8">
        <v>6</v>
      </c>
      <c r="C120" s="32">
        <v>1449.78</v>
      </c>
      <c r="D120" s="51"/>
      <c r="E120" s="51"/>
      <c r="F120" s="48"/>
      <c r="G120" s="49"/>
      <c r="H120" s="49"/>
      <c r="I120" s="52"/>
      <c r="J120" s="33">
        <v>0</v>
      </c>
      <c r="K120" s="33">
        <v>552</v>
      </c>
      <c r="L120" s="32">
        <v>30.64</v>
      </c>
      <c r="M120" s="34">
        <v>0.69679999999999997</v>
      </c>
      <c r="N120" s="34">
        <v>0.75929999999999997</v>
      </c>
      <c r="O120" s="34">
        <v>0.752</v>
      </c>
      <c r="P120" s="34">
        <v>0.75929999999999997</v>
      </c>
      <c r="Q120" s="61"/>
      <c r="R120" s="47"/>
      <c r="S120" s="28">
        <v>3815.81</v>
      </c>
      <c r="T120" s="28">
        <v>825.31</v>
      </c>
      <c r="U120" s="28">
        <v>8161.37</v>
      </c>
      <c r="V120" s="28">
        <v>4149.4327999999996</v>
      </c>
      <c r="W120" s="28">
        <v>858.70767899999998</v>
      </c>
      <c r="X120" s="28">
        <v>10757.870500000001</v>
      </c>
      <c r="Y120" s="28">
        <v>3487</v>
      </c>
      <c r="Z120" s="30">
        <v>0</v>
      </c>
      <c r="AA120" s="30">
        <v>22.83</v>
      </c>
      <c r="AB120" s="30">
        <v>0</v>
      </c>
      <c r="AC120" s="30">
        <v>19.96</v>
      </c>
      <c r="AD120" s="30">
        <v>0</v>
      </c>
      <c r="AE120" s="30">
        <v>14</v>
      </c>
      <c r="AF120" s="28">
        <v>2164.79</v>
      </c>
    </row>
    <row r="121" spans="1:32" ht="14.1" customHeight="1" x14ac:dyDescent="0.2">
      <c r="A121" s="8">
        <f t="shared" si="2"/>
        <v>2019</v>
      </c>
      <c r="B121" s="8">
        <v>7</v>
      </c>
      <c r="C121" s="32">
        <v>1452.23</v>
      </c>
      <c r="D121" s="51"/>
      <c r="E121" s="51"/>
      <c r="F121" s="48"/>
      <c r="G121" s="49"/>
      <c r="H121" s="49"/>
      <c r="I121" s="52"/>
      <c r="J121" s="33">
        <v>0</v>
      </c>
      <c r="K121" s="33">
        <v>576</v>
      </c>
      <c r="L121" s="32">
        <v>30.59</v>
      </c>
      <c r="M121" s="34">
        <v>0.69469999999999998</v>
      </c>
      <c r="N121" s="34">
        <v>0.75690000000000002</v>
      </c>
      <c r="O121" s="34">
        <v>0.74939999999999996</v>
      </c>
      <c r="P121" s="34">
        <v>0.75690000000000002</v>
      </c>
      <c r="Q121" s="61"/>
      <c r="R121" s="47"/>
      <c r="S121" s="28">
        <v>3815.81</v>
      </c>
      <c r="T121" s="28">
        <v>825.31</v>
      </c>
      <c r="U121" s="28">
        <v>8161.37</v>
      </c>
      <c r="V121" s="28">
        <v>4149.4327999999996</v>
      </c>
      <c r="W121" s="28">
        <v>858.70767899999998</v>
      </c>
      <c r="X121" s="28">
        <v>10757.870500000001</v>
      </c>
      <c r="Y121" s="28">
        <v>3461</v>
      </c>
      <c r="Z121" s="30">
        <v>0</v>
      </c>
      <c r="AA121" s="30">
        <v>18.46</v>
      </c>
      <c r="AB121" s="30">
        <v>0</v>
      </c>
      <c r="AC121" s="30">
        <v>18.63</v>
      </c>
      <c r="AD121" s="30">
        <v>0</v>
      </c>
      <c r="AE121" s="30">
        <v>9</v>
      </c>
      <c r="AF121" s="28">
        <v>2159.61</v>
      </c>
    </row>
    <row r="122" spans="1:32" ht="14.1" customHeight="1" x14ac:dyDescent="0.2">
      <c r="A122" s="8">
        <f t="shared" si="2"/>
        <v>2019</v>
      </c>
      <c r="B122" s="8">
        <v>8</v>
      </c>
      <c r="C122" s="32">
        <v>1454.68</v>
      </c>
      <c r="D122" s="51"/>
      <c r="E122" s="51"/>
      <c r="F122" s="48"/>
      <c r="G122" s="49"/>
      <c r="H122" s="49"/>
      <c r="I122" s="52"/>
      <c r="J122" s="33">
        <v>0</v>
      </c>
      <c r="K122" s="33">
        <v>556</v>
      </c>
      <c r="L122" s="32">
        <v>29.95</v>
      </c>
      <c r="M122" s="34">
        <v>0.69320000000000004</v>
      </c>
      <c r="N122" s="34">
        <v>0.75609999999999999</v>
      </c>
      <c r="O122" s="34">
        <v>0.74690000000000001</v>
      </c>
      <c r="P122" s="34">
        <v>0.75609999999999999</v>
      </c>
      <c r="Q122" s="61"/>
      <c r="R122" s="47"/>
      <c r="S122" s="28">
        <v>3815.81</v>
      </c>
      <c r="T122" s="28">
        <v>825.31</v>
      </c>
      <c r="U122" s="28">
        <v>8161.37</v>
      </c>
      <c r="V122" s="28">
        <v>4149.4327999999996</v>
      </c>
      <c r="W122" s="28">
        <v>858.70767899999998</v>
      </c>
      <c r="X122" s="28">
        <v>10757.870500000001</v>
      </c>
      <c r="Y122" s="28">
        <v>3280</v>
      </c>
      <c r="Z122" s="30">
        <v>0</v>
      </c>
      <c r="AA122" s="30">
        <v>20.38</v>
      </c>
      <c r="AB122" s="30">
        <v>0</v>
      </c>
      <c r="AC122" s="30">
        <v>19.04</v>
      </c>
      <c r="AD122" s="30">
        <v>0</v>
      </c>
      <c r="AE122" s="30">
        <v>11</v>
      </c>
      <c r="AF122" s="28">
        <v>2152.09</v>
      </c>
    </row>
    <row r="123" spans="1:32" ht="14.1" customHeight="1" x14ac:dyDescent="0.2">
      <c r="A123" s="8">
        <f t="shared" si="2"/>
        <v>2019</v>
      </c>
      <c r="B123" s="8">
        <v>9</v>
      </c>
      <c r="C123" s="32">
        <v>1457.13</v>
      </c>
      <c r="D123" s="51"/>
      <c r="E123" s="51"/>
      <c r="F123" s="48"/>
      <c r="G123" s="49"/>
      <c r="H123" s="49"/>
      <c r="I123" s="52"/>
      <c r="J123" s="33">
        <v>0</v>
      </c>
      <c r="K123" s="33">
        <v>624</v>
      </c>
      <c r="L123" s="32">
        <v>31.64</v>
      </c>
      <c r="M123" s="34">
        <v>0.69169999999999998</v>
      </c>
      <c r="N123" s="34">
        <v>0.75519999999999998</v>
      </c>
      <c r="O123" s="34">
        <v>0.74450000000000005</v>
      </c>
      <c r="P123" s="34">
        <v>0.75519999999999998</v>
      </c>
      <c r="Q123" s="61"/>
      <c r="R123" s="47"/>
      <c r="S123" s="28">
        <v>3815.81</v>
      </c>
      <c r="T123" s="28">
        <v>825.31</v>
      </c>
      <c r="U123" s="28">
        <v>8161.37</v>
      </c>
      <c r="V123" s="28">
        <v>4149.4327999999996</v>
      </c>
      <c r="W123" s="28">
        <v>858.70767899999998</v>
      </c>
      <c r="X123" s="28">
        <v>10757.870500000001</v>
      </c>
      <c r="Y123" s="28">
        <v>3319</v>
      </c>
      <c r="Z123" s="30">
        <v>0</v>
      </c>
      <c r="AA123" s="30">
        <v>21.67</v>
      </c>
      <c r="AB123" s="30">
        <v>0</v>
      </c>
      <c r="AC123" s="30">
        <v>19.29</v>
      </c>
      <c r="AD123" s="30">
        <v>0</v>
      </c>
      <c r="AE123" s="30">
        <v>11</v>
      </c>
      <c r="AF123" s="28">
        <v>2154.4699999999998</v>
      </c>
    </row>
    <row r="124" spans="1:32" ht="14.1" customHeight="1" x14ac:dyDescent="0.2">
      <c r="A124" s="8">
        <f t="shared" si="2"/>
        <v>2019</v>
      </c>
      <c r="B124" s="8">
        <v>10</v>
      </c>
      <c r="C124" s="32">
        <v>1459.59</v>
      </c>
      <c r="D124" s="51"/>
      <c r="E124" s="51"/>
      <c r="F124" s="48"/>
      <c r="G124" s="49"/>
      <c r="H124" s="49"/>
      <c r="I124" s="52"/>
      <c r="J124" s="33">
        <v>0</v>
      </c>
      <c r="K124" s="33">
        <v>522</v>
      </c>
      <c r="L124" s="32">
        <v>29.91</v>
      </c>
      <c r="M124" s="34">
        <v>0.6895</v>
      </c>
      <c r="N124" s="34">
        <v>0.75339999999999996</v>
      </c>
      <c r="O124" s="34">
        <v>0.74080000000000001</v>
      </c>
      <c r="P124" s="34">
        <v>0.75339999999999996</v>
      </c>
      <c r="Q124" s="61"/>
      <c r="R124" s="47"/>
      <c r="S124" s="28">
        <v>3815.81</v>
      </c>
      <c r="T124" s="28">
        <v>825.31</v>
      </c>
      <c r="U124" s="28">
        <v>8161.37</v>
      </c>
      <c r="V124" s="28">
        <v>4149.4327999999996</v>
      </c>
      <c r="W124" s="28">
        <v>858.70767899999998</v>
      </c>
      <c r="X124" s="28">
        <v>10757.870500000001</v>
      </c>
      <c r="Y124" s="28">
        <v>3328</v>
      </c>
      <c r="Z124" s="30">
        <v>0</v>
      </c>
      <c r="AA124" s="30">
        <v>17.46</v>
      </c>
      <c r="AB124" s="30">
        <v>0</v>
      </c>
      <c r="AC124" s="30">
        <v>16.329999999999998</v>
      </c>
      <c r="AD124" s="30">
        <v>0</v>
      </c>
      <c r="AE124" s="30">
        <v>8</v>
      </c>
      <c r="AF124" s="28">
        <v>2170.4699999999998</v>
      </c>
    </row>
    <row r="125" spans="1:32" ht="14.1" customHeight="1" x14ac:dyDescent="0.2">
      <c r="A125" s="8">
        <f t="shared" si="2"/>
        <v>2019</v>
      </c>
      <c r="B125" s="8">
        <v>11</v>
      </c>
      <c r="C125" s="32">
        <v>1462.04</v>
      </c>
      <c r="D125" s="51"/>
      <c r="E125" s="51"/>
      <c r="F125" s="48"/>
      <c r="G125" s="49"/>
      <c r="H125" s="49"/>
      <c r="I125" s="52"/>
      <c r="J125" s="33">
        <v>10</v>
      </c>
      <c r="K125" s="33">
        <v>370</v>
      </c>
      <c r="L125" s="32">
        <v>29.91</v>
      </c>
      <c r="M125" s="34">
        <v>0.68759999999999999</v>
      </c>
      <c r="N125" s="34">
        <v>0.75109999999999999</v>
      </c>
      <c r="O125" s="34">
        <v>0.73770000000000002</v>
      </c>
      <c r="P125" s="34">
        <v>0.75109999999999999</v>
      </c>
      <c r="Q125" s="61"/>
      <c r="R125" s="47"/>
      <c r="S125" s="28">
        <v>3815.81</v>
      </c>
      <c r="T125" s="28">
        <v>825.31</v>
      </c>
      <c r="U125" s="28">
        <v>8161.37</v>
      </c>
      <c r="V125" s="28">
        <v>4149.4327999999996</v>
      </c>
      <c r="W125" s="28">
        <v>858.70767899999998</v>
      </c>
      <c r="X125" s="28">
        <v>10757.870500000001</v>
      </c>
      <c r="Y125" s="28">
        <v>3345</v>
      </c>
      <c r="Z125" s="30">
        <v>0</v>
      </c>
      <c r="AA125" s="30">
        <v>13.5</v>
      </c>
      <c r="AB125" s="30">
        <v>0</v>
      </c>
      <c r="AC125" s="30">
        <v>12.25</v>
      </c>
      <c r="AD125" s="30">
        <v>0</v>
      </c>
      <c r="AE125" s="30">
        <v>6</v>
      </c>
      <c r="AF125" s="28">
        <v>2171.04</v>
      </c>
    </row>
    <row r="126" spans="1:32" ht="14.1" customHeight="1" x14ac:dyDescent="0.2">
      <c r="A126" s="8">
        <f t="shared" si="2"/>
        <v>2019</v>
      </c>
      <c r="B126" s="8">
        <v>12</v>
      </c>
      <c r="C126" s="32">
        <v>1464.49</v>
      </c>
      <c r="D126" s="51"/>
      <c r="E126" s="51"/>
      <c r="F126" s="48"/>
      <c r="G126" s="49"/>
      <c r="H126" s="49"/>
      <c r="I126" s="52"/>
      <c r="J126" s="33">
        <v>47</v>
      </c>
      <c r="K126" s="33">
        <v>108</v>
      </c>
      <c r="L126" s="32">
        <v>31.05</v>
      </c>
      <c r="M126" s="34">
        <v>0.68440000000000001</v>
      </c>
      <c r="N126" s="34">
        <v>0.74760000000000004</v>
      </c>
      <c r="O126" s="34">
        <v>0.73399999999999999</v>
      </c>
      <c r="P126" s="34">
        <v>0.74760000000000004</v>
      </c>
      <c r="Q126" s="61"/>
      <c r="R126" s="47"/>
      <c r="S126" s="28">
        <v>3815.81</v>
      </c>
      <c r="T126" s="28">
        <v>825.31</v>
      </c>
      <c r="U126" s="28">
        <v>8161.37</v>
      </c>
      <c r="V126" s="28">
        <v>4149.4327999999996</v>
      </c>
      <c r="W126" s="28">
        <v>858.70767899999998</v>
      </c>
      <c r="X126" s="28">
        <v>10757.870500000001</v>
      </c>
      <c r="Y126" s="28">
        <v>3355</v>
      </c>
      <c r="Z126" s="30">
        <v>0</v>
      </c>
      <c r="AA126" s="30">
        <v>8.5399999999999991</v>
      </c>
      <c r="AB126" s="30">
        <v>0</v>
      </c>
      <c r="AC126" s="30">
        <v>7.25</v>
      </c>
      <c r="AD126" s="30">
        <v>0</v>
      </c>
      <c r="AE126" s="30">
        <v>0</v>
      </c>
      <c r="AF126" s="28">
        <v>2151.06</v>
      </c>
    </row>
    <row r="127" spans="1:32" ht="14.1" customHeight="1" x14ac:dyDescent="0.2">
      <c r="A127" s="8">
        <f t="shared" si="2"/>
        <v>2020</v>
      </c>
      <c r="B127" s="8">
        <v>1</v>
      </c>
      <c r="C127" s="32">
        <v>1466.94</v>
      </c>
      <c r="D127" s="51"/>
      <c r="E127" s="51"/>
      <c r="F127" s="48"/>
      <c r="G127" s="49"/>
      <c r="H127" s="49"/>
      <c r="I127" s="52"/>
      <c r="J127" s="33">
        <v>59</v>
      </c>
      <c r="K127" s="33">
        <v>144</v>
      </c>
      <c r="L127" s="32">
        <v>32.5</v>
      </c>
      <c r="M127" s="34">
        <v>0.68169999999999997</v>
      </c>
      <c r="N127" s="34">
        <v>0.74450000000000005</v>
      </c>
      <c r="O127" s="34">
        <v>0.73029999999999995</v>
      </c>
      <c r="P127" s="34">
        <v>0.74450000000000005</v>
      </c>
      <c r="Q127" s="61"/>
      <c r="R127" s="47"/>
      <c r="S127" s="28">
        <v>3802.5</v>
      </c>
      <c r="T127" s="28">
        <v>809.59</v>
      </c>
      <c r="U127" s="28">
        <v>8003.48</v>
      </c>
      <c r="V127" s="28">
        <v>4136.6215000000002</v>
      </c>
      <c r="W127" s="28">
        <v>851.62944800000002</v>
      </c>
      <c r="X127" s="28">
        <v>10780.3966</v>
      </c>
      <c r="Y127" s="28">
        <v>3280</v>
      </c>
      <c r="Z127" s="30">
        <v>16.75</v>
      </c>
      <c r="AA127" s="30">
        <v>0</v>
      </c>
      <c r="AB127" s="30">
        <v>17.13</v>
      </c>
      <c r="AC127" s="30">
        <v>0</v>
      </c>
      <c r="AD127" s="30">
        <v>13</v>
      </c>
      <c r="AE127" s="30">
        <v>0</v>
      </c>
      <c r="AF127" s="28">
        <v>2146.9299999999998</v>
      </c>
    </row>
    <row r="128" spans="1:32" ht="14.1" customHeight="1" x14ac:dyDescent="0.2">
      <c r="A128" s="8">
        <f t="shared" si="2"/>
        <v>2020</v>
      </c>
      <c r="B128" s="8">
        <v>2</v>
      </c>
      <c r="C128" s="32">
        <v>1469.4</v>
      </c>
      <c r="D128" s="51"/>
      <c r="E128" s="51"/>
      <c r="F128" s="48"/>
      <c r="G128" s="49"/>
      <c r="H128" s="49"/>
      <c r="I128" s="52"/>
      <c r="J128" s="33">
        <v>91</v>
      </c>
      <c r="K128" s="33">
        <v>102</v>
      </c>
      <c r="L128" s="32">
        <v>29.41</v>
      </c>
      <c r="M128" s="34">
        <v>0.68140000000000001</v>
      </c>
      <c r="N128" s="34">
        <v>0.74429999999999996</v>
      </c>
      <c r="O128" s="34">
        <v>0.7298</v>
      </c>
      <c r="P128" s="34">
        <v>0.74429999999999996</v>
      </c>
      <c r="Q128" s="61"/>
      <c r="R128" s="47"/>
      <c r="S128" s="28">
        <v>3802.5</v>
      </c>
      <c r="T128" s="28">
        <v>809.59</v>
      </c>
      <c r="U128" s="28">
        <v>8003.48</v>
      </c>
      <c r="V128" s="28">
        <v>4136.6215000000002</v>
      </c>
      <c r="W128" s="28">
        <v>851.62944800000002</v>
      </c>
      <c r="X128" s="28">
        <v>10780.3966</v>
      </c>
      <c r="Y128" s="28">
        <v>3314</v>
      </c>
      <c r="Z128" s="30">
        <v>0</v>
      </c>
      <c r="AA128" s="30">
        <v>10</v>
      </c>
      <c r="AB128" s="30">
        <v>0</v>
      </c>
      <c r="AC128" s="30">
        <v>8.3800000000000008</v>
      </c>
      <c r="AD128" s="30">
        <v>0</v>
      </c>
      <c r="AE128" s="30">
        <v>1</v>
      </c>
      <c r="AF128" s="28">
        <v>2155.02</v>
      </c>
    </row>
    <row r="129" spans="1:32" ht="14.1" customHeight="1" x14ac:dyDescent="0.2">
      <c r="A129" s="8">
        <f t="shared" si="2"/>
        <v>2020</v>
      </c>
      <c r="B129" s="8">
        <v>3</v>
      </c>
      <c r="C129" s="32">
        <v>1471.85</v>
      </c>
      <c r="D129" s="51"/>
      <c r="E129" s="51"/>
      <c r="F129" s="48"/>
      <c r="G129" s="49"/>
      <c r="H129" s="49"/>
      <c r="I129" s="52"/>
      <c r="J129" s="33">
        <v>54</v>
      </c>
      <c r="K129" s="33">
        <v>171</v>
      </c>
      <c r="L129" s="32">
        <v>29.45</v>
      </c>
      <c r="M129" s="34">
        <v>0.68200000000000005</v>
      </c>
      <c r="N129" s="34">
        <v>0.74450000000000005</v>
      </c>
      <c r="O129" s="34">
        <v>0.72989999999999999</v>
      </c>
      <c r="P129" s="34">
        <v>0.74450000000000005</v>
      </c>
      <c r="Q129" s="61"/>
      <c r="R129" s="47"/>
      <c r="S129" s="28">
        <v>3802.5</v>
      </c>
      <c r="T129" s="28">
        <v>809.59</v>
      </c>
      <c r="U129" s="28">
        <v>8003.48</v>
      </c>
      <c r="V129" s="28">
        <v>4136.6215000000002</v>
      </c>
      <c r="W129" s="28">
        <v>851.62944800000002</v>
      </c>
      <c r="X129" s="28">
        <v>10780.3966</v>
      </c>
      <c r="Y129" s="28">
        <v>3405</v>
      </c>
      <c r="Z129" s="30">
        <v>0</v>
      </c>
      <c r="AA129" s="30">
        <v>12.96</v>
      </c>
      <c r="AB129" s="30">
        <v>0</v>
      </c>
      <c r="AC129" s="30">
        <v>12.92</v>
      </c>
      <c r="AD129" s="30">
        <v>0</v>
      </c>
      <c r="AE129" s="30">
        <v>1</v>
      </c>
      <c r="AF129" s="28">
        <v>2156.34</v>
      </c>
    </row>
    <row r="130" spans="1:32" ht="14.1" customHeight="1" x14ac:dyDescent="0.2">
      <c r="A130" s="8">
        <f t="shared" si="2"/>
        <v>2020</v>
      </c>
      <c r="B130" s="8">
        <v>4</v>
      </c>
      <c r="C130" s="32">
        <v>1474.3</v>
      </c>
      <c r="D130" s="51"/>
      <c r="E130" s="51"/>
      <c r="F130" s="48"/>
      <c r="G130" s="49"/>
      <c r="H130" s="49"/>
      <c r="I130" s="52"/>
      <c r="J130" s="33">
        <v>2</v>
      </c>
      <c r="K130" s="33">
        <v>330</v>
      </c>
      <c r="L130" s="32">
        <v>30.32</v>
      </c>
      <c r="M130" s="34">
        <v>0.68300000000000005</v>
      </c>
      <c r="N130" s="34">
        <v>0.746</v>
      </c>
      <c r="O130" s="34">
        <v>0.73050000000000004</v>
      </c>
      <c r="P130" s="34">
        <v>0.746</v>
      </c>
      <c r="Q130" s="61"/>
      <c r="R130" s="47"/>
      <c r="S130" s="28">
        <v>3802.5</v>
      </c>
      <c r="T130" s="28">
        <v>809.59</v>
      </c>
      <c r="U130" s="28">
        <v>8003.48</v>
      </c>
      <c r="V130" s="28">
        <v>4136.6215000000002</v>
      </c>
      <c r="W130" s="28">
        <v>851.62944800000002</v>
      </c>
      <c r="X130" s="28">
        <v>10780.3966</v>
      </c>
      <c r="Y130" s="28">
        <v>3507</v>
      </c>
      <c r="Z130" s="30">
        <v>0</v>
      </c>
      <c r="AA130" s="30">
        <v>16.71</v>
      </c>
      <c r="AB130" s="30">
        <v>0</v>
      </c>
      <c r="AC130" s="30">
        <v>10.29</v>
      </c>
      <c r="AD130" s="30">
        <v>0</v>
      </c>
      <c r="AE130" s="30">
        <v>7</v>
      </c>
      <c r="AF130" s="28">
        <v>2143.7600000000002</v>
      </c>
    </row>
    <row r="131" spans="1:32" ht="14.1" customHeight="1" x14ac:dyDescent="0.2">
      <c r="A131" s="8">
        <f t="shared" si="2"/>
        <v>2020</v>
      </c>
      <c r="B131" s="8">
        <v>5</v>
      </c>
      <c r="C131" s="32">
        <v>1476.73</v>
      </c>
      <c r="D131" s="51"/>
      <c r="E131" s="51"/>
      <c r="F131" s="48"/>
      <c r="G131" s="49"/>
      <c r="H131" s="49"/>
      <c r="I131" s="52"/>
      <c r="J131" s="33">
        <v>0</v>
      </c>
      <c r="K131" s="33">
        <v>342</v>
      </c>
      <c r="L131" s="32">
        <v>30.09</v>
      </c>
      <c r="M131" s="34">
        <v>0.68159999999999998</v>
      </c>
      <c r="N131" s="34">
        <v>0.74399999999999999</v>
      </c>
      <c r="O131" s="34">
        <v>0.72919999999999996</v>
      </c>
      <c r="P131" s="34">
        <v>0.74399999999999999</v>
      </c>
      <c r="Q131" s="61"/>
      <c r="R131" s="47"/>
      <c r="S131" s="28">
        <v>3802.5</v>
      </c>
      <c r="T131" s="28">
        <v>809.59</v>
      </c>
      <c r="U131" s="28">
        <v>8003.48</v>
      </c>
      <c r="V131" s="28">
        <v>4136.6215000000002</v>
      </c>
      <c r="W131" s="28">
        <v>851.62944800000002</v>
      </c>
      <c r="X131" s="28">
        <v>10780.3966</v>
      </c>
      <c r="Y131" s="28">
        <v>3440</v>
      </c>
      <c r="Z131" s="30">
        <v>0</v>
      </c>
      <c r="AA131" s="30">
        <v>16</v>
      </c>
      <c r="AB131" s="30">
        <v>0</v>
      </c>
      <c r="AC131" s="30">
        <v>16.829999999999998</v>
      </c>
      <c r="AD131" s="30">
        <v>0</v>
      </c>
      <c r="AE131" s="30">
        <v>9</v>
      </c>
      <c r="AF131" s="28">
        <v>2129.6999999999998</v>
      </c>
    </row>
    <row r="132" spans="1:32" ht="14.1" customHeight="1" x14ac:dyDescent="0.2">
      <c r="A132" s="8">
        <f t="shared" si="2"/>
        <v>2020</v>
      </c>
      <c r="B132" s="8">
        <v>6</v>
      </c>
      <c r="C132" s="32">
        <v>1479.15</v>
      </c>
      <c r="D132" s="51"/>
      <c r="E132" s="51"/>
      <c r="F132" s="48"/>
      <c r="G132" s="49"/>
      <c r="H132" s="49"/>
      <c r="I132" s="52"/>
      <c r="J132" s="33">
        <v>0</v>
      </c>
      <c r="K132" s="33">
        <v>507</v>
      </c>
      <c r="L132" s="32">
        <v>30.59</v>
      </c>
      <c r="M132" s="34">
        <v>0.68089999999999995</v>
      </c>
      <c r="N132" s="34">
        <v>0.74370000000000003</v>
      </c>
      <c r="O132" s="34">
        <v>0.72870000000000001</v>
      </c>
      <c r="P132" s="34">
        <v>0.74370000000000003</v>
      </c>
      <c r="Q132" s="61"/>
      <c r="R132" s="47"/>
      <c r="S132" s="28">
        <v>3802.5</v>
      </c>
      <c r="T132" s="28">
        <v>809.59</v>
      </c>
      <c r="U132" s="28">
        <v>8003.48</v>
      </c>
      <c r="V132" s="28">
        <v>4136.6215000000002</v>
      </c>
      <c r="W132" s="28">
        <v>851.62944800000002</v>
      </c>
      <c r="X132" s="28">
        <v>10780.3966</v>
      </c>
      <c r="Y132" s="28">
        <v>3364</v>
      </c>
      <c r="Z132" s="30">
        <v>0</v>
      </c>
      <c r="AA132" s="30">
        <v>19</v>
      </c>
      <c r="AB132" s="30">
        <v>0</v>
      </c>
      <c r="AC132" s="30">
        <v>19</v>
      </c>
      <c r="AD132" s="30">
        <v>0</v>
      </c>
      <c r="AE132" s="30">
        <v>10</v>
      </c>
      <c r="AF132" s="28">
        <v>2129.85</v>
      </c>
    </row>
    <row r="133" spans="1:32" ht="14.1" customHeight="1" x14ac:dyDescent="0.2">
      <c r="A133" s="8">
        <f t="shared" si="2"/>
        <v>2020</v>
      </c>
      <c r="B133" s="8">
        <v>7</v>
      </c>
      <c r="C133" s="32">
        <v>1481.58</v>
      </c>
      <c r="D133" s="51"/>
      <c r="E133" s="51"/>
      <c r="F133" s="48"/>
      <c r="G133" s="49"/>
      <c r="H133" s="49"/>
      <c r="I133" s="52"/>
      <c r="J133" s="33">
        <v>0</v>
      </c>
      <c r="K133" s="33">
        <v>620</v>
      </c>
      <c r="L133" s="32">
        <v>30.68</v>
      </c>
      <c r="M133" s="34">
        <v>0.68049999999999999</v>
      </c>
      <c r="N133" s="34">
        <v>0.74370000000000003</v>
      </c>
      <c r="O133" s="34">
        <v>0.72829999999999995</v>
      </c>
      <c r="P133" s="34">
        <v>0.74370000000000003</v>
      </c>
      <c r="Q133" s="61"/>
      <c r="R133" s="47"/>
      <c r="S133" s="28">
        <v>3802.5</v>
      </c>
      <c r="T133" s="28">
        <v>809.59</v>
      </c>
      <c r="U133" s="28">
        <v>8003.48</v>
      </c>
      <c r="V133" s="28">
        <v>4136.6215000000002</v>
      </c>
      <c r="W133" s="28">
        <v>851.62944800000002</v>
      </c>
      <c r="X133" s="28">
        <v>10780.3966</v>
      </c>
      <c r="Y133" s="28">
        <v>3067</v>
      </c>
      <c r="Z133" s="30">
        <v>0</v>
      </c>
      <c r="AA133" s="30">
        <v>19</v>
      </c>
      <c r="AB133" s="30">
        <v>0</v>
      </c>
      <c r="AC133" s="30">
        <v>19</v>
      </c>
      <c r="AD133" s="30">
        <v>0</v>
      </c>
      <c r="AE133" s="30">
        <v>10</v>
      </c>
      <c r="AF133" s="28">
        <v>2135.48</v>
      </c>
    </row>
    <row r="134" spans="1:32" ht="14.1" customHeight="1" x14ac:dyDescent="0.2">
      <c r="A134" s="8">
        <f t="shared" si="2"/>
        <v>2020</v>
      </c>
      <c r="B134" s="8">
        <v>8</v>
      </c>
      <c r="C134" s="32">
        <v>1484</v>
      </c>
      <c r="D134" s="51"/>
      <c r="E134" s="51"/>
      <c r="F134" s="48"/>
      <c r="G134" s="49"/>
      <c r="H134" s="49"/>
      <c r="I134" s="52"/>
      <c r="J134" s="33">
        <v>0</v>
      </c>
      <c r="K134" s="33">
        <v>555</v>
      </c>
      <c r="L134" s="32">
        <v>31.14</v>
      </c>
      <c r="M134" s="34">
        <v>0.67969999999999997</v>
      </c>
      <c r="N134" s="34">
        <v>0.74280000000000002</v>
      </c>
      <c r="O134" s="34">
        <v>0.72770000000000001</v>
      </c>
      <c r="P134" s="34">
        <v>0.74280000000000002</v>
      </c>
      <c r="Q134" s="61"/>
      <c r="R134" s="47"/>
      <c r="S134" s="28">
        <v>3802.5</v>
      </c>
      <c r="T134" s="28">
        <v>809.59</v>
      </c>
      <c r="U134" s="28">
        <v>8003.48</v>
      </c>
      <c r="V134" s="28">
        <v>4136.6215000000002</v>
      </c>
      <c r="W134" s="28">
        <v>851.62944800000002</v>
      </c>
      <c r="X134" s="28">
        <v>10780.3966</v>
      </c>
      <c r="Y134" s="28">
        <v>3054.056</v>
      </c>
      <c r="Z134" s="30">
        <v>0</v>
      </c>
      <c r="AA134" s="30">
        <v>19.5</v>
      </c>
      <c r="AB134" s="30">
        <v>0</v>
      </c>
      <c r="AC134" s="30">
        <v>19.5</v>
      </c>
      <c r="AD134" s="30">
        <v>0</v>
      </c>
      <c r="AE134" s="30">
        <v>12</v>
      </c>
      <c r="AF134" s="28">
        <v>2138.44</v>
      </c>
    </row>
    <row r="135" spans="1:32" ht="14.1" customHeight="1" x14ac:dyDescent="0.2">
      <c r="A135" s="8">
        <f t="shared" si="2"/>
        <v>2020</v>
      </c>
      <c r="B135" s="8">
        <v>9</v>
      </c>
      <c r="C135" s="32">
        <v>1486.43</v>
      </c>
      <c r="D135" s="51"/>
      <c r="E135" s="51"/>
      <c r="F135" s="48"/>
      <c r="G135" s="49"/>
      <c r="H135" s="49"/>
      <c r="I135" s="52"/>
      <c r="J135" s="33">
        <v>0</v>
      </c>
      <c r="K135" s="33">
        <v>570</v>
      </c>
      <c r="L135" s="32">
        <v>30.18</v>
      </c>
      <c r="M135" s="34">
        <v>0.67869999999999997</v>
      </c>
      <c r="N135" s="34">
        <v>0.74119999999999997</v>
      </c>
      <c r="O135" s="34">
        <v>0.72689999999999999</v>
      </c>
      <c r="P135" s="34">
        <v>0.74119999999999997</v>
      </c>
      <c r="Q135" s="61"/>
      <c r="R135" s="47"/>
      <c r="S135" s="28">
        <v>3802.5</v>
      </c>
      <c r="T135" s="28">
        <v>809.59</v>
      </c>
      <c r="U135" s="28">
        <v>8003.48</v>
      </c>
      <c r="V135" s="28">
        <v>4136.6215000000002</v>
      </c>
      <c r="W135" s="28">
        <v>851.62944800000002</v>
      </c>
      <c r="X135" s="28">
        <v>10780.3966</v>
      </c>
      <c r="Y135" s="28">
        <v>3027.4879999999998</v>
      </c>
      <c r="Z135" s="30">
        <v>0</v>
      </c>
      <c r="AA135" s="30">
        <v>16.5</v>
      </c>
      <c r="AB135" s="30">
        <v>0</v>
      </c>
      <c r="AC135" s="30">
        <v>16.5</v>
      </c>
      <c r="AD135" s="30">
        <v>0</v>
      </c>
      <c r="AE135" s="30">
        <v>9</v>
      </c>
      <c r="AF135" s="28">
        <v>2131.63</v>
      </c>
    </row>
    <row r="136" spans="1:32" ht="14.1" customHeight="1" x14ac:dyDescent="0.2">
      <c r="A136" s="8">
        <f t="shared" si="2"/>
        <v>2020</v>
      </c>
      <c r="B136" s="8">
        <v>10</v>
      </c>
      <c r="C136" s="32">
        <v>1488.85</v>
      </c>
      <c r="D136" s="51"/>
      <c r="E136" s="51"/>
      <c r="F136" s="48"/>
      <c r="G136" s="49"/>
      <c r="H136" s="49"/>
      <c r="I136" s="52"/>
      <c r="J136" s="33">
        <v>0</v>
      </c>
      <c r="K136" s="33">
        <v>472</v>
      </c>
      <c r="L136" s="32">
        <v>29.91</v>
      </c>
      <c r="M136" s="34">
        <v>0.67830000000000001</v>
      </c>
      <c r="N136" s="34">
        <v>0.74099999999999999</v>
      </c>
      <c r="O136" s="34">
        <v>0.72619999999999996</v>
      </c>
      <c r="P136" s="34">
        <v>0.74099999999999999</v>
      </c>
      <c r="Q136" s="61"/>
      <c r="R136" s="47"/>
      <c r="S136" s="28">
        <v>3802.5</v>
      </c>
      <c r="T136" s="28">
        <v>809.59</v>
      </c>
      <c r="U136" s="28">
        <v>8003.48</v>
      </c>
      <c r="V136" s="28">
        <v>4136.6215000000002</v>
      </c>
      <c r="W136" s="28">
        <v>851.62944800000002</v>
      </c>
      <c r="X136" s="28">
        <v>10780.3966</v>
      </c>
      <c r="Y136" s="28">
        <v>3019.761</v>
      </c>
      <c r="Z136" s="30">
        <v>0</v>
      </c>
      <c r="AA136" s="30">
        <v>15</v>
      </c>
      <c r="AB136" s="30">
        <v>0</v>
      </c>
      <c r="AC136" s="30">
        <v>15</v>
      </c>
      <c r="AD136" s="30">
        <v>0</v>
      </c>
      <c r="AE136" s="30">
        <v>5</v>
      </c>
      <c r="AF136" s="28">
        <v>2110.88</v>
      </c>
    </row>
    <row r="137" spans="1:32" ht="14.1" customHeight="1" x14ac:dyDescent="0.2">
      <c r="A137" s="8">
        <f t="shared" si="2"/>
        <v>2020</v>
      </c>
      <c r="B137" s="8">
        <v>11</v>
      </c>
      <c r="C137" s="32">
        <v>1491.28</v>
      </c>
      <c r="D137" s="51"/>
      <c r="E137" s="51"/>
      <c r="F137" s="48"/>
      <c r="G137" s="49"/>
      <c r="H137" s="49"/>
      <c r="I137" s="52"/>
      <c r="J137" s="33">
        <v>10</v>
      </c>
      <c r="K137" s="33">
        <v>276</v>
      </c>
      <c r="L137" s="32">
        <v>30.09</v>
      </c>
      <c r="M137" s="34">
        <v>0.67759999999999998</v>
      </c>
      <c r="N137" s="34">
        <v>0.74019999999999997</v>
      </c>
      <c r="O137" s="34">
        <v>0.72570000000000001</v>
      </c>
      <c r="P137" s="34">
        <v>0.74019999999999997</v>
      </c>
      <c r="Q137" s="61"/>
      <c r="R137" s="47"/>
      <c r="S137" s="28">
        <v>3802.5</v>
      </c>
      <c r="T137" s="28">
        <v>809.59</v>
      </c>
      <c r="U137" s="28">
        <v>8003.48</v>
      </c>
      <c r="V137" s="28">
        <v>4136.6215000000002</v>
      </c>
      <c r="W137" s="28">
        <v>851.62944800000002</v>
      </c>
      <c r="X137" s="28">
        <v>10780.3966</v>
      </c>
      <c r="Y137" s="28">
        <v>3017.0369999999998</v>
      </c>
      <c r="Z137" s="30">
        <v>0</v>
      </c>
      <c r="AA137" s="30">
        <v>11</v>
      </c>
      <c r="AB137" s="30">
        <v>0</v>
      </c>
      <c r="AC137" s="30">
        <v>11</v>
      </c>
      <c r="AD137" s="30">
        <v>0</v>
      </c>
      <c r="AE137" s="30">
        <v>0</v>
      </c>
      <c r="AF137" s="28">
        <v>2105.5500000000002</v>
      </c>
    </row>
    <row r="138" spans="1:32" ht="14.1" customHeight="1" x14ac:dyDescent="0.2">
      <c r="A138" s="8">
        <f t="shared" si="2"/>
        <v>2020</v>
      </c>
      <c r="B138" s="8">
        <v>12</v>
      </c>
      <c r="C138" s="32">
        <v>1493.71</v>
      </c>
      <c r="D138" s="51"/>
      <c r="E138" s="51"/>
      <c r="F138" s="48"/>
      <c r="G138" s="49"/>
      <c r="H138" s="49"/>
      <c r="I138" s="52"/>
      <c r="J138" s="33">
        <v>65</v>
      </c>
      <c r="K138" s="33">
        <v>137</v>
      </c>
      <c r="L138" s="32">
        <v>31.23</v>
      </c>
      <c r="M138" s="34">
        <v>0.6774</v>
      </c>
      <c r="N138" s="34">
        <v>0.7399</v>
      </c>
      <c r="O138" s="34">
        <v>0.72550000000000003</v>
      </c>
      <c r="P138" s="34">
        <v>0.7399</v>
      </c>
      <c r="Q138" s="61"/>
      <c r="R138" s="47"/>
      <c r="S138" s="28">
        <v>3802.5</v>
      </c>
      <c r="T138" s="28">
        <v>809.59</v>
      </c>
      <c r="U138" s="28">
        <v>8003.48</v>
      </c>
      <c r="V138" s="28">
        <v>4136.6215000000002</v>
      </c>
      <c r="W138" s="28">
        <v>851.62944800000002</v>
      </c>
      <c r="X138" s="28">
        <v>10780.3966</v>
      </c>
      <c r="Y138" s="28">
        <v>2990.9119999999998</v>
      </c>
      <c r="Z138" s="30">
        <v>16</v>
      </c>
      <c r="AA138" s="30">
        <v>0</v>
      </c>
      <c r="AB138" s="30">
        <v>16</v>
      </c>
      <c r="AC138" s="30">
        <v>0</v>
      </c>
      <c r="AD138" s="30">
        <v>11</v>
      </c>
      <c r="AE138" s="30">
        <v>0</v>
      </c>
      <c r="AF138" s="28">
        <v>2107.13</v>
      </c>
    </row>
    <row r="139" spans="1:32" ht="14.1" customHeight="1" x14ac:dyDescent="0.2">
      <c r="A139" s="8">
        <f t="shared" si="2"/>
        <v>2021</v>
      </c>
      <c r="B139" s="8">
        <v>1</v>
      </c>
      <c r="C139" s="32">
        <v>1496.13</v>
      </c>
      <c r="D139" s="51"/>
      <c r="E139" s="51"/>
      <c r="F139" s="48"/>
      <c r="G139" s="49"/>
      <c r="H139" s="49"/>
      <c r="I139" s="52"/>
      <c r="J139" s="33">
        <v>149</v>
      </c>
      <c r="K139" s="33">
        <v>82</v>
      </c>
      <c r="L139" s="32">
        <v>32.090000000000003</v>
      </c>
      <c r="M139" s="34">
        <v>0.67649999999999999</v>
      </c>
      <c r="N139" s="34">
        <v>0.73880000000000001</v>
      </c>
      <c r="O139" s="34">
        <v>0.7248</v>
      </c>
      <c r="P139" s="34">
        <v>0.73880000000000001</v>
      </c>
      <c r="Q139" s="61"/>
      <c r="R139" s="47"/>
      <c r="S139" s="28">
        <v>3783.75</v>
      </c>
      <c r="T139" s="28">
        <v>792.29</v>
      </c>
      <c r="U139" s="28">
        <v>7928.16</v>
      </c>
      <c r="V139" s="28">
        <v>4123.8100999999997</v>
      </c>
      <c r="W139" s="28">
        <v>847.47909500000003</v>
      </c>
      <c r="X139" s="28">
        <v>10790.6893</v>
      </c>
      <c r="Y139" s="28">
        <v>3007.5369999999998</v>
      </c>
      <c r="Z139" s="30">
        <v>23</v>
      </c>
      <c r="AA139" s="30">
        <v>0</v>
      </c>
      <c r="AB139" s="30">
        <v>23</v>
      </c>
      <c r="AC139" s="30">
        <v>0</v>
      </c>
      <c r="AD139" s="30">
        <v>19</v>
      </c>
      <c r="AE139" s="30">
        <v>0</v>
      </c>
      <c r="AF139" s="28">
        <v>2099.92</v>
      </c>
    </row>
    <row r="140" spans="1:32" ht="14.1" customHeight="1" x14ac:dyDescent="0.2">
      <c r="A140" s="8">
        <f t="shared" si="2"/>
        <v>2021</v>
      </c>
      <c r="B140" s="8">
        <v>2</v>
      </c>
      <c r="C140" s="32">
        <v>1498.56</v>
      </c>
      <c r="D140" s="51"/>
      <c r="E140" s="51"/>
      <c r="F140" s="48"/>
      <c r="G140" s="49"/>
      <c r="H140" s="49"/>
      <c r="I140" s="52"/>
      <c r="J140" s="33">
        <v>141</v>
      </c>
      <c r="K140" s="33">
        <v>55</v>
      </c>
      <c r="L140" s="32">
        <v>29.59</v>
      </c>
      <c r="M140" s="34">
        <v>0.67479999999999996</v>
      </c>
      <c r="N140" s="34">
        <v>0.73770000000000002</v>
      </c>
      <c r="O140" s="34">
        <v>0.72330000000000005</v>
      </c>
      <c r="P140" s="34">
        <v>0.73770000000000002</v>
      </c>
      <c r="Q140" s="61"/>
      <c r="R140" s="47"/>
      <c r="S140" s="28">
        <v>3783.75</v>
      </c>
      <c r="T140" s="28">
        <v>792.29</v>
      </c>
      <c r="U140" s="28">
        <v>7928.16</v>
      </c>
      <c r="V140" s="28">
        <v>4123.8100999999997</v>
      </c>
      <c r="W140" s="28">
        <v>847.47909500000003</v>
      </c>
      <c r="X140" s="28">
        <v>10790.6893</v>
      </c>
      <c r="Y140" s="28">
        <v>3003.596</v>
      </c>
      <c r="Z140" s="30">
        <v>16</v>
      </c>
      <c r="AA140" s="30">
        <v>0</v>
      </c>
      <c r="AB140" s="30">
        <v>16</v>
      </c>
      <c r="AC140" s="30">
        <v>0</v>
      </c>
      <c r="AD140" s="30">
        <v>9</v>
      </c>
      <c r="AE140" s="30">
        <v>0</v>
      </c>
      <c r="AF140" s="28">
        <v>2087.9899999999998</v>
      </c>
    </row>
    <row r="141" spans="1:32" ht="14.1" customHeight="1" x14ac:dyDescent="0.2">
      <c r="A141" s="8">
        <f t="shared" si="2"/>
        <v>2021</v>
      </c>
      <c r="B141" s="8">
        <v>3</v>
      </c>
      <c r="C141" s="32">
        <v>1500.98</v>
      </c>
      <c r="D141" s="51"/>
      <c r="E141" s="51"/>
      <c r="F141" s="48"/>
      <c r="G141" s="49"/>
      <c r="H141" s="49"/>
      <c r="I141" s="52"/>
      <c r="J141" s="33">
        <v>74</v>
      </c>
      <c r="K141" s="33">
        <v>109</v>
      </c>
      <c r="L141" s="32">
        <v>29.55</v>
      </c>
      <c r="M141" s="34">
        <v>0.67300000000000004</v>
      </c>
      <c r="N141" s="34">
        <v>0.73629999999999995</v>
      </c>
      <c r="O141" s="34">
        <v>0.72170000000000001</v>
      </c>
      <c r="P141" s="34">
        <v>0.73629999999999995</v>
      </c>
      <c r="Q141" s="61"/>
      <c r="R141" s="47"/>
      <c r="S141" s="28">
        <v>3783.75</v>
      </c>
      <c r="T141" s="28">
        <v>792.29</v>
      </c>
      <c r="U141" s="28">
        <v>7928.16</v>
      </c>
      <c r="V141" s="28">
        <v>4123.8100999999997</v>
      </c>
      <c r="W141" s="28">
        <v>847.47909500000003</v>
      </c>
      <c r="X141" s="28">
        <v>10790.6893</v>
      </c>
      <c r="Y141" s="28">
        <v>3010.1729999999998</v>
      </c>
      <c r="Z141" s="30">
        <v>14</v>
      </c>
      <c r="AA141" s="30">
        <v>0</v>
      </c>
      <c r="AB141" s="30">
        <v>14</v>
      </c>
      <c r="AC141" s="30">
        <v>0</v>
      </c>
      <c r="AD141" s="30">
        <v>6</v>
      </c>
      <c r="AE141" s="30">
        <v>0</v>
      </c>
      <c r="AF141" s="28">
        <v>2083.14</v>
      </c>
    </row>
    <row r="142" spans="1:32" ht="14.1" customHeight="1" x14ac:dyDescent="0.2">
      <c r="A142" s="8">
        <f t="shared" si="2"/>
        <v>2021</v>
      </c>
      <c r="B142" s="8">
        <v>4</v>
      </c>
      <c r="C142" s="32">
        <v>1503.41</v>
      </c>
      <c r="D142" s="51"/>
      <c r="E142" s="51"/>
      <c r="F142" s="48"/>
      <c r="G142" s="49"/>
      <c r="H142" s="49"/>
      <c r="I142" s="52"/>
      <c r="J142" s="33">
        <v>22</v>
      </c>
      <c r="K142" s="33">
        <v>201</v>
      </c>
      <c r="L142" s="32">
        <v>30.59</v>
      </c>
      <c r="M142" s="34">
        <v>0.67079999999999995</v>
      </c>
      <c r="N142" s="34">
        <v>0.73450000000000004</v>
      </c>
      <c r="O142" s="34">
        <v>0.71970000000000001</v>
      </c>
      <c r="P142" s="34">
        <v>0.73450000000000004</v>
      </c>
      <c r="Q142" s="61"/>
      <c r="R142" s="47"/>
      <c r="S142" s="28">
        <v>3783.75</v>
      </c>
      <c r="T142" s="28">
        <v>792.29</v>
      </c>
      <c r="U142" s="28">
        <v>7928.16</v>
      </c>
      <c r="V142" s="28">
        <v>4123.8100999999997</v>
      </c>
      <c r="W142" s="28">
        <v>847.47909500000003</v>
      </c>
      <c r="X142" s="28">
        <v>10790.6893</v>
      </c>
      <c r="Y142" s="28">
        <v>3001.989</v>
      </c>
      <c r="Z142" s="30">
        <v>0</v>
      </c>
      <c r="AA142" s="30">
        <v>14</v>
      </c>
      <c r="AB142" s="30">
        <v>0</v>
      </c>
      <c r="AC142" s="30">
        <v>14</v>
      </c>
      <c r="AD142" s="30">
        <v>0</v>
      </c>
      <c r="AE142" s="30">
        <v>3</v>
      </c>
      <c r="AF142" s="28">
        <v>2084.73</v>
      </c>
    </row>
    <row r="143" spans="1:32" ht="14.1" customHeight="1" x14ac:dyDescent="0.2">
      <c r="A143" s="8">
        <f t="shared" si="2"/>
        <v>2021</v>
      </c>
      <c r="B143" s="8">
        <v>5</v>
      </c>
      <c r="C143" s="32">
        <v>1505.78</v>
      </c>
      <c r="D143" s="51"/>
      <c r="E143" s="51"/>
      <c r="F143" s="48"/>
      <c r="G143" s="49"/>
      <c r="H143" s="49"/>
      <c r="I143" s="52"/>
      <c r="J143" s="33">
        <v>0</v>
      </c>
      <c r="K143" s="33">
        <v>336</v>
      </c>
      <c r="L143" s="32">
        <v>29.59</v>
      </c>
      <c r="M143" s="34">
        <v>0.66810000000000003</v>
      </c>
      <c r="N143" s="34">
        <v>0.73219999999999996</v>
      </c>
      <c r="O143" s="34">
        <v>0.71719999999999995</v>
      </c>
      <c r="P143" s="34">
        <v>0.73219999999999996</v>
      </c>
      <c r="Q143" s="61"/>
      <c r="R143" s="47"/>
      <c r="S143" s="28">
        <v>3783.75</v>
      </c>
      <c r="T143" s="28">
        <v>792.29</v>
      </c>
      <c r="U143" s="28">
        <v>7928.16</v>
      </c>
      <c r="V143" s="28">
        <v>4123.8100999999997</v>
      </c>
      <c r="W143" s="28">
        <v>847.47909500000003</v>
      </c>
      <c r="X143" s="28">
        <v>10790.6893</v>
      </c>
      <c r="Y143" s="28">
        <v>3012.6880000000001</v>
      </c>
      <c r="Z143" s="30">
        <v>0</v>
      </c>
      <c r="AA143" s="30">
        <v>16</v>
      </c>
      <c r="AB143" s="30">
        <v>0</v>
      </c>
      <c r="AC143" s="30">
        <v>16</v>
      </c>
      <c r="AD143" s="30">
        <v>0</v>
      </c>
      <c r="AE143" s="30">
        <v>8</v>
      </c>
      <c r="AF143" s="28">
        <v>2082.9499999999998</v>
      </c>
    </row>
    <row r="144" spans="1:32" ht="14.1" customHeight="1" x14ac:dyDescent="0.2">
      <c r="A144" s="8">
        <f t="shared" si="2"/>
        <v>2021</v>
      </c>
      <c r="B144" s="8">
        <v>6</v>
      </c>
      <c r="C144" s="32">
        <v>1508.14</v>
      </c>
      <c r="D144" s="51"/>
      <c r="E144" s="51"/>
      <c r="F144" s="48"/>
      <c r="G144" s="49"/>
      <c r="H144" s="49"/>
      <c r="I144" s="52"/>
      <c r="J144" s="33">
        <v>0</v>
      </c>
      <c r="K144" s="33">
        <v>490</v>
      </c>
      <c r="L144" s="32">
        <v>30.68</v>
      </c>
      <c r="M144" s="34">
        <v>0.66520000000000001</v>
      </c>
      <c r="N144" s="34">
        <v>0.72960000000000003</v>
      </c>
      <c r="O144" s="34">
        <v>0.71440000000000003</v>
      </c>
      <c r="P144" s="34">
        <v>0.72960000000000003</v>
      </c>
      <c r="Q144" s="61"/>
      <c r="R144" s="47"/>
      <c r="S144" s="28">
        <v>3783.75</v>
      </c>
      <c r="T144" s="28">
        <v>792.29</v>
      </c>
      <c r="U144" s="28">
        <v>7928.16</v>
      </c>
      <c r="V144" s="28">
        <v>4123.8100999999997</v>
      </c>
      <c r="W144" s="28">
        <v>847.47909500000003</v>
      </c>
      <c r="X144" s="28">
        <v>10790.6893</v>
      </c>
      <c r="Y144" s="28">
        <v>3015.82</v>
      </c>
      <c r="Z144" s="30">
        <v>0</v>
      </c>
      <c r="AA144" s="30">
        <v>19</v>
      </c>
      <c r="AB144" s="30">
        <v>0</v>
      </c>
      <c r="AC144" s="30">
        <v>19</v>
      </c>
      <c r="AD144" s="30">
        <v>0</v>
      </c>
      <c r="AE144" s="30">
        <v>10</v>
      </c>
      <c r="AF144" s="28">
        <v>2080.9</v>
      </c>
    </row>
    <row r="145" spans="1:32" ht="14.1" customHeight="1" x14ac:dyDescent="0.2">
      <c r="A145" s="8">
        <f t="shared" si="2"/>
        <v>2021</v>
      </c>
      <c r="B145" s="8">
        <v>7</v>
      </c>
      <c r="C145" s="32">
        <v>1510.51</v>
      </c>
      <c r="D145" s="51"/>
      <c r="E145" s="51"/>
      <c r="F145" s="48"/>
      <c r="G145" s="49"/>
      <c r="H145" s="49"/>
      <c r="I145" s="52"/>
      <c r="J145" s="33">
        <v>0</v>
      </c>
      <c r="K145" s="33">
        <v>552</v>
      </c>
      <c r="L145" s="32">
        <v>30.64</v>
      </c>
      <c r="M145" s="34">
        <v>0.66220000000000001</v>
      </c>
      <c r="N145" s="34">
        <v>0.72699999999999998</v>
      </c>
      <c r="O145" s="34">
        <v>0.71150000000000002</v>
      </c>
      <c r="P145" s="34">
        <v>0.72699999999999998</v>
      </c>
      <c r="Q145" s="61"/>
      <c r="R145" s="47"/>
      <c r="S145" s="28">
        <v>3783.75</v>
      </c>
      <c r="T145" s="28">
        <v>792.29</v>
      </c>
      <c r="U145" s="28">
        <v>7928.16</v>
      </c>
      <c r="V145" s="28">
        <v>4123.8100999999997</v>
      </c>
      <c r="W145" s="28">
        <v>847.47909500000003</v>
      </c>
      <c r="X145" s="28">
        <v>10790.6893</v>
      </c>
      <c r="Y145" s="28">
        <v>3026.4569999999999</v>
      </c>
      <c r="Z145" s="30">
        <v>0</v>
      </c>
      <c r="AA145" s="30">
        <v>19</v>
      </c>
      <c r="AB145" s="30">
        <v>0</v>
      </c>
      <c r="AC145" s="30">
        <v>19</v>
      </c>
      <c r="AD145" s="30">
        <v>0</v>
      </c>
      <c r="AE145" s="30">
        <v>10</v>
      </c>
      <c r="AF145" s="28">
        <v>2080.6799999999998</v>
      </c>
    </row>
    <row r="146" spans="1:32" ht="14.1" customHeight="1" x14ac:dyDescent="0.2">
      <c r="A146" s="8">
        <f t="shared" si="2"/>
        <v>2021</v>
      </c>
      <c r="B146" s="8">
        <v>8</v>
      </c>
      <c r="C146" s="32">
        <v>1512.87</v>
      </c>
      <c r="D146" s="51"/>
      <c r="E146" s="51"/>
      <c r="F146" s="48"/>
      <c r="G146" s="49"/>
      <c r="H146" s="49"/>
      <c r="I146" s="52"/>
      <c r="J146" s="33">
        <v>0</v>
      </c>
      <c r="K146" s="33">
        <v>555</v>
      </c>
      <c r="L146" s="32">
        <v>29.73</v>
      </c>
      <c r="M146" s="34">
        <v>0.6593</v>
      </c>
      <c r="N146" s="34">
        <v>0.72430000000000005</v>
      </c>
      <c r="O146" s="34">
        <v>0.70860000000000001</v>
      </c>
      <c r="P146" s="34">
        <v>0.72430000000000005</v>
      </c>
      <c r="Q146" s="61"/>
      <c r="R146" s="47"/>
      <c r="S146" s="28">
        <v>3783.75</v>
      </c>
      <c r="T146" s="28">
        <v>792.29</v>
      </c>
      <c r="U146" s="28">
        <v>7928.16</v>
      </c>
      <c r="V146" s="28">
        <v>4123.8100999999997</v>
      </c>
      <c r="W146" s="28">
        <v>847.47909500000003</v>
      </c>
      <c r="X146" s="28">
        <v>10790.6893</v>
      </c>
      <c r="Y146" s="28">
        <v>3043.0360000000001</v>
      </c>
      <c r="Z146" s="30">
        <v>0</v>
      </c>
      <c r="AA146" s="30">
        <v>19.5</v>
      </c>
      <c r="AB146" s="30">
        <v>0</v>
      </c>
      <c r="AC146" s="30">
        <v>19.5</v>
      </c>
      <c r="AD146" s="30">
        <v>0</v>
      </c>
      <c r="AE146" s="30">
        <v>12</v>
      </c>
      <c r="AF146" s="28">
        <v>2080.0100000000002</v>
      </c>
    </row>
    <row r="147" spans="1:32" ht="14.1" customHeight="1" x14ac:dyDescent="0.2">
      <c r="A147" s="8">
        <f t="shared" si="2"/>
        <v>2021</v>
      </c>
      <c r="B147" s="8">
        <v>9</v>
      </c>
      <c r="C147" s="32">
        <v>1515.24</v>
      </c>
      <c r="D147" s="51"/>
      <c r="E147" s="51"/>
      <c r="F147" s="48"/>
      <c r="G147" s="49"/>
      <c r="H147" s="49"/>
      <c r="I147" s="52"/>
      <c r="J147" s="33">
        <v>0</v>
      </c>
      <c r="K147" s="33">
        <v>570</v>
      </c>
      <c r="L147" s="32">
        <v>31.82</v>
      </c>
      <c r="M147" s="34">
        <v>0.65629999999999999</v>
      </c>
      <c r="N147" s="34">
        <v>0.72160000000000002</v>
      </c>
      <c r="O147" s="34">
        <v>0.70579999999999998</v>
      </c>
      <c r="P147" s="34">
        <v>0.72160000000000002</v>
      </c>
      <c r="Q147" s="61"/>
      <c r="R147" s="47"/>
      <c r="S147" s="28">
        <v>3783.75</v>
      </c>
      <c r="T147" s="28">
        <v>792.29</v>
      </c>
      <c r="U147" s="28">
        <v>7928.16</v>
      </c>
      <c r="V147" s="28">
        <v>4123.8100999999997</v>
      </c>
      <c r="W147" s="28">
        <v>847.47909500000003</v>
      </c>
      <c r="X147" s="28">
        <v>10790.6893</v>
      </c>
      <c r="Y147" s="28">
        <v>3057.4679999999998</v>
      </c>
      <c r="Z147" s="30">
        <v>0</v>
      </c>
      <c r="AA147" s="30">
        <v>16.5</v>
      </c>
      <c r="AB147" s="30">
        <v>0</v>
      </c>
      <c r="AC147" s="30">
        <v>16.5</v>
      </c>
      <c r="AD147" s="30">
        <v>0</v>
      </c>
      <c r="AE147" s="30">
        <v>9</v>
      </c>
      <c r="AF147" s="28">
        <v>2078.9</v>
      </c>
    </row>
    <row r="148" spans="1:32" ht="14.1" customHeight="1" x14ac:dyDescent="0.2">
      <c r="A148" s="8">
        <f t="shared" ref="A148:A162" si="3">+A136+1</f>
        <v>2021</v>
      </c>
      <c r="B148" s="8">
        <v>10</v>
      </c>
      <c r="C148" s="32">
        <v>1517.61</v>
      </c>
      <c r="D148" s="51"/>
      <c r="E148" s="51"/>
      <c r="F148" s="48"/>
      <c r="G148" s="49"/>
      <c r="H148" s="49"/>
      <c r="I148" s="52"/>
      <c r="J148" s="33">
        <v>0</v>
      </c>
      <c r="K148" s="33">
        <v>472</v>
      </c>
      <c r="L148" s="32">
        <v>29.77</v>
      </c>
      <c r="M148" s="34">
        <v>0.65329999999999999</v>
      </c>
      <c r="N148" s="34">
        <v>0.71889999999999998</v>
      </c>
      <c r="O148" s="34">
        <v>0.70279999999999998</v>
      </c>
      <c r="P148" s="34">
        <v>0.71889999999999998</v>
      </c>
      <c r="Q148" s="61"/>
      <c r="R148" s="47"/>
      <c r="S148" s="28">
        <v>3783.75</v>
      </c>
      <c r="T148" s="28">
        <v>792.29</v>
      </c>
      <c r="U148" s="28">
        <v>7928.16</v>
      </c>
      <c r="V148" s="28">
        <v>4123.8100999999997</v>
      </c>
      <c r="W148" s="28">
        <v>847.47909500000003</v>
      </c>
      <c r="X148" s="28">
        <v>10790.6893</v>
      </c>
      <c r="Y148" s="28">
        <v>3092.2020000000002</v>
      </c>
      <c r="Z148" s="30">
        <v>0</v>
      </c>
      <c r="AA148" s="30">
        <v>15</v>
      </c>
      <c r="AB148" s="30">
        <v>0</v>
      </c>
      <c r="AC148" s="30">
        <v>15</v>
      </c>
      <c r="AD148" s="30">
        <v>0</v>
      </c>
      <c r="AE148" s="30">
        <v>5</v>
      </c>
      <c r="AF148" s="28">
        <v>2078.5100000000002</v>
      </c>
    </row>
    <row r="149" spans="1:32" ht="14.1" customHeight="1" x14ac:dyDescent="0.2">
      <c r="A149" s="8">
        <f t="shared" si="3"/>
        <v>2021</v>
      </c>
      <c r="B149" s="8">
        <v>11</v>
      </c>
      <c r="C149" s="32">
        <v>1519.97</v>
      </c>
      <c r="D149" s="51"/>
      <c r="E149" s="51"/>
      <c r="F149" s="48"/>
      <c r="G149" s="49"/>
      <c r="H149" s="49"/>
      <c r="I149" s="52"/>
      <c r="J149" s="33">
        <v>10</v>
      </c>
      <c r="K149" s="33">
        <v>276</v>
      </c>
      <c r="L149" s="32">
        <v>29.59</v>
      </c>
      <c r="M149" s="34">
        <v>0.6502</v>
      </c>
      <c r="N149" s="34">
        <v>0.71609999999999996</v>
      </c>
      <c r="O149" s="34">
        <v>0.69979999999999998</v>
      </c>
      <c r="P149" s="34">
        <v>0.71609999999999996</v>
      </c>
      <c r="Q149" s="61"/>
      <c r="R149" s="47"/>
      <c r="S149" s="28">
        <v>3783.75</v>
      </c>
      <c r="T149" s="28">
        <v>792.29</v>
      </c>
      <c r="U149" s="28">
        <v>7928.16</v>
      </c>
      <c r="V149" s="28">
        <v>4123.8100999999997</v>
      </c>
      <c r="W149" s="28">
        <v>847.47909500000003</v>
      </c>
      <c r="X149" s="28">
        <v>10790.6893</v>
      </c>
      <c r="Y149" s="28">
        <v>3104.5880000000002</v>
      </c>
      <c r="Z149" s="30">
        <v>0</v>
      </c>
      <c r="AA149" s="30">
        <v>11</v>
      </c>
      <c r="AB149" s="30">
        <v>0</v>
      </c>
      <c r="AC149" s="30">
        <v>11</v>
      </c>
      <c r="AD149" s="30">
        <v>0</v>
      </c>
      <c r="AE149" s="30">
        <v>0</v>
      </c>
      <c r="AF149" s="28">
        <v>2077.9699999999998</v>
      </c>
    </row>
    <row r="150" spans="1:32" ht="14.1" customHeight="1" x14ac:dyDescent="0.2">
      <c r="A150" s="8">
        <f t="shared" si="3"/>
        <v>2021</v>
      </c>
      <c r="B150" s="8">
        <v>12</v>
      </c>
      <c r="C150" s="32">
        <v>1522.34</v>
      </c>
      <c r="D150" s="51"/>
      <c r="E150" s="51"/>
      <c r="F150" s="48"/>
      <c r="G150" s="49"/>
      <c r="H150" s="49"/>
      <c r="I150" s="52"/>
      <c r="J150" s="33">
        <v>65</v>
      </c>
      <c r="K150" s="33">
        <v>137</v>
      </c>
      <c r="L150" s="32">
        <v>31.64</v>
      </c>
      <c r="M150" s="34">
        <v>0.64690000000000003</v>
      </c>
      <c r="N150" s="34">
        <v>0.71319999999999995</v>
      </c>
      <c r="O150" s="34">
        <v>0.69669999999999999</v>
      </c>
      <c r="P150" s="34">
        <v>0.71319999999999995</v>
      </c>
      <c r="Q150" s="61"/>
      <c r="R150" s="47"/>
      <c r="S150" s="28">
        <v>3783.75</v>
      </c>
      <c r="T150" s="28">
        <v>792.29</v>
      </c>
      <c r="U150" s="28">
        <v>7928.16</v>
      </c>
      <c r="V150" s="28">
        <v>4123.8100999999997</v>
      </c>
      <c r="W150" s="28">
        <v>847.47909500000003</v>
      </c>
      <c r="X150" s="28">
        <v>10790.6893</v>
      </c>
      <c r="Y150" s="28">
        <v>3128.9560000000001</v>
      </c>
      <c r="Z150" s="30">
        <v>16</v>
      </c>
      <c r="AA150" s="30">
        <v>0</v>
      </c>
      <c r="AB150" s="30">
        <v>16</v>
      </c>
      <c r="AC150" s="30">
        <v>0</v>
      </c>
      <c r="AD150" s="30">
        <v>11</v>
      </c>
      <c r="AE150" s="30">
        <v>0</v>
      </c>
      <c r="AF150" s="28">
        <v>2078.54</v>
      </c>
    </row>
    <row r="151" spans="1:32" ht="14.1" customHeight="1" x14ac:dyDescent="0.2">
      <c r="A151" s="8">
        <f t="shared" si="3"/>
        <v>2022</v>
      </c>
      <c r="B151" s="8">
        <v>1</v>
      </c>
      <c r="C151" s="32">
        <v>1524.7</v>
      </c>
      <c r="D151" s="51"/>
      <c r="E151" s="51"/>
      <c r="F151" s="48"/>
      <c r="G151" s="49"/>
      <c r="H151" s="49"/>
      <c r="I151" s="52"/>
      <c r="J151" s="33">
        <v>149</v>
      </c>
      <c r="K151" s="33">
        <v>82</v>
      </c>
      <c r="L151" s="32">
        <v>32.200000000000003</v>
      </c>
      <c r="M151" s="34">
        <v>0.64370000000000005</v>
      </c>
      <c r="N151" s="34">
        <v>0.71030000000000004</v>
      </c>
      <c r="O151" s="34">
        <v>0.69359999999999999</v>
      </c>
      <c r="P151" s="34">
        <v>0.71030000000000004</v>
      </c>
      <c r="Q151" s="61"/>
      <c r="R151" s="47"/>
      <c r="S151" s="28">
        <v>3769.27</v>
      </c>
      <c r="T151" s="28">
        <v>777.19</v>
      </c>
      <c r="U151" s="28">
        <v>7904.85</v>
      </c>
      <c r="V151" s="28">
        <v>4120.5564999999997</v>
      </c>
      <c r="W151" s="28">
        <v>842.24472500000002</v>
      </c>
      <c r="X151" s="28">
        <v>10800.982</v>
      </c>
      <c r="Y151" s="28">
        <v>3156.9209999999998</v>
      </c>
      <c r="Z151" s="30">
        <v>23</v>
      </c>
      <c r="AA151" s="30">
        <v>0</v>
      </c>
      <c r="AB151" s="30">
        <v>23</v>
      </c>
      <c r="AC151" s="30">
        <v>0</v>
      </c>
      <c r="AD151" s="30">
        <v>19</v>
      </c>
      <c r="AE151" s="30">
        <v>0</v>
      </c>
      <c r="AF151" s="28">
        <v>2078.54</v>
      </c>
    </row>
    <row r="152" spans="1:32" ht="14.1" customHeight="1" x14ac:dyDescent="0.2">
      <c r="A152" s="8">
        <f t="shared" si="3"/>
        <v>2022</v>
      </c>
      <c r="B152" s="8">
        <v>2</v>
      </c>
      <c r="C152" s="32">
        <v>1527.07</v>
      </c>
      <c r="D152" s="51"/>
      <c r="E152" s="51"/>
      <c r="F152" s="48"/>
      <c r="G152" s="49"/>
      <c r="H152" s="49"/>
      <c r="I152" s="52"/>
      <c r="J152" s="33">
        <v>141</v>
      </c>
      <c r="K152" s="33">
        <v>55</v>
      </c>
      <c r="L152" s="32">
        <v>29.35</v>
      </c>
      <c r="M152" s="34">
        <v>0.64249999999999996</v>
      </c>
      <c r="N152" s="34">
        <v>0.70920000000000005</v>
      </c>
      <c r="O152" s="34">
        <v>0.69210000000000005</v>
      </c>
      <c r="P152" s="34">
        <v>0.70920000000000005</v>
      </c>
      <c r="Q152" s="61"/>
      <c r="R152" s="47"/>
      <c r="S152" s="28">
        <v>3769.27</v>
      </c>
      <c r="T152" s="28">
        <v>777.19</v>
      </c>
      <c r="U152" s="28">
        <v>7904.85</v>
      </c>
      <c r="V152" s="28">
        <v>4120.5564999999997</v>
      </c>
      <c r="W152" s="28">
        <v>842.24472500000002</v>
      </c>
      <c r="X152" s="28">
        <v>10800.982</v>
      </c>
      <c r="Y152" s="28">
        <v>3179.268</v>
      </c>
      <c r="Z152" s="30">
        <v>16</v>
      </c>
      <c r="AA152" s="30">
        <v>0</v>
      </c>
      <c r="AB152" s="30">
        <v>16</v>
      </c>
      <c r="AC152" s="30">
        <v>0</v>
      </c>
      <c r="AD152" s="30">
        <v>9</v>
      </c>
      <c r="AE152" s="30">
        <v>0</v>
      </c>
      <c r="AF152" s="28">
        <v>2078.56</v>
      </c>
    </row>
    <row r="153" spans="1:32" ht="14.1" customHeight="1" x14ac:dyDescent="0.2">
      <c r="A153" s="8">
        <f t="shared" si="3"/>
        <v>2022</v>
      </c>
      <c r="B153" s="8">
        <v>3</v>
      </c>
      <c r="C153" s="32">
        <v>1529.44</v>
      </c>
      <c r="D153" s="51"/>
      <c r="E153" s="51"/>
      <c r="F153" s="48"/>
      <c r="G153" s="49"/>
      <c r="H153" s="49"/>
      <c r="I153" s="52"/>
      <c r="J153" s="33">
        <v>74</v>
      </c>
      <c r="K153" s="33">
        <v>109</v>
      </c>
      <c r="L153" s="32">
        <v>29.54</v>
      </c>
      <c r="M153" s="34">
        <v>0.64129999999999998</v>
      </c>
      <c r="N153" s="34">
        <v>0.70809999999999995</v>
      </c>
      <c r="O153" s="34">
        <v>0.69069999999999998</v>
      </c>
      <c r="P153" s="34">
        <v>0.70809999999999995</v>
      </c>
      <c r="Q153" s="61"/>
      <c r="R153" s="47"/>
      <c r="S153" s="28">
        <v>3769.27</v>
      </c>
      <c r="T153" s="28">
        <v>777.19</v>
      </c>
      <c r="U153" s="28">
        <v>7904.85</v>
      </c>
      <c r="V153" s="28">
        <v>4120.5564999999997</v>
      </c>
      <c r="W153" s="28">
        <v>842.24472500000002</v>
      </c>
      <c r="X153" s="28">
        <v>10800.982</v>
      </c>
      <c r="Y153" s="28">
        <v>3197.0120000000002</v>
      </c>
      <c r="Z153" s="30">
        <v>14</v>
      </c>
      <c r="AA153" s="30">
        <v>0</v>
      </c>
      <c r="AB153" s="30">
        <v>14</v>
      </c>
      <c r="AC153" s="30">
        <v>0</v>
      </c>
      <c r="AD153" s="30">
        <v>6</v>
      </c>
      <c r="AE153" s="30">
        <v>0</v>
      </c>
      <c r="AF153" s="28">
        <v>2079.11</v>
      </c>
    </row>
    <row r="154" spans="1:32" ht="14.1" customHeight="1" x14ac:dyDescent="0.2">
      <c r="A154" s="8">
        <f t="shared" si="3"/>
        <v>2022</v>
      </c>
      <c r="B154" s="8">
        <v>4</v>
      </c>
      <c r="C154" s="32">
        <v>1531.8</v>
      </c>
      <c r="D154" s="51"/>
      <c r="E154" s="51"/>
      <c r="F154" s="48"/>
      <c r="G154" s="49"/>
      <c r="H154" s="49"/>
      <c r="I154" s="52"/>
      <c r="J154" s="33">
        <v>22</v>
      </c>
      <c r="K154" s="33">
        <v>201</v>
      </c>
      <c r="L154" s="32">
        <v>30.44</v>
      </c>
      <c r="M154" s="34">
        <v>0.6401</v>
      </c>
      <c r="N154" s="34">
        <v>0.70709999999999995</v>
      </c>
      <c r="O154" s="34">
        <v>0.68940000000000001</v>
      </c>
      <c r="P154" s="34">
        <v>0.70709999999999995</v>
      </c>
      <c r="Q154" s="61"/>
      <c r="R154" s="47"/>
      <c r="S154" s="28">
        <v>3769.27</v>
      </c>
      <c r="T154" s="28">
        <v>777.19</v>
      </c>
      <c r="U154" s="28">
        <v>7904.85</v>
      </c>
      <c r="V154" s="28">
        <v>4120.5564999999997</v>
      </c>
      <c r="W154" s="28">
        <v>842.24472500000002</v>
      </c>
      <c r="X154" s="28">
        <v>10800.982</v>
      </c>
      <c r="Y154" s="28">
        <v>3220.3670000000002</v>
      </c>
      <c r="Z154" s="30">
        <v>0</v>
      </c>
      <c r="AA154" s="30">
        <v>14</v>
      </c>
      <c r="AB154" s="30">
        <v>0</v>
      </c>
      <c r="AC154" s="30">
        <v>14</v>
      </c>
      <c r="AD154" s="30">
        <v>0</v>
      </c>
      <c r="AE154" s="30">
        <v>3</v>
      </c>
      <c r="AF154" s="28">
        <v>2077.58</v>
      </c>
    </row>
    <row r="155" spans="1:32" ht="14.1" customHeight="1" x14ac:dyDescent="0.2">
      <c r="A155" s="8">
        <f t="shared" si="3"/>
        <v>2022</v>
      </c>
      <c r="B155" s="8">
        <v>5</v>
      </c>
      <c r="C155" s="32">
        <v>1534.09</v>
      </c>
      <c r="D155" s="51"/>
      <c r="E155" s="51"/>
      <c r="F155" s="48"/>
      <c r="G155" s="49"/>
      <c r="H155" s="49"/>
      <c r="I155" s="52"/>
      <c r="J155" s="33">
        <v>0</v>
      </c>
      <c r="K155" s="33">
        <v>336</v>
      </c>
      <c r="L155" s="32">
        <v>29.89</v>
      </c>
      <c r="M155" s="34">
        <v>0.63900000000000001</v>
      </c>
      <c r="N155" s="34">
        <v>0.70609999999999995</v>
      </c>
      <c r="O155" s="34">
        <v>0.68810000000000004</v>
      </c>
      <c r="P155" s="34">
        <v>0.70609999999999995</v>
      </c>
      <c r="Q155" s="61"/>
      <c r="R155" s="47"/>
      <c r="S155" s="28">
        <v>3769.27</v>
      </c>
      <c r="T155" s="28">
        <v>777.19</v>
      </c>
      <c r="U155" s="28">
        <v>7904.85</v>
      </c>
      <c r="V155" s="28">
        <v>4120.5564999999997</v>
      </c>
      <c r="W155" s="28">
        <v>842.24472500000002</v>
      </c>
      <c r="X155" s="28">
        <v>10800.982</v>
      </c>
      <c r="Y155" s="28">
        <v>3238.567</v>
      </c>
      <c r="Z155" s="30">
        <v>0</v>
      </c>
      <c r="AA155" s="30">
        <v>16</v>
      </c>
      <c r="AB155" s="30">
        <v>0</v>
      </c>
      <c r="AC155" s="30">
        <v>16</v>
      </c>
      <c r="AD155" s="30">
        <v>0</v>
      </c>
      <c r="AE155" s="30">
        <v>8</v>
      </c>
      <c r="AF155" s="28">
        <v>2077.89</v>
      </c>
    </row>
    <row r="156" spans="1:32" ht="14.1" customHeight="1" x14ac:dyDescent="0.2">
      <c r="A156" s="8">
        <f t="shared" si="3"/>
        <v>2022</v>
      </c>
      <c r="B156" s="8">
        <v>6</v>
      </c>
      <c r="C156" s="32">
        <v>1536.38</v>
      </c>
      <c r="D156" s="51"/>
      <c r="E156" s="51"/>
      <c r="F156" s="48"/>
      <c r="G156" s="49"/>
      <c r="H156" s="49"/>
      <c r="I156" s="52"/>
      <c r="J156" s="33">
        <v>0</v>
      </c>
      <c r="K156" s="33">
        <v>490</v>
      </c>
      <c r="L156" s="32">
        <v>30.72</v>
      </c>
      <c r="M156" s="34">
        <v>0.63780000000000003</v>
      </c>
      <c r="N156" s="34">
        <v>0.70509999999999995</v>
      </c>
      <c r="O156" s="34">
        <v>0.68679999999999997</v>
      </c>
      <c r="P156" s="34">
        <v>0.70509999999999995</v>
      </c>
      <c r="Q156" s="61"/>
      <c r="R156" s="47"/>
      <c r="S156" s="28">
        <v>3769.27</v>
      </c>
      <c r="T156" s="28">
        <v>777.19</v>
      </c>
      <c r="U156" s="28">
        <v>7904.85</v>
      </c>
      <c r="V156" s="28">
        <v>4120.5564999999997</v>
      </c>
      <c r="W156" s="28">
        <v>842.24472500000002</v>
      </c>
      <c r="X156" s="28">
        <v>10800.982</v>
      </c>
      <c r="Y156" s="28">
        <v>3259.317</v>
      </c>
      <c r="Z156" s="30">
        <v>0</v>
      </c>
      <c r="AA156" s="30">
        <v>19</v>
      </c>
      <c r="AB156" s="30">
        <v>0</v>
      </c>
      <c r="AC156" s="30">
        <v>19</v>
      </c>
      <c r="AD156" s="30">
        <v>0</v>
      </c>
      <c r="AE156" s="30">
        <v>10</v>
      </c>
      <c r="AF156" s="28">
        <v>2077.9499999999998</v>
      </c>
    </row>
    <row r="157" spans="1:32" ht="14.1" customHeight="1" x14ac:dyDescent="0.2">
      <c r="A157" s="8">
        <f t="shared" si="3"/>
        <v>2022</v>
      </c>
      <c r="B157" s="8">
        <v>7</v>
      </c>
      <c r="C157" s="32">
        <v>1538.68</v>
      </c>
      <c r="D157" s="51"/>
      <c r="E157" s="51"/>
      <c r="F157" s="48"/>
      <c r="G157" s="49"/>
      <c r="H157" s="49"/>
      <c r="I157" s="52"/>
      <c r="J157" s="33">
        <v>0</v>
      </c>
      <c r="K157" s="33">
        <v>552</v>
      </c>
      <c r="L157" s="32">
        <v>30.65</v>
      </c>
      <c r="M157" s="34">
        <v>0.63680000000000003</v>
      </c>
      <c r="N157" s="34">
        <v>0.70420000000000005</v>
      </c>
      <c r="O157" s="34">
        <v>0.6855</v>
      </c>
      <c r="P157" s="34">
        <v>0.70420000000000005</v>
      </c>
      <c r="Q157" s="61"/>
      <c r="R157" s="47"/>
      <c r="S157" s="28">
        <v>3769.27</v>
      </c>
      <c r="T157" s="28">
        <v>777.19</v>
      </c>
      <c r="U157" s="28">
        <v>7904.85</v>
      </c>
      <c r="V157" s="28">
        <v>4120.5564999999997</v>
      </c>
      <c r="W157" s="28">
        <v>842.24472500000002</v>
      </c>
      <c r="X157" s="28">
        <v>10800.982</v>
      </c>
      <c r="Y157" s="28">
        <v>3274.9940000000001</v>
      </c>
      <c r="Z157" s="30">
        <v>0</v>
      </c>
      <c r="AA157" s="30">
        <v>19</v>
      </c>
      <c r="AB157" s="30">
        <v>0</v>
      </c>
      <c r="AC157" s="30">
        <v>19</v>
      </c>
      <c r="AD157" s="30">
        <v>0</v>
      </c>
      <c r="AE157" s="30">
        <v>10</v>
      </c>
      <c r="AF157" s="28">
        <v>2077.8200000000002</v>
      </c>
    </row>
    <row r="158" spans="1:32" ht="14.1" customHeight="1" x14ac:dyDescent="0.2">
      <c r="A158" s="8">
        <f t="shared" si="3"/>
        <v>2022</v>
      </c>
      <c r="B158" s="8">
        <v>8</v>
      </c>
      <c r="C158" s="32">
        <v>1540.97</v>
      </c>
      <c r="D158" s="51"/>
      <c r="E158" s="51"/>
      <c r="F158" s="48"/>
      <c r="G158" s="49"/>
      <c r="H158" s="49"/>
      <c r="I158" s="52"/>
      <c r="J158" s="33">
        <v>0</v>
      </c>
      <c r="K158" s="33">
        <v>555</v>
      </c>
      <c r="L158" s="32">
        <v>29.96</v>
      </c>
      <c r="M158" s="34">
        <v>0.63570000000000004</v>
      </c>
      <c r="N158" s="34">
        <v>0.70330000000000004</v>
      </c>
      <c r="O158" s="34">
        <v>0.68430000000000002</v>
      </c>
      <c r="P158" s="34">
        <v>0.70330000000000004</v>
      </c>
      <c r="Q158" s="61"/>
      <c r="R158" s="47"/>
      <c r="S158" s="28">
        <v>3769.27</v>
      </c>
      <c r="T158" s="28">
        <v>777.19</v>
      </c>
      <c r="U158" s="28">
        <v>7904.85</v>
      </c>
      <c r="V158" s="28">
        <v>4120.5564999999997</v>
      </c>
      <c r="W158" s="28">
        <v>842.24472500000002</v>
      </c>
      <c r="X158" s="28">
        <v>10800.982</v>
      </c>
      <c r="Y158" s="28">
        <v>3292.0540000000001</v>
      </c>
      <c r="Z158" s="30">
        <v>0</v>
      </c>
      <c r="AA158" s="30">
        <v>19.5</v>
      </c>
      <c r="AB158" s="30">
        <v>0</v>
      </c>
      <c r="AC158" s="30">
        <v>19.5</v>
      </c>
      <c r="AD158" s="30">
        <v>0</v>
      </c>
      <c r="AE158" s="30">
        <v>12</v>
      </c>
      <c r="AF158" s="28">
        <v>2077.12</v>
      </c>
    </row>
    <row r="159" spans="1:32" ht="14.1" customHeight="1" x14ac:dyDescent="0.2">
      <c r="A159" s="8">
        <f t="shared" si="3"/>
        <v>2022</v>
      </c>
      <c r="B159" s="8">
        <v>9</v>
      </c>
      <c r="C159" s="32">
        <v>1543.26</v>
      </c>
      <c r="D159" s="51"/>
      <c r="E159" s="51"/>
      <c r="F159" s="48"/>
      <c r="G159" s="49"/>
      <c r="H159" s="49"/>
      <c r="I159" s="52"/>
      <c r="J159" s="33">
        <v>0</v>
      </c>
      <c r="K159" s="33">
        <v>570</v>
      </c>
      <c r="L159" s="32">
        <v>31.01</v>
      </c>
      <c r="M159" s="34">
        <v>0.63470000000000004</v>
      </c>
      <c r="N159" s="34">
        <v>0.70250000000000001</v>
      </c>
      <c r="O159" s="34">
        <v>0.68310000000000004</v>
      </c>
      <c r="P159" s="34">
        <v>0.70250000000000001</v>
      </c>
      <c r="Q159" s="61"/>
      <c r="R159" s="47"/>
      <c r="S159" s="28">
        <v>3769.27</v>
      </c>
      <c r="T159" s="28">
        <v>777.19</v>
      </c>
      <c r="U159" s="28">
        <v>7904.85</v>
      </c>
      <c r="V159" s="28">
        <v>4120.5564999999997</v>
      </c>
      <c r="W159" s="28">
        <v>842.24472500000002</v>
      </c>
      <c r="X159" s="28">
        <v>10800.982</v>
      </c>
      <c r="Y159" s="28">
        <v>3306.1779999999999</v>
      </c>
      <c r="Z159" s="30">
        <v>0</v>
      </c>
      <c r="AA159" s="30">
        <v>16.5</v>
      </c>
      <c r="AB159" s="30">
        <v>0</v>
      </c>
      <c r="AC159" s="30">
        <v>16.5</v>
      </c>
      <c r="AD159" s="30">
        <v>0</v>
      </c>
      <c r="AE159" s="30">
        <v>9</v>
      </c>
      <c r="AF159" s="28">
        <v>2076.4699999999998</v>
      </c>
    </row>
    <row r="160" spans="1:32" ht="14.1" customHeight="1" x14ac:dyDescent="0.2">
      <c r="A160" s="8">
        <f t="shared" si="3"/>
        <v>2022</v>
      </c>
      <c r="B160" s="8">
        <v>10</v>
      </c>
      <c r="C160" s="32">
        <v>1545.55</v>
      </c>
      <c r="D160" s="51"/>
      <c r="E160" s="51"/>
      <c r="F160" s="48"/>
      <c r="G160" s="49"/>
      <c r="H160" s="49"/>
      <c r="I160" s="52"/>
      <c r="J160" s="33">
        <v>0</v>
      </c>
      <c r="K160" s="33">
        <v>472</v>
      </c>
      <c r="L160" s="32">
        <v>29.9</v>
      </c>
      <c r="M160" s="34">
        <v>0.63380000000000003</v>
      </c>
      <c r="N160" s="34">
        <v>0.70169999999999999</v>
      </c>
      <c r="O160" s="34">
        <v>0.68200000000000005</v>
      </c>
      <c r="P160" s="34">
        <v>0.70169999999999999</v>
      </c>
      <c r="Q160" s="61"/>
      <c r="R160" s="47"/>
      <c r="S160" s="28">
        <v>3769.27</v>
      </c>
      <c r="T160" s="28">
        <v>777.19</v>
      </c>
      <c r="U160" s="28">
        <v>7904.85</v>
      </c>
      <c r="V160" s="28">
        <v>4120.5564999999997</v>
      </c>
      <c r="W160" s="28">
        <v>842.24472500000002</v>
      </c>
      <c r="X160" s="28">
        <v>10800.982</v>
      </c>
      <c r="Y160" s="28">
        <v>3324.04</v>
      </c>
      <c r="Z160" s="30">
        <v>0</v>
      </c>
      <c r="AA160" s="30">
        <v>15</v>
      </c>
      <c r="AB160" s="30">
        <v>0</v>
      </c>
      <c r="AC160" s="30">
        <v>15</v>
      </c>
      <c r="AD160" s="30">
        <v>0</v>
      </c>
      <c r="AE160" s="30">
        <v>5</v>
      </c>
      <c r="AF160" s="28">
        <v>2075.86</v>
      </c>
    </row>
    <row r="161" spans="1:32" ht="14.1" customHeight="1" x14ac:dyDescent="0.2">
      <c r="A161" s="8">
        <f t="shared" si="3"/>
        <v>2022</v>
      </c>
      <c r="B161" s="8">
        <v>11</v>
      </c>
      <c r="C161" s="32">
        <v>1547.84</v>
      </c>
      <c r="D161" s="51"/>
      <c r="E161" s="51"/>
      <c r="F161" s="48"/>
      <c r="G161" s="49"/>
      <c r="H161" s="49"/>
      <c r="I161" s="52"/>
      <c r="J161" s="33">
        <v>10</v>
      </c>
      <c r="K161" s="33">
        <v>276</v>
      </c>
      <c r="L161" s="32">
        <v>29.66</v>
      </c>
      <c r="M161" s="34">
        <v>0.63280000000000003</v>
      </c>
      <c r="N161" s="34">
        <v>0.70089999999999997</v>
      </c>
      <c r="O161" s="34">
        <v>0.68089999999999995</v>
      </c>
      <c r="P161" s="34">
        <v>0.70089999999999997</v>
      </c>
      <c r="Q161" s="61"/>
      <c r="R161" s="47"/>
      <c r="S161" s="28">
        <v>3769.27</v>
      </c>
      <c r="T161" s="28">
        <v>777.19</v>
      </c>
      <c r="U161" s="28">
        <v>7904.85</v>
      </c>
      <c r="V161" s="28">
        <v>4120.5564999999997</v>
      </c>
      <c r="W161" s="28">
        <v>842.24472500000002</v>
      </c>
      <c r="X161" s="28">
        <v>10800.982</v>
      </c>
      <c r="Y161" s="28">
        <v>3334.837</v>
      </c>
      <c r="Z161" s="30">
        <v>0</v>
      </c>
      <c r="AA161" s="30">
        <v>11</v>
      </c>
      <c r="AB161" s="30">
        <v>0</v>
      </c>
      <c r="AC161" s="30">
        <v>11</v>
      </c>
      <c r="AD161" s="30">
        <v>0</v>
      </c>
      <c r="AE161" s="30">
        <v>0</v>
      </c>
      <c r="AF161" s="28">
        <v>2075.37</v>
      </c>
    </row>
    <row r="162" spans="1:32" ht="14.1" customHeight="1" x14ac:dyDescent="0.2">
      <c r="A162" s="8">
        <f t="shared" si="3"/>
        <v>2022</v>
      </c>
      <c r="B162" s="8">
        <v>12</v>
      </c>
      <c r="C162" s="32">
        <v>1550.13</v>
      </c>
      <c r="D162" s="51"/>
      <c r="E162" s="51"/>
      <c r="F162" s="48"/>
      <c r="G162" s="49"/>
      <c r="H162" s="49"/>
      <c r="I162" s="52"/>
      <c r="J162" s="33">
        <v>65</v>
      </c>
      <c r="K162" s="33">
        <v>137</v>
      </c>
      <c r="L162" s="32">
        <v>31.73</v>
      </c>
      <c r="M162" s="34">
        <v>0.63190000000000002</v>
      </c>
      <c r="N162" s="34">
        <v>0.70009999999999994</v>
      </c>
      <c r="O162" s="34">
        <v>0.67969999999999997</v>
      </c>
      <c r="P162" s="34">
        <v>0.70009999999999994</v>
      </c>
      <c r="Q162" s="61"/>
      <c r="R162" s="47"/>
      <c r="S162" s="28">
        <v>3769.27</v>
      </c>
      <c r="T162" s="28">
        <v>777.19</v>
      </c>
      <c r="U162" s="28">
        <v>7904.85</v>
      </c>
      <c r="V162" s="28">
        <v>4120.5564999999997</v>
      </c>
      <c r="W162" s="28">
        <v>842.24472500000002</v>
      </c>
      <c r="X162" s="28">
        <v>10800.982</v>
      </c>
      <c r="Y162" s="28">
        <v>3347.616</v>
      </c>
      <c r="Z162" s="30">
        <v>16</v>
      </c>
      <c r="AA162" s="30">
        <v>0</v>
      </c>
      <c r="AB162" s="30">
        <v>16</v>
      </c>
      <c r="AC162" s="30">
        <v>0</v>
      </c>
      <c r="AD162" s="30">
        <v>11</v>
      </c>
      <c r="AE162" s="30">
        <v>0</v>
      </c>
      <c r="AF162" s="28">
        <v>2074.96</v>
      </c>
    </row>
    <row r="163" spans="1:32" ht="14.1" customHeight="1" x14ac:dyDescent="0.2">
      <c r="A163" s="8"/>
      <c r="B163" s="8"/>
      <c r="C163" s="32"/>
      <c r="D163" s="51"/>
      <c r="E163" s="51"/>
      <c r="F163" s="48"/>
      <c r="G163" s="49"/>
      <c r="H163" s="49"/>
      <c r="I163" s="52"/>
      <c r="J163" s="33"/>
      <c r="K163" s="33"/>
      <c r="L163" s="32"/>
      <c r="M163" s="34"/>
      <c r="N163" s="34"/>
      <c r="O163" s="34"/>
      <c r="P163" s="34"/>
      <c r="Q163" s="61"/>
      <c r="R163" s="47"/>
      <c r="S163" s="29"/>
      <c r="T163" s="29"/>
      <c r="U163" s="29"/>
      <c r="V163" s="29"/>
      <c r="W163" s="29"/>
      <c r="X163" s="29"/>
      <c r="Y163" s="2"/>
      <c r="Z163" s="28"/>
      <c r="AA163" s="28"/>
      <c r="AB163" s="28"/>
      <c r="AC163" s="28"/>
      <c r="AD163" s="28"/>
      <c r="AE163" s="28"/>
      <c r="AF163" s="28"/>
    </row>
    <row r="164" spans="1:32" ht="14.1" customHeight="1" x14ac:dyDescent="0.2">
      <c r="A164" s="6" t="s">
        <v>102</v>
      </c>
      <c r="I164" s="54"/>
      <c r="AF164" s="35"/>
    </row>
    <row r="165" spans="1:32" ht="14.1" customHeight="1" x14ac:dyDescent="0.2">
      <c r="A165" s="6">
        <v>2010</v>
      </c>
      <c r="C165" s="4">
        <f t="shared" ref="C165:I165" si="4">AVERAGE(C7:C18)</f>
        <v>1231.0749999999998</v>
      </c>
      <c r="D165" s="55"/>
      <c r="E165" s="55"/>
      <c r="F165" s="56"/>
      <c r="G165" s="56"/>
      <c r="H165" s="56"/>
      <c r="I165" s="57"/>
      <c r="J165" s="14">
        <f>SUM(J7:J18)</f>
        <v>1000</v>
      </c>
      <c r="K165" s="14">
        <f>SUM(K7:K18)</f>
        <v>3642</v>
      </c>
      <c r="L165" s="14">
        <f>SUM(L7:L18)</f>
        <v>363.62</v>
      </c>
      <c r="M165" s="36">
        <f t="shared" ref="M165:Y165" si="5">AVERAGE(M7:M18)</f>
        <v>0.95555000000000012</v>
      </c>
      <c r="N165" s="36">
        <f t="shared" si="5"/>
        <v>0.94941666666666669</v>
      </c>
      <c r="O165" s="36">
        <f t="shared" si="5"/>
        <v>0.96029166666666654</v>
      </c>
      <c r="P165" s="36">
        <f t="shared" si="5"/>
        <v>0.94941666666666669</v>
      </c>
      <c r="Q165" s="60"/>
      <c r="R165" s="59"/>
      <c r="S165" s="36">
        <f t="shared" si="5"/>
        <v>3926.1299999999997</v>
      </c>
      <c r="T165" s="36">
        <f t="shared" si="5"/>
        <v>1141.5</v>
      </c>
      <c r="U165" s="36">
        <f t="shared" si="5"/>
        <v>8769.7299999999977</v>
      </c>
      <c r="V165" s="36">
        <f t="shared" si="5"/>
        <v>4391.3738999999996</v>
      </c>
      <c r="W165" s="36">
        <f t="shared" si="5"/>
        <v>973.06259999999986</v>
      </c>
      <c r="X165" s="36">
        <f t="shared" si="5"/>
        <v>11382.498399999999</v>
      </c>
      <c r="Y165" s="14">
        <f t="shared" si="5"/>
        <v>1326.25</v>
      </c>
      <c r="Z165" s="37">
        <f>SUM(Z7:Z18)</f>
        <v>79.88</v>
      </c>
      <c r="AA165" s="37">
        <f>SUM(AA7:AA18)</f>
        <v>133.22</v>
      </c>
      <c r="AB165" s="37">
        <f t="shared" ref="AB165:AC165" si="6">SUM(AB7:AB18)</f>
        <v>87.84</v>
      </c>
      <c r="AC165" s="37">
        <f t="shared" si="6"/>
        <v>126.55</v>
      </c>
      <c r="AD165" s="37">
        <f>SUM(AD7:AD18)</f>
        <v>44</v>
      </c>
      <c r="AE165" s="37">
        <f>SUM(AE7:AE18)</f>
        <v>51</v>
      </c>
      <c r="AF165" s="4">
        <f>AVERAGE(AF7:AF18)</f>
        <v>2382.5083333333332</v>
      </c>
    </row>
    <row r="166" spans="1:32" ht="14.1" customHeight="1" x14ac:dyDescent="0.2">
      <c r="A166" s="6">
        <f t="shared" ref="A166:A177" si="7">+A165+1</f>
        <v>2011</v>
      </c>
      <c r="C166" s="4">
        <f t="shared" ref="C166:I166" si="8">AVERAGE(C19:C30)</f>
        <v>1242.8366666666666</v>
      </c>
      <c r="D166" s="55"/>
      <c r="E166" s="55"/>
      <c r="F166" s="56"/>
      <c r="G166" s="56"/>
      <c r="H166" s="56"/>
      <c r="I166" s="57"/>
      <c r="J166" s="14">
        <f>SUM(J19:J30)</f>
        <v>575</v>
      </c>
      <c r="K166" s="14">
        <f>SUM(K19:K30)</f>
        <v>3846</v>
      </c>
      <c r="L166" s="14">
        <f>SUM(L19:L30)</f>
        <v>365.40999999999997</v>
      </c>
      <c r="M166" s="36">
        <f t="shared" ref="M166:Y166" si="9">AVERAGE(M19:M30)</f>
        <v>0.89553333333333329</v>
      </c>
      <c r="N166" s="36">
        <f t="shared" si="9"/>
        <v>0.89185833333333331</v>
      </c>
      <c r="O166" s="36">
        <f t="shared" si="9"/>
        <v>0.9060166666666668</v>
      </c>
      <c r="P166" s="36">
        <f t="shared" si="9"/>
        <v>0.89185833333333331</v>
      </c>
      <c r="Q166" s="60"/>
      <c r="R166" s="59"/>
      <c r="S166" s="36">
        <f t="shared" si="9"/>
        <v>3907.2600000000016</v>
      </c>
      <c r="T166" s="36">
        <f t="shared" si="9"/>
        <v>1087.7800000000002</v>
      </c>
      <c r="U166" s="36">
        <f t="shared" si="9"/>
        <v>8732.4699999999993</v>
      </c>
      <c r="V166" s="36">
        <f t="shared" si="9"/>
        <v>4348.7704000000003</v>
      </c>
      <c r="W166" s="36">
        <f t="shared" si="9"/>
        <v>958.1175999999997</v>
      </c>
      <c r="X166" s="36">
        <f t="shared" si="9"/>
        <v>11244.037299999998</v>
      </c>
      <c r="Y166" s="14">
        <f t="shared" si="9"/>
        <v>1345.4166666666667</v>
      </c>
      <c r="Z166" s="37">
        <f>SUM(Z19:Z30)</f>
        <v>33.96</v>
      </c>
      <c r="AA166" s="37">
        <f>SUM(AA19:AA30)</f>
        <v>155.12</v>
      </c>
      <c r="AB166" s="37">
        <f t="shared" ref="AB166:AC166" si="10">SUM(AB19:AB30)</f>
        <v>33.08</v>
      </c>
      <c r="AC166" s="37">
        <f t="shared" si="10"/>
        <v>147.18999999999997</v>
      </c>
      <c r="AD166" s="37">
        <f>SUM(AD19:AD30)</f>
        <v>22</v>
      </c>
      <c r="AE166" s="37">
        <f>SUM(AE19:AE30)</f>
        <v>64</v>
      </c>
      <c r="AF166" s="4">
        <f>AVERAGE(AF19:AF30)</f>
        <v>2307.7599999999998</v>
      </c>
    </row>
    <row r="167" spans="1:32" ht="14.1" customHeight="1" x14ac:dyDescent="0.2">
      <c r="A167" s="6">
        <f t="shared" si="7"/>
        <v>2012</v>
      </c>
      <c r="C167" s="4">
        <f t="shared" ref="C167:I167" si="11">AVERAGE(C31:C42)</f>
        <v>1260.4766666666667</v>
      </c>
      <c r="D167" s="55"/>
      <c r="E167" s="55"/>
      <c r="F167" s="56"/>
      <c r="G167" s="56"/>
      <c r="H167" s="56"/>
      <c r="I167" s="57"/>
      <c r="J167" s="14">
        <f>SUM(J31:J42)</f>
        <v>243</v>
      </c>
      <c r="K167" s="14">
        <f>SUM(K31:K42)</f>
        <v>3944</v>
      </c>
      <c r="L167" s="14">
        <f>SUM(L31:L42)</f>
        <v>367</v>
      </c>
      <c r="M167" s="36">
        <f t="shared" ref="M167:Y167" si="12">AVERAGE(M31:M42)</f>
        <v>0.84659166666666652</v>
      </c>
      <c r="N167" s="36">
        <f t="shared" si="12"/>
        <v>0.83738333333333326</v>
      </c>
      <c r="O167" s="36">
        <f t="shared" si="12"/>
        <v>0.85863333333333325</v>
      </c>
      <c r="P167" s="36">
        <f t="shared" si="12"/>
        <v>0.83738333333333326</v>
      </c>
      <c r="Q167" s="60"/>
      <c r="R167" s="59"/>
      <c r="S167" s="36">
        <f t="shared" si="12"/>
        <v>3888.39</v>
      </c>
      <c r="T167" s="36">
        <f t="shared" si="12"/>
        <v>1034.0599999999997</v>
      </c>
      <c r="U167" s="36">
        <f t="shared" si="12"/>
        <v>8695.2900000000027</v>
      </c>
      <c r="V167" s="36">
        <f t="shared" si="12"/>
        <v>4308.3991000000005</v>
      </c>
      <c r="W167" s="36">
        <f t="shared" si="12"/>
        <v>943.7234000000002</v>
      </c>
      <c r="X167" s="36">
        <f t="shared" si="12"/>
        <v>11136.2071</v>
      </c>
      <c r="Y167" s="14">
        <f t="shared" si="12"/>
        <v>1466</v>
      </c>
      <c r="Z167" s="37">
        <f>SUM(Z31:Z42)</f>
        <v>34.869999999999997</v>
      </c>
      <c r="AA167" s="37">
        <f>SUM(AA31:AA42)</f>
        <v>141.72</v>
      </c>
      <c r="AB167" s="37">
        <f t="shared" ref="AB167:AC167" si="13">SUM(AB31:AB42)</f>
        <v>39.42</v>
      </c>
      <c r="AC167" s="37">
        <f t="shared" si="13"/>
        <v>132.36000000000001</v>
      </c>
      <c r="AD167" s="37">
        <f>SUM(AD31:AD42)</f>
        <v>23</v>
      </c>
      <c r="AE167" s="37">
        <f>SUM(AE31:AE42)</f>
        <v>58</v>
      </c>
      <c r="AF167" s="14">
        <f>AVERAGE(AF31:AF42)</f>
        <v>2226.5541666666672</v>
      </c>
    </row>
    <row r="168" spans="1:32" ht="14.1" customHeight="1" x14ac:dyDescent="0.2">
      <c r="A168" s="6">
        <f t="shared" si="7"/>
        <v>2013</v>
      </c>
      <c r="C168" s="4">
        <f t="shared" ref="C168:I168" si="14">AVERAGE(C43:C54)</f>
        <v>1281.9341666666667</v>
      </c>
      <c r="D168" s="55"/>
      <c r="E168" s="55"/>
      <c r="F168" s="56"/>
      <c r="G168" s="56"/>
      <c r="H168" s="56"/>
      <c r="I168" s="57"/>
      <c r="J168" s="14">
        <f>SUM(J43:J54)</f>
        <v>408</v>
      </c>
      <c r="K168" s="14">
        <f>SUM(K43:K54)</f>
        <v>3780</v>
      </c>
      <c r="L168" s="14">
        <f>SUM(L43:L54)</f>
        <v>367.42999999999995</v>
      </c>
      <c r="M168" s="36">
        <f t="shared" ref="M168:Y168" si="15">AVERAGE(M43:M54)</f>
        <v>0.81864166666666682</v>
      </c>
      <c r="N168" s="36">
        <f t="shared" si="15"/>
        <v>0.80498333333333338</v>
      </c>
      <c r="O168" s="36">
        <f t="shared" si="15"/>
        <v>0.82953333333333334</v>
      </c>
      <c r="P168" s="36">
        <f t="shared" si="15"/>
        <v>0.80498333333333338</v>
      </c>
      <c r="Q168" s="60"/>
      <c r="R168" s="59"/>
      <c r="S168" s="36">
        <f t="shared" si="15"/>
        <v>3869.5199999999991</v>
      </c>
      <c r="T168" s="36">
        <f t="shared" si="15"/>
        <v>980.35000000000025</v>
      </c>
      <c r="U168" s="36">
        <f t="shared" si="15"/>
        <v>8668.1499999999978</v>
      </c>
      <c r="V168" s="36">
        <f t="shared" si="15"/>
        <v>4270.2600000000011</v>
      </c>
      <c r="W168" s="36">
        <f t="shared" si="15"/>
        <v>929.87999999999977</v>
      </c>
      <c r="X168" s="36">
        <f t="shared" si="15"/>
        <v>11048.781699999998</v>
      </c>
      <c r="Y168" s="14">
        <f t="shared" si="15"/>
        <v>1709.9166666666667</v>
      </c>
      <c r="Z168" s="37">
        <f>SUM(Z43:Z54)</f>
        <v>23.42</v>
      </c>
      <c r="AA168" s="37">
        <f>SUM(AA43:AA54)</f>
        <v>154.51000000000002</v>
      </c>
      <c r="AB168" s="37">
        <f t="shared" ref="AB168:AC168" si="16">SUM(AB43:AB54)</f>
        <v>35.54</v>
      </c>
      <c r="AC168" s="37">
        <f t="shared" si="16"/>
        <v>139.72</v>
      </c>
      <c r="AD168" s="37">
        <f>SUM(AD43:AD54)</f>
        <v>15</v>
      </c>
      <c r="AE168" s="37">
        <f>SUM(AE43:AE54)</f>
        <v>69</v>
      </c>
      <c r="AF168" s="14">
        <f>AVERAGE(AF43:AF54)</f>
        <v>2192.7099999999996</v>
      </c>
    </row>
    <row r="169" spans="1:32" ht="14.1" customHeight="1" x14ac:dyDescent="0.2">
      <c r="A169" s="6">
        <f t="shared" si="7"/>
        <v>2014</v>
      </c>
      <c r="C169" s="4">
        <f t="shared" ref="C169:I169" si="17">AVERAGE(C55:C66)</f>
        <v>1306.7450000000001</v>
      </c>
      <c r="D169" s="55"/>
      <c r="E169" s="55"/>
      <c r="F169" s="56"/>
      <c r="G169" s="56"/>
      <c r="H169" s="56"/>
      <c r="I169" s="57"/>
      <c r="J169" s="14">
        <f>SUM(J55:J66)</f>
        <v>555</v>
      </c>
      <c r="K169" s="14">
        <f>SUM(K55:K66)</f>
        <v>3484</v>
      </c>
      <c r="L169" s="14">
        <f>SUM(L55:L66)</f>
        <v>365.81000000000006</v>
      </c>
      <c r="M169" s="36">
        <f t="shared" ref="M169:Y169" si="18">AVERAGE(M55:M66)</f>
        <v>0.8011166666666667</v>
      </c>
      <c r="N169" s="36">
        <f t="shared" si="18"/>
        <v>0.78564166666666668</v>
      </c>
      <c r="O169" s="36">
        <f t="shared" si="18"/>
        <v>0.82862500000000006</v>
      </c>
      <c r="P169" s="36">
        <f t="shared" si="18"/>
        <v>0.78564166666666668</v>
      </c>
      <c r="Q169" s="60"/>
      <c r="R169" s="59"/>
      <c r="S169" s="36">
        <f t="shared" si="18"/>
        <v>3850.650000000001</v>
      </c>
      <c r="T169" s="36">
        <f t="shared" si="18"/>
        <v>926.62999999999977</v>
      </c>
      <c r="U169" s="36">
        <f t="shared" si="18"/>
        <v>8551.3500000000022</v>
      </c>
      <c r="V169" s="36">
        <f t="shared" si="18"/>
        <v>4234.3531000000003</v>
      </c>
      <c r="W169" s="36">
        <f t="shared" si="18"/>
        <v>916.58740000000023</v>
      </c>
      <c r="X169" s="36">
        <f t="shared" si="18"/>
        <v>10892.282300000003</v>
      </c>
      <c r="Y169" s="14">
        <f t="shared" si="18"/>
        <v>1735.4166666666667</v>
      </c>
      <c r="Z169" s="37">
        <f>SUM(Z55:Z66)</f>
        <v>52.260000000000005</v>
      </c>
      <c r="AA169" s="37">
        <f>SUM(AA55:AA66)</f>
        <v>130.24999999999997</v>
      </c>
      <c r="AB169" s="37">
        <f t="shared" ref="AB169:AC169" si="19">SUM(AB55:AB66)</f>
        <v>48.510000000000005</v>
      </c>
      <c r="AC169" s="37">
        <f t="shared" si="19"/>
        <v>118.28999999999999</v>
      </c>
      <c r="AD169" s="37">
        <f>SUM(AD55:AD66)</f>
        <v>19</v>
      </c>
      <c r="AE169" s="37">
        <f>SUM(AE55:AE66)</f>
        <v>62</v>
      </c>
      <c r="AF169" s="14">
        <f>AVERAGE(AF55:AF66)</f>
        <v>2200.3808333333332</v>
      </c>
    </row>
    <row r="170" spans="1:32" ht="14.1" customHeight="1" x14ac:dyDescent="0.2">
      <c r="A170" s="6">
        <f t="shared" si="7"/>
        <v>2015</v>
      </c>
      <c r="C170" s="4">
        <f t="shared" ref="C170:I170" si="20">AVERAGE(C67:C78)</f>
        <v>1331.3841666666665</v>
      </c>
      <c r="D170" s="55"/>
      <c r="E170" s="55"/>
      <c r="F170" s="56"/>
      <c r="G170" s="56"/>
      <c r="H170" s="56"/>
      <c r="I170" s="57"/>
      <c r="J170" s="14">
        <f>SUM(J67:J78)</f>
        <v>357</v>
      </c>
      <c r="K170" s="14">
        <f>SUM(K67:K78)</f>
        <v>4290</v>
      </c>
      <c r="L170" s="14">
        <f>SUM(L67:L78)</f>
        <v>363.91</v>
      </c>
      <c r="M170" s="36">
        <f t="shared" ref="M170:Y170" si="21">AVERAGE(M67:M78)</f>
        <v>0.7994</v>
      </c>
      <c r="N170" s="36">
        <f t="shared" si="21"/>
        <v>0.78969999999999996</v>
      </c>
      <c r="O170" s="36">
        <f t="shared" si="21"/>
        <v>0.83677500000000016</v>
      </c>
      <c r="P170" s="36">
        <f t="shared" si="21"/>
        <v>0.78969999999999996</v>
      </c>
      <c r="Q170" s="60"/>
      <c r="R170" s="59"/>
      <c r="S170" s="36">
        <f t="shared" si="21"/>
        <v>3831.7799999999993</v>
      </c>
      <c r="T170" s="36">
        <f t="shared" si="21"/>
        <v>872.91</v>
      </c>
      <c r="U170" s="36">
        <f t="shared" si="21"/>
        <v>8416.119999999999</v>
      </c>
      <c r="V170" s="36">
        <f t="shared" si="21"/>
        <v>4200.6783999999989</v>
      </c>
      <c r="W170" s="36">
        <f t="shared" si="21"/>
        <v>903.84559999999999</v>
      </c>
      <c r="X170" s="36">
        <f t="shared" si="21"/>
        <v>10789.789500000001</v>
      </c>
      <c r="Y170" s="14">
        <f t="shared" si="21"/>
        <v>2218.9166666666665</v>
      </c>
      <c r="Z170" s="37">
        <f>SUM(Z67:Z78)</f>
        <v>27.42</v>
      </c>
      <c r="AA170" s="37">
        <f>SUM(AA67:AA78)</f>
        <v>162.72</v>
      </c>
      <c r="AB170" s="37">
        <f t="shared" ref="AB170:AC170" si="22">SUM(AB67:AB78)</f>
        <v>29.869999999999997</v>
      </c>
      <c r="AC170" s="37">
        <f t="shared" si="22"/>
        <v>159</v>
      </c>
      <c r="AD170" s="37">
        <f>SUM(AD67:AD78)</f>
        <v>18</v>
      </c>
      <c r="AE170" s="37">
        <f>SUM(AE67:AE78)</f>
        <v>70</v>
      </c>
      <c r="AF170" s="14">
        <f>AVERAGE(AF67:AF78)</f>
        <v>2237.5524999999998</v>
      </c>
    </row>
    <row r="171" spans="1:32" ht="14.1" customHeight="1" x14ac:dyDescent="0.2">
      <c r="A171" s="6">
        <f t="shared" si="7"/>
        <v>2016</v>
      </c>
      <c r="C171" s="4">
        <f t="shared" ref="C171:I171" si="23">AVERAGE(C79:C90)</f>
        <v>1358.2891666666667</v>
      </c>
      <c r="D171" s="55"/>
      <c r="E171" s="55"/>
      <c r="F171" s="56"/>
      <c r="G171" s="56"/>
      <c r="H171" s="56"/>
      <c r="I171" s="57"/>
      <c r="J171" s="14">
        <f>SUM(J79:J90)</f>
        <v>350</v>
      </c>
      <c r="K171" s="14">
        <f>SUM(K79:K90)</f>
        <v>4152</v>
      </c>
      <c r="L171" s="14">
        <f>SUM(L79:L90)</f>
        <v>364.92999999999995</v>
      </c>
      <c r="M171" s="36">
        <f t="shared" ref="M171:Y171" si="24">AVERAGE(M79:M90)</f>
        <v>0.77776666666666661</v>
      </c>
      <c r="N171" s="36">
        <f t="shared" si="24"/>
        <v>0.7697250000000001</v>
      </c>
      <c r="O171" s="36">
        <f t="shared" si="24"/>
        <v>0.81820833333333332</v>
      </c>
      <c r="P171" s="36">
        <f t="shared" si="24"/>
        <v>0.7697250000000001</v>
      </c>
      <c r="Q171" s="60"/>
      <c r="R171" s="59"/>
      <c r="S171" s="36">
        <f t="shared" si="24"/>
        <v>3836.4899999999984</v>
      </c>
      <c r="T171" s="36">
        <f t="shared" si="24"/>
        <v>866.96</v>
      </c>
      <c r="U171" s="36">
        <f t="shared" si="24"/>
        <v>8323.39</v>
      </c>
      <c r="V171" s="36">
        <f t="shared" si="24"/>
        <v>4187.8669999999993</v>
      </c>
      <c r="W171" s="36">
        <f t="shared" si="24"/>
        <v>891.65459999999996</v>
      </c>
      <c r="X171" s="36">
        <f t="shared" si="24"/>
        <v>10722.835499999999</v>
      </c>
      <c r="Y171" s="14">
        <f t="shared" si="24"/>
        <v>2556.0833333333335</v>
      </c>
      <c r="Z171" s="37">
        <f>SUM(Z79:Z90)</f>
        <v>23.04</v>
      </c>
      <c r="AA171" s="37">
        <f>SUM(AA79:AA90)</f>
        <v>161.6</v>
      </c>
      <c r="AB171" s="37">
        <f t="shared" ref="AB171:AC171" si="25">SUM(AB79:AB90)</f>
        <v>32.29</v>
      </c>
      <c r="AC171" s="37">
        <f t="shared" si="25"/>
        <v>154.63999999999999</v>
      </c>
      <c r="AD171" s="37">
        <f>SUM(AD79:AD90)</f>
        <v>11</v>
      </c>
      <c r="AE171" s="37">
        <f>SUM(AE79:AE90)</f>
        <v>60</v>
      </c>
      <c r="AF171" s="14">
        <f>AVERAGE(AF79:AF90)</f>
        <v>2234.541666666667</v>
      </c>
    </row>
    <row r="172" spans="1:32" ht="14.1" customHeight="1" x14ac:dyDescent="0.2">
      <c r="A172" s="6">
        <f t="shared" si="7"/>
        <v>2017</v>
      </c>
      <c r="C172" s="4">
        <f t="shared" ref="C172:I172" si="26">AVERAGE(C91:C102)</f>
        <v>1385.5883333333334</v>
      </c>
      <c r="D172" s="55"/>
      <c r="E172" s="55"/>
      <c r="F172" s="56"/>
      <c r="G172" s="56"/>
      <c r="H172" s="56"/>
      <c r="I172" s="57"/>
      <c r="J172" s="14">
        <f>SUM(J91:J102)</f>
        <v>177</v>
      </c>
      <c r="K172" s="14">
        <f>SUM(K91:K102)</f>
        <v>4349</v>
      </c>
      <c r="L172" s="14">
        <f>SUM(L91:L102)</f>
        <v>361.72</v>
      </c>
      <c r="M172" s="36">
        <f t="shared" ref="M172:Y172" si="27">AVERAGE(M91:M102)</f>
        <v>0.73807500000000015</v>
      </c>
      <c r="N172" s="36">
        <f t="shared" si="27"/>
        <v>0.76579166666666676</v>
      </c>
      <c r="O172" s="36">
        <f t="shared" si="27"/>
        <v>0.79123333333333334</v>
      </c>
      <c r="P172" s="36">
        <f t="shared" si="27"/>
        <v>0.76579166666666676</v>
      </c>
      <c r="Q172" s="60"/>
      <c r="R172" s="59"/>
      <c r="S172" s="36">
        <f t="shared" si="27"/>
        <v>3822.43</v>
      </c>
      <c r="T172" s="36">
        <f t="shared" si="27"/>
        <v>851.34</v>
      </c>
      <c r="U172" s="36">
        <f t="shared" si="27"/>
        <v>8257.75</v>
      </c>
      <c r="V172" s="36">
        <f t="shared" si="27"/>
        <v>4175.0555999999997</v>
      </c>
      <c r="W172" s="36">
        <f t="shared" si="27"/>
        <v>880.01440000000002</v>
      </c>
      <c r="X172" s="36">
        <f t="shared" si="27"/>
        <v>10729.089999999998</v>
      </c>
      <c r="Y172" s="14">
        <f t="shared" si="27"/>
        <v>2962.75</v>
      </c>
      <c r="Z172" s="37">
        <f>SUM(Z91:Z102)</f>
        <v>23.29</v>
      </c>
      <c r="AA172" s="37">
        <f>SUM(AA91:AA102)</f>
        <v>167.3</v>
      </c>
      <c r="AB172" s="37">
        <f t="shared" ref="AB172:AC172" si="28">SUM(AB91:AB102)</f>
        <v>36.08</v>
      </c>
      <c r="AC172" s="37">
        <f t="shared" si="28"/>
        <v>157.30999999999997</v>
      </c>
      <c r="AD172" s="37">
        <f>SUM(AD91:AD102)</f>
        <v>11</v>
      </c>
      <c r="AE172" s="37">
        <f>SUM(AE91:AE102)</f>
        <v>83</v>
      </c>
      <c r="AF172" s="14">
        <f>AVERAGE(AF91:AF102)</f>
        <v>2197.2725</v>
      </c>
    </row>
    <row r="173" spans="1:32" ht="14.1" customHeight="1" x14ac:dyDescent="0.2">
      <c r="A173" s="6">
        <f t="shared" si="7"/>
        <v>2018</v>
      </c>
      <c r="C173" s="4">
        <f t="shared" ref="C173:I173" si="29">AVERAGE(C103:C114)</f>
        <v>1416.6349999999993</v>
      </c>
      <c r="D173" s="55"/>
      <c r="E173" s="55"/>
      <c r="F173" s="56"/>
      <c r="G173" s="56"/>
      <c r="H173" s="56"/>
      <c r="I173" s="57"/>
      <c r="J173" s="4">
        <f>SUM(J103:J114)</f>
        <v>409</v>
      </c>
      <c r="K173" s="4">
        <f>SUM(K103:K114)</f>
        <v>4292</v>
      </c>
      <c r="L173" s="4">
        <f>SUM(L103:L114)</f>
        <v>365.45000000000005</v>
      </c>
      <c r="M173" s="38">
        <f t="shared" ref="M173:Y173" si="30">AVERAGE(M103:M114)</f>
        <v>0.71482499999999993</v>
      </c>
      <c r="N173" s="38">
        <f t="shared" si="30"/>
        <v>0.77523333333333333</v>
      </c>
      <c r="O173" s="38">
        <f t="shared" si="30"/>
        <v>0.77424999999999999</v>
      </c>
      <c r="P173" s="38">
        <f t="shared" si="30"/>
        <v>0.77523333333333333</v>
      </c>
      <c r="Q173" s="57"/>
      <c r="R173" s="59"/>
      <c r="S173" s="39">
        <f t="shared" si="30"/>
        <v>3819.150000000001</v>
      </c>
      <c r="T173" s="39">
        <f t="shared" si="30"/>
        <v>838.21999999999991</v>
      </c>
      <c r="U173" s="39">
        <f t="shared" si="30"/>
        <v>8204.8999999999978</v>
      </c>
      <c r="V173" s="39">
        <f t="shared" si="30"/>
        <v>4162.2442000000001</v>
      </c>
      <c r="W173" s="39">
        <f t="shared" si="30"/>
        <v>869.36103900000001</v>
      </c>
      <c r="X173" s="39">
        <f t="shared" si="30"/>
        <v>10735.344500000001</v>
      </c>
      <c r="Y173" s="14">
        <f t="shared" si="30"/>
        <v>3090.75</v>
      </c>
      <c r="Z173" s="37">
        <f>SUM(Z103:Z114)</f>
        <v>24.17</v>
      </c>
      <c r="AA173" s="37">
        <f>SUM(AA103:AA114)</f>
        <v>175.16000000000003</v>
      </c>
      <c r="AB173" s="37">
        <f t="shared" ref="AB173:AC173" si="31">SUM(AB103:AB114)</f>
        <v>12.33</v>
      </c>
      <c r="AC173" s="37">
        <f t="shared" si="31"/>
        <v>166.59</v>
      </c>
      <c r="AD173" s="37">
        <f>SUM(AD103:AD114)</f>
        <v>21</v>
      </c>
      <c r="AE173" s="37">
        <f>SUM(AE103:AE114)</f>
        <v>70</v>
      </c>
      <c r="AF173" s="14">
        <f>AVERAGE(AF103:AF114)</f>
        <v>2183.0083333333337</v>
      </c>
    </row>
    <row r="174" spans="1:32" ht="14.1" customHeight="1" x14ac:dyDescent="0.2">
      <c r="A174" s="6">
        <f t="shared" si="7"/>
        <v>2019</v>
      </c>
      <c r="C174" s="4">
        <f t="shared" ref="C174:I174" si="32">AVERAGE(C115:C126)</f>
        <v>1450.7283333333335</v>
      </c>
      <c r="D174" s="55"/>
      <c r="E174" s="55"/>
      <c r="F174" s="56"/>
      <c r="G174" s="56"/>
      <c r="H174" s="56"/>
      <c r="I174" s="57"/>
      <c r="J174" s="4">
        <f>SUM(J115:J126)</f>
        <v>309</v>
      </c>
      <c r="K174" s="4">
        <f>SUM(K115:K126)</f>
        <v>4263</v>
      </c>
      <c r="L174" s="4">
        <f>SUM(L115:L126)</f>
        <v>365.36000000000007</v>
      </c>
      <c r="M174" s="38">
        <f t="shared" ref="M174:Y174" si="33">AVERAGE(M115:M126)</f>
        <v>0.69703333333333328</v>
      </c>
      <c r="N174" s="38">
        <f t="shared" si="33"/>
        <v>0.75973333333333326</v>
      </c>
      <c r="O174" s="38">
        <f t="shared" si="33"/>
        <v>0.75163333333333338</v>
      </c>
      <c r="P174" s="38">
        <f t="shared" si="33"/>
        <v>0.75973333333333326</v>
      </c>
      <c r="Q174" s="57"/>
      <c r="R174" s="59"/>
      <c r="S174" s="39">
        <f t="shared" si="33"/>
        <v>3815.8099999999995</v>
      </c>
      <c r="T174" s="39">
        <f t="shared" si="33"/>
        <v>825.3099999999996</v>
      </c>
      <c r="U174" s="39">
        <f t="shared" si="33"/>
        <v>8161.369999999999</v>
      </c>
      <c r="V174" s="39">
        <f t="shared" si="33"/>
        <v>4149.4328000000005</v>
      </c>
      <c r="W174" s="39">
        <f t="shared" si="33"/>
        <v>858.70767899999976</v>
      </c>
      <c r="X174" s="39">
        <f t="shared" si="33"/>
        <v>10757.870500000003</v>
      </c>
      <c r="Y174" s="14">
        <f t="shared" si="33"/>
        <v>3352.5833333333335</v>
      </c>
      <c r="Z174" s="37">
        <f>SUM(Z115:Z126)</f>
        <v>10.92</v>
      </c>
      <c r="AA174" s="37">
        <f>SUM(AA115:AA126)</f>
        <v>180.33999999999997</v>
      </c>
      <c r="AB174" s="37">
        <f t="shared" ref="AB174:AC174" si="34">SUM(AB115:AB126)</f>
        <v>13.96</v>
      </c>
      <c r="AC174" s="37">
        <f t="shared" si="34"/>
        <v>166.38</v>
      </c>
      <c r="AD174" s="37">
        <f>SUM(AD115:AD126)</f>
        <v>4</v>
      </c>
      <c r="AE174" s="37">
        <f>SUM(AE115:AE126)</f>
        <v>81</v>
      </c>
      <c r="AF174" s="14">
        <f>AVERAGE(AF115:AF126)</f>
        <v>2168.9450000000002</v>
      </c>
    </row>
    <row r="175" spans="1:32" ht="14.1" customHeight="1" x14ac:dyDescent="0.2">
      <c r="A175" s="6">
        <f t="shared" si="7"/>
        <v>2020</v>
      </c>
      <c r="C175" s="4">
        <f t="shared" ref="C175:I175" si="35">AVERAGE(C127:C138)</f>
        <v>1480.3516666666667</v>
      </c>
      <c r="D175" s="55"/>
      <c r="E175" s="55"/>
      <c r="F175" s="56"/>
      <c r="G175" s="56"/>
      <c r="H175" s="56"/>
      <c r="I175" s="57"/>
      <c r="J175" s="4">
        <f>SUM(J127:J138)</f>
        <v>281</v>
      </c>
      <c r="K175" s="4">
        <f>SUM(K127:K138)</f>
        <v>4226</v>
      </c>
      <c r="L175" s="4">
        <f>SUM(L127:L138)</f>
        <v>365.59000000000003</v>
      </c>
      <c r="M175" s="38">
        <f t="shared" ref="M175:Y175" si="36">AVERAGE(M127:M138)</f>
        <v>0.68023333333333336</v>
      </c>
      <c r="N175" s="38">
        <f t="shared" si="36"/>
        <v>0.74298333333333344</v>
      </c>
      <c r="O175" s="38">
        <f t="shared" si="36"/>
        <v>0.72822500000000001</v>
      </c>
      <c r="P175" s="38">
        <f t="shared" si="36"/>
        <v>0.74298333333333344</v>
      </c>
      <c r="Q175" s="57"/>
      <c r="R175" s="59"/>
      <c r="S175" s="39">
        <f t="shared" si="36"/>
        <v>3802.5</v>
      </c>
      <c r="T175" s="39">
        <f t="shared" si="36"/>
        <v>809.59</v>
      </c>
      <c r="U175" s="39">
        <f t="shared" si="36"/>
        <v>8003.4799999999968</v>
      </c>
      <c r="V175" s="39">
        <f t="shared" si="36"/>
        <v>4136.6215000000002</v>
      </c>
      <c r="W175" s="39">
        <f t="shared" si="36"/>
        <v>851.6294479999998</v>
      </c>
      <c r="X175" s="39">
        <f t="shared" si="36"/>
        <v>10780.396600000002</v>
      </c>
      <c r="Y175" s="14">
        <f t="shared" si="36"/>
        <v>3207.1878333333329</v>
      </c>
      <c r="Z175" s="37">
        <f>SUM(Z127:Z138)</f>
        <v>32.75</v>
      </c>
      <c r="AA175" s="37">
        <f>SUM(AA127:AA138)</f>
        <v>155.67000000000002</v>
      </c>
      <c r="AB175" s="37">
        <f t="shared" ref="AB175:AC175" si="37">SUM(AB127:AB138)</f>
        <v>33.129999999999995</v>
      </c>
      <c r="AC175" s="37">
        <f t="shared" si="37"/>
        <v>148.42000000000002</v>
      </c>
      <c r="AD175" s="37">
        <f>SUM(AD127:AD138)</f>
        <v>24</v>
      </c>
      <c r="AE175" s="37">
        <f>SUM(AE127:AE138)</f>
        <v>64</v>
      </c>
      <c r="AF175" s="14">
        <f>AVERAGE(AF127:AF138)</f>
        <v>2132.5591666666669</v>
      </c>
    </row>
    <row r="176" spans="1:32" ht="14.1" customHeight="1" x14ac:dyDescent="0.2">
      <c r="A176" s="6">
        <f t="shared" si="7"/>
        <v>2021</v>
      </c>
      <c r="C176" s="4">
        <f>AVERAGE(C139:C150)</f>
        <v>1509.2950000000001</v>
      </c>
      <c r="D176" s="55"/>
      <c r="E176" s="55"/>
      <c r="F176" s="56"/>
      <c r="G176" s="56"/>
      <c r="H176" s="56"/>
      <c r="I176" s="57"/>
      <c r="J176" s="4">
        <f>SUM(J139:J150)</f>
        <v>461</v>
      </c>
      <c r="K176" s="4">
        <f t="shared" ref="K176:L176" si="38">SUM(K139:K150)</f>
        <v>3835</v>
      </c>
      <c r="L176" s="4">
        <f t="shared" si="38"/>
        <v>365.28</v>
      </c>
      <c r="M176" s="38">
        <f>AVERAGE(M139:M150)</f>
        <v>0.66305000000000003</v>
      </c>
      <c r="N176" s="38">
        <f t="shared" ref="N176:Q176" si="39">AVERAGE(N139:N150)</f>
        <v>0.7275166666666667</v>
      </c>
      <c r="O176" s="38">
        <f t="shared" si="39"/>
        <v>0.71219166666666667</v>
      </c>
      <c r="P176" s="38">
        <f t="shared" si="39"/>
        <v>0.7275166666666667</v>
      </c>
      <c r="Q176" s="57"/>
      <c r="R176" s="59"/>
      <c r="S176" s="39">
        <f t="shared" ref="S176:Y176" si="40">AVERAGE(S139:S150)</f>
        <v>3783.75</v>
      </c>
      <c r="T176" s="39">
        <f t="shared" si="40"/>
        <v>792.29</v>
      </c>
      <c r="U176" s="39">
        <f t="shared" si="40"/>
        <v>7928.1600000000026</v>
      </c>
      <c r="V176" s="39">
        <f t="shared" si="40"/>
        <v>4123.8101000000006</v>
      </c>
      <c r="W176" s="39">
        <f t="shared" si="40"/>
        <v>847.47909500000003</v>
      </c>
      <c r="X176" s="39">
        <f t="shared" si="40"/>
        <v>10790.6893</v>
      </c>
      <c r="Y176" s="14">
        <f t="shared" si="40"/>
        <v>3042.0425</v>
      </c>
      <c r="Z176" s="37">
        <f>SUM(Z139:Z150)</f>
        <v>69</v>
      </c>
      <c r="AA176" s="37">
        <f t="shared" ref="AA176:AE176" si="41">SUM(AA139:AA150)</f>
        <v>130</v>
      </c>
      <c r="AB176" s="37">
        <f t="shared" si="41"/>
        <v>69</v>
      </c>
      <c r="AC176" s="37">
        <f t="shared" si="41"/>
        <v>130</v>
      </c>
      <c r="AD176" s="37">
        <f t="shared" si="41"/>
        <v>45</v>
      </c>
      <c r="AE176" s="37">
        <f t="shared" si="41"/>
        <v>57</v>
      </c>
      <c r="AF176" s="14">
        <f t="shared" ref="AF176" si="42">AVERAGE(AF139:AF150)</f>
        <v>2082.8533333333339</v>
      </c>
    </row>
    <row r="177" spans="1:32" ht="14.1" customHeight="1" x14ac:dyDescent="0.2">
      <c r="A177" s="6">
        <f t="shared" si="7"/>
        <v>2022</v>
      </c>
      <c r="C177" s="4">
        <f>AVERAGE(C151:C162)</f>
        <v>1537.4925000000001</v>
      </c>
      <c r="D177" s="55"/>
      <c r="E177" s="55"/>
      <c r="F177" s="56"/>
      <c r="G177" s="56"/>
      <c r="H177" s="56"/>
      <c r="I177" s="57"/>
      <c r="J177" s="4">
        <f>SUM(J151:J162)</f>
        <v>461</v>
      </c>
      <c r="K177" s="4">
        <f t="shared" ref="K177:L177" si="43">SUM(K151:K162)</f>
        <v>3835</v>
      </c>
      <c r="L177" s="4">
        <f t="shared" si="43"/>
        <v>365.05000000000007</v>
      </c>
      <c r="M177" s="38">
        <f>AVERAGE(M151:M162)</f>
        <v>0.63750833333333334</v>
      </c>
      <c r="N177" s="38">
        <f t="shared" ref="N177:Y177" si="44">AVERAGE(N151:N162)</f>
        <v>0.7048833333333332</v>
      </c>
      <c r="O177" s="38">
        <f t="shared" si="44"/>
        <v>0.68635000000000002</v>
      </c>
      <c r="P177" s="38">
        <f t="shared" si="44"/>
        <v>0.7048833333333332</v>
      </c>
      <c r="Q177" s="57"/>
      <c r="R177" s="59"/>
      <c r="S177" s="39">
        <f t="shared" si="44"/>
        <v>3769.2699999999991</v>
      </c>
      <c r="T177" s="39">
        <f t="shared" si="44"/>
        <v>777.19000000000017</v>
      </c>
      <c r="U177" s="39">
        <f t="shared" si="44"/>
        <v>7904.8500000000013</v>
      </c>
      <c r="V177" s="39">
        <f t="shared" si="44"/>
        <v>4120.5564999999997</v>
      </c>
      <c r="W177" s="39">
        <f t="shared" si="44"/>
        <v>842.24472500000036</v>
      </c>
      <c r="X177" s="39">
        <f t="shared" si="44"/>
        <v>10800.982000000002</v>
      </c>
      <c r="Y177" s="14">
        <f t="shared" si="44"/>
        <v>3260.9309166666667</v>
      </c>
      <c r="Z177" s="37">
        <f>SUM(Z151:Z162)</f>
        <v>69</v>
      </c>
      <c r="AA177" s="37">
        <f t="shared" ref="AA177:AE177" si="45">SUM(AA151:AA162)</f>
        <v>130</v>
      </c>
      <c r="AB177" s="37">
        <f t="shared" si="45"/>
        <v>69</v>
      </c>
      <c r="AC177" s="37">
        <f t="shared" si="45"/>
        <v>130</v>
      </c>
      <c r="AD177" s="37">
        <f t="shared" si="45"/>
        <v>45</v>
      </c>
      <c r="AE177" s="37">
        <f t="shared" si="45"/>
        <v>57</v>
      </c>
      <c r="AF177" s="14">
        <f t="shared" ref="AF177" si="46">AVERAGE(AF151:AF162)</f>
        <v>2077.2691666666665</v>
      </c>
    </row>
    <row r="178" spans="1:32" ht="14.1" customHeight="1" x14ac:dyDescent="0.2">
      <c r="C178" s="21">
        <f>+C177/C176-1</f>
        <v>1.8682563713521949E-2</v>
      </c>
      <c r="D178" s="58"/>
      <c r="E178" s="58"/>
      <c r="F178" s="58"/>
      <c r="G178" s="58"/>
      <c r="H178" s="58"/>
      <c r="I178" s="58"/>
      <c r="J178" s="21">
        <f t="shared" ref="D178:AF178" si="47">+J177/J176-1</f>
        <v>0</v>
      </c>
      <c r="K178" s="21">
        <f t="shared" si="47"/>
        <v>0</v>
      </c>
      <c r="L178" s="21">
        <f t="shared" si="47"/>
        <v>-6.2965396408209973E-4</v>
      </c>
      <c r="M178" s="21">
        <f t="shared" si="47"/>
        <v>-3.852147902370362E-2</v>
      </c>
      <c r="N178" s="21">
        <f t="shared" si="47"/>
        <v>-3.111039838720786E-2</v>
      </c>
      <c r="O178" s="21">
        <f t="shared" si="47"/>
        <v>-3.6284708002293331E-2</v>
      </c>
      <c r="P178" s="21">
        <f t="shared" si="47"/>
        <v>-3.111039838720786E-2</v>
      </c>
      <c r="Q178" s="58"/>
      <c r="R178" s="58"/>
      <c r="S178" s="21">
        <f t="shared" si="47"/>
        <v>-3.8268913115298009E-3</v>
      </c>
      <c r="T178" s="21">
        <f t="shared" si="47"/>
        <v>-1.9058678009314489E-2</v>
      </c>
      <c r="U178" s="21">
        <f t="shared" si="47"/>
        <v>-2.9401525700795128E-3</v>
      </c>
      <c r="V178" s="21">
        <f t="shared" si="47"/>
        <v>-7.8897910454245324E-4</v>
      </c>
      <c r="W178" s="21">
        <f t="shared" si="47"/>
        <v>-6.1764001388137091E-3</v>
      </c>
      <c r="X178" s="21">
        <f t="shared" si="47"/>
        <v>9.5385009371007357E-4</v>
      </c>
      <c r="Y178" s="21">
        <f t="shared" si="47"/>
        <v>7.1954424261550187E-2</v>
      </c>
      <c r="Z178" s="21">
        <f>+Z177/Z176-1</f>
        <v>0</v>
      </c>
      <c r="AA178" s="21">
        <f t="shared" si="47"/>
        <v>0</v>
      </c>
      <c r="AB178" s="21">
        <f t="shared" si="47"/>
        <v>0</v>
      </c>
      <c r="AC178" s="21">
        <f t="shared" si="47"/>
        <v>0</v>
      </c>
      <c r="AD178" s="21">
        <f t="shared" si="47"/>
        <v>0</v>
      </c>
      <c r="AE178" s="21">
        <f t="shared" si="47"/>
        <v>0</v>
      </c>
      <c r="AF178" s="21">
        <f t="shared" si="47"/>
        <v>-2.6810177064799934E-3</v>
      </c>
    </row>
    <row r="179" spans="1:32" ht="14.1" customHeight="1" x14ac:dyDescent="0.2">
      <c r="C179" s="23">
        <f>+C177-C176</f>
        <v>28.197499999999991</v>
      </c>
      <c r="D179" s="54"/>
      <c r="E179" s="54"/>
      <c r="F179" s="54"/>
      <c r="G179" s="54"/>
      <c r="H179" s="54"/>
      <c r="I179" s="54"/>
      <c r="J179" s="23">
        <f t="shared" ref="D179:AF179" si="48">+J177-J176</f>
        <v>0</v>
      </c>
      <c r="K179" s="23">
        <f t="shared" si="48"/>
        <v>0</v>
      </c>
      <c r="L179" s="23">
        <f t="shared" si="48"/>
        <v>-0.2299999999999045</v>
      </c>
      <c r="M179" s="23">
        <f t="shared" si="48"/>
        <v>-2.5541666666666685E-2</v>
      </c>
      <c r="N179" s="23">
        <f t="shared" si="48"/>
        <v>-2.2633333333333505E-2</v>
      </c>
      <c r="O179" s="23">
        <f t="shared" si="48"/>
        <v>-2.5841666666666652E-2</v>
      </c>
      <c r="P179" s="23">
        <f t="shared" si="48"/>
        <v>-2.2633333333333505E-2</v>
      </c>
      <c r="Q179" s="54"/>
      <c r="R179" s="54"/>
      <c r="S179" s="23">
        <f t="shared" si="48"/>
        <v>-14.480000000000928</v>
      </c>
      <c r="T179" s="23">
        <f t="shared" si="48"/>
        <v>-15.099999999999795</v>
      </c>
      <c r="U179" s="23">
        <f t="shared" si="48"/>
        <v>-23.31000000000131</v>
      </c>
      <c r="V179" s="23">
        <f t="shared" si="48"/>
        <v>-3.2536000000009153</v>
      </c>
      <c r="W179" s="23">
        <f t="shared" si="48"/>
        <v>-5.2343699999996716</v>
      </c>
      <c r="X179" s="23">
        <f t="shared" si="48"/>
        <v>10.292700000001787</v>
      </c>
      <c r="Y179" s="23">
        <f t="shared" si="48"/>
        <v>218.88841666666667</v>
      </c>
      <c r="Z179" s="23">
        <f t="shared" si="48"/>
        <v>0</v>
      </c>
      <c r="AA179" s="23">
        <f t="shared" si="48"/>
        <v>0</v>
      </c>
      <c r="AB179" s="23">
        <f t="shared" si="48"/>
        <v>0</v>
      </c>
      <c r="AC179" s="23">
        <f t="shared" si="48"/>
        <v>0</v>
      </c>
      <c r="AD179" s="23">
        <f t="shared" si="48"/>
        <v>0</v>
      </c>
      <c r="AE179" s="23">
        <f t="shared" si="48"/>
        <v>0</v>
      </c>
      <c r="AF179" s="23">
        <f t="shared" si="48"/>
        <v>-5.5841666666674428</v>
      </c>
    </row>
    <row r="180" spans="1:32" ht="14.1" customHeight="1" x14ac:dyDescent="0.2">
      <c r="A180" s="6">
        <v>2010</v>
      </c>
    </row>
    <row r="181" spans="1:32" ht="14.1" customHeight="1" x14ac:dyDescent="0.2">
      <c r="A181" s="6">
        <f t="shared" ref="A181:A190" si="49">+A180+1</f>
        <v>2011</v>
      </c>
    </row>
    <row r="182" spans="1:32" ht="14.1" customHeight="1" x14ac:dyDescent="0.2">
      <c r="A182" s="6">
        <f t="shared" si="49"/>
        <v>2012</v>
      </c>
    </row>
    <row r="183" spans="1:32" ht="14.1" customHeight="1" x14ac:dyDescent="0.2">
      <c r="A183" s="6">
        <f t="shared" si="49"/>
        <v>2013</v>
      </c>
    </row>
    <row r="184" spans="1:32" ht="14.1" customHeight="1" x14ac:dyDescent="0.2">
      <c r="A184" s="6">
        <f t="shared" si="49"/>
        <v>2014</v>
      </c>
    </row>
    <row r="185" spans="1:32" ht="14.1" customHeight="1" x14ac:dyDescent="0.2">
      <c r="A185" s="6">
        <f t="shared" si="49"/>
        <v>2015</v>
      </c>
    </row>
    <row r="186" spans="1:32" ht="14.1" customHeight="1" x14ac:dyDescent="0.2">
      <c r="A186" s="6">
        <f t="shared" si="49"/>
        <v>2016</v>
      </c>
    </row>
    <row r="187" spans="1:32" ht="14.1" customHeight="1" x14ac:dyDescent="0.2">
      <c r="A187" s="6">
        <f t="shared" si="49"/>
        <v>2017</v>
      </c>
    </row>
    <row r="188" spans="1:32" ht="14.1" customHeight="1" x14ac:dyDescent="0.2">
      <c r="A188" s="6">
        <f t="shared" si="49"/>
        <v>2018</v>
      </c>
    </row>
    <row r="189" spans="1:32" ht="14.1" customHeight="1" x14ac:dyDescent="0.2">
      <c r="A189" s="6">
        <f t="shared" si="49"/>
        <v>2019</v>
      </c>
    </row>
    <row r="190" spans="1:32" ht="14.1" customHeight="1" x14ac:dyDescent="0.2">
      <c r="A190" s="6">
        <f t="shared" si="49"/>
        <v>2020</v>
      </c>
    </row>
    <row r="191" spans="1:32" ht="14.1" customHeight="1" x14ac:dyDescent="0.2"/>
    <row r="192" spans="1:32" ht="14.1" customHeight="1" x14ac:dyDescent="0.2"/>
    <row r="193" spans="3:32" ht="14.1" customHeight="1" x14ac:dyDescent="0.2"/>
    <row r="194" spans="3:32" ht="14.1" customHeight="1" x14ac:dyDescent="0.2"/>
    <row r="195" spans="3:32" ht="14.1" customHeight="1" x14ac:dyDescent="0.2"/>
    <row r="196" spans="3:32" ht="14.1" customHeight="1" x14ac:dyDescent="0.2"/>
    <row r="197" spans="3:32" ht="14.1" customHeight="1" x14ac:dyDescent="0.2"/>
    <row r="198" spans="3:32" ht="14.1" customHeight="1" x14ac:dyDescent="0.2"/>
    <row r="199" spans="3:32" ht="14.1" customHeight="1" x14ac:dyDescent="0.2"/>
    <row r="200" spans="3:32" ht="14.1" customHeight="1" x14ac:dyDescent="0.2"/>
    <row r="201" spans="3:32" ht="14.1" customHeight="1" x14ac:dyDescent="0.2"/>
    <row r="202" spans="3:32" ht="14.1" customHeight="1" x14ac:dyDescent="0.2">
      <c r="C202" s="22"/>
      <c r="D202" s="59"/>
      <c r="E202" s="59"/>
      <c r="F202" s="59"/>
      <c r="G202" s="59"/>
      <c r="H202" s="59"/>
      <c r="I202" s="59"/>
      <c r="J202" s="22"/>
      <c r="K202" s="22"/>
      <c r="L202" s="22"/>
      <c r="M202" s="22"/>
      <c r="N202" s="22"/>
      <c r="O202" s="22"/>
      <c r="P202" s="22"/>
      <c r="Q202" s="59"/>
      <c r="R202" s="59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</row>
    <row r="203" spans="3:32" ht="14.1" customHeight="1" x14ac:dyDescent="0.2">
      <c r="C203" s="22"/>
      <c r="D203" s="59"/>
      <c r="E203" s="59"/>
      <c r="F203" s="59"/>
      <c r="G203" s="59"/>
      <c r="H203" s="59"/>
      <c r="I203" s="59"/>
      <c r="J203" s="22"/>
      <c r="K203" s="22"/>
      <c r="L203" s="22"/>
      <c r="M203" s="22"/>
      <c r="N203" s="22"/>
      <c r="O203" s="22"/>
      <c r="P203" s="22"/>
      <c r="Q203" s="59"/>
      <c r="R203" s="59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</row>
    <row r="204" spans="3:32" ht="14.1" customHeight="1" x14ac:dyDescent="0.2">
      <c r="C204" s="22"/>
      <c r="D204" s="59"/>
      <c r="E204" s="59"/>
      <c r="F204" s="59"/>
      <c r="G204" s="59"/>
      <c r="H204" s="59"/>
      <c r="I204" s="59"/>
      <c r="J204" s="22"/>
      <c r="K204" s="22"/>
      <c r="L204" s="22"/>
      <c r="M204" s="22"/>
      <c r="N204" s="22"/>
      <c r="O204" s="22"/>
      <c r="P204" s="22"/>
      <c r="Q204" s="59"/>
      <c r="R204" s="59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</row>
    <row r="205" spans="3:32" ht="14.1" customHeight="1" x14ac:dyDescent="0.2">
      <c r="C205" s="22"/>
      <c r="D205" s="59"/>
      <c r="E205" s="59"/>
      <c r="F205" s="59"/>
      <c r="G205" s="59"/>
      <c r="H205" s="59"/>
      <c r="I205" s="59"/>
      <c r="J205" s="22"/>
      <c r="K205" s="22"/>
      <c r="L205" s="22"/>
      <c r="M205" s="22"/>
      <c r="N205" s="22"/>
      <c r="O205" s="22"/>
      <c r="P205" s="22"/>
      <c r="Q205" s="59"/>
      <c r="R205" s="59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</row>
    <row r="206" spans="3:32" x14ac:dyDescent="0.2">
      <c r="C206" s="22"/>
      <c r="D206" s="59"/>
      <c r="E206" s="59"/>
      <c r="F206" s="59"/>
      <c r="G206" s="59"/>
      <c r="H206" s="59"/>
      <c r="I206" s="59"/>
      <c r="J206" s="22"/>
      <c r="K206" s="22"/>
      <c r="L206" s="22"/>
      <c r="M206" s="22"/>
      <c r="N206" s="22"/>
      <c r="O206" s="22"/>
      <c r="P206" s="22"/>
      <c r="Q206" s="59"/>
      <c r="R206" s="59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</row>
    <row r="207" spans="3:32" x14ac:dyDescent="0.2">
      <c r="C207" s="22"/>
      <c r="D207" s="59"/>
      <c r="E207" s="59"/>
      <c r="F207" s="59"/>
      <c r="G207" s="59"/>
      <c r="H207" s="59"/>
      <c r="I207" s="59"/>
      <c r="J207" s="22"/>
      <c r="K207" s="22"/>
      <c r="L207" s="22"/>
      <c r="M207" s="22"/>
      <c r="N207" s="22"/>
      <c r="O207" s="22"/>
      <c r="P207" s="22"/>
      <c r="Q207" s="59"/>
      <c r="R207" s="59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</row>
    <row r="208" spans="3:32" x14ac:dyDescent="0.2">
      <c r="C208" s="22"/>
      <c r="D208" s="59"/>
      <c r="E208" s="59"/>
      <c r="F208" s="59"/>
      <c r="G208" s="59"/>
      <c r="H208" s="59"/>
      <c r="I208" s="59"/>
      <c r="J208" s="22"/>
      <c r="K208" s="22"/>
      <c r="L208" s="22"/>
      <c r="M208" s="22"/>
      <c r="N208" s="22"/>
      <c r="O208" s="22"/>
      <c r="P208" s="22"/>
      <c r="Q208" s="59"/>
      <c r="R208" s="59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</row>
    <row r="209" spans="3:32" x14ac:dyDescent="0.2">
      <c r="C209" s="22"/>
      <c r="D209" s="59"/>
      <c r="E209" s="59"/>
      <c r="F209" s="59"/>
      <c r="G209" s="59"/>
      <c r="H209" s="59"/>
      <c r="I209" s="59"/>
      <c r="J209" s="22"/>
      <c r="K209" s="22"/>
      <c r="L209" s="22"/>
      <c r="M209" s="22"/>
      <c r="N209" s="22"/>
      <c r="O209" s="22"/>
      <c r="P209" s="22"/>
      <c r="Q209" s="59"/>
      <c r="R209" s="59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</row>
    <row r="210" spans="3:32" x14ac:dyDescent="0.2">
      <c r="C210" s="22"/>
      <c r="D210" s="59"/>
      <c r="E210" s="59"/>
      <c r="F210" s="59"/>
      <c r="G210" s="59"/>
      <c r="H210" s="59"/>
      <c r="I210" s="59"/>
      <c r="J210" s="22"/>
      <c r="K210" s="22"/>
      <c r="L210" s="22"/>
      <c r="M210" s="22"/>
      <c r="N210" s="22"/>
      <c r="O210" s="22"/>
      <c r="P210" s="22"/>
      <c r="Q210" s="59"/>
      <c r="R210" s="59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</row>
    <row r="211" spans="3:32" x14ac:dyDescent="0.2">
      <c r="C211" s="22"/>
      <c r="D211" s="59"/>
      <c r="E211" s="59"/>
      <c r="F211" s="59"/>
      <c r="G211" s="59"/>
      <c r="H211" s="59"/>
      <c r="I211" s="59"/>
      <c r="J211" s="22"/>
      <c r="K211" s="22"/>
      <c r="L211" s="22"/>
      <c r="M211" s="22"/>
      <c r="N211" s="22"/>
      <c r="O211" s="22"/>
      <c r="P211" s="22"/>
      <c r="Q211" s="59"/>
      <c r="R211" s="59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</row>
    <row r="212" spans="3:32" x14ac:dyDescent="0.2">
      <c r="C212" s="22"/>
      <c r="D212" s="59"/>
      <c r="E212" s="59"/>
      <c r="F212" s="59"/>
      <c r="G212" s="59"/>
      <c r="H212" s="59"/>
      <c r="I212" s="59"/>
      <c r="J212" s="22"/>
      <c r="K212" s="22"/>
      <c r="L212" s="22"/>
      <c r="M212" s="22"/>
      <c r="N212" s="22"/>
      <c r="O212" s="22"/>
      <c r="P212" s="22"/>
      <c r="Q212" s="59"/>
      <c r="R212" s="59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</row>
    <row r="213" spans="3:32" x14ac:dyDescent="0.2">
      <c r="C213" s="22"/>
      <c r="D213" s="59"/>
      <c r="E213" s="59"/>
      <c r="F213" s="59"/>
      <c r="G213" s="59"/>
      <c r="H213" s="59"/>
      <c r="I213" s="59"/>
      <c r="J213" s="22"/>
      <c r="K213" s="22"/>
      <c r="L213" s="22"/>
      <c r="M213" s="22"/>
      <c r="N213" s="22"/>
      <c r="O213" s="22"/>
      <c r="P213" s="22"/>
      <c r="Q213" s="59"/>
      <c r="R213" s="59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</row>
    <row r="214" spans="3:32" x14ac:dyDescent="0.2">
      <c r="C214" s="22"/>
      <c r="D214" s="59"/>
      <c r="E214" s="59"/>
      <c r="F214" s="59"/>
      <c r="G214" s="59"/>
      <c r="H214" s="59"/>
      <c r="I214" s="59"/>
      <c r="J214" s="22"/>
      <c r="K214" s="22"/>
      <c r="L214" s="22"/>
      <c r="M214" s="22"/>
      <c r="N214" s="22"/>
      <c r="O214" s="22"/>
      <c r="P214" s="22"/>
      <c r="Q214" s="59"/>
      <c r="R214" s="59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</row>
    <row r="215" spans="3:32" x14ac:dyDescent="0.2">
      <c r="C215" s="22"/>
      <c r="D215" s="59"/>
      <c r="E215" s="59"/>
      <c r="F215" s="59"/>
      <c r="G215" s="59"/>
      <c r="H215" s="59"/>
      <c r="I215" s="59"/>
      <c r="J215" s="22"/>
      <c r="K215" s="22"/>
      <c r="L215" s="22"/>
      <c r="M215" s="22"/>
      <c r="N215" s="22"/>
      <c r="O215" s="22"/>
      <c r="P215" s="22"/>
      <c r="Q215" s="59"/>
      <c r="R215" s="59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</row>
    <row r="216" spans="3:32" x14ac:dyDescent="0.2">
      <c r="C216" s="22"/>
      <c r="D216" s="59"/>
      <c r="E216" s="59"/>
      <c r="F216" s="59"/>
      <c r="G216" s="59"/>
      <c r="H216" s="59"/>
      <c r="I216" s="59"/>
      <c r="J216" s="22"/>
      <c r="K216" s="22"/>
      <c r="L216" s="22"/>
      <c r="M216" s="22"/>
      <c r="N216" s="22"/>
      <c r="O216" s="22"/>
      <c r="P216" s="22"/>
      <c r="Q216" s="59"/>
      <c r="R216" s="59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</row>
    <row r="217" spans="3:32" x14ac:dyDescent="0.2">
      <c r="C217" s="22"/>
      <c r="D217" s="59"/>
      <c r="E217" s="59"/>
      <c r="F217" s="59"/>
      <c r="G217" s="59"/>
      <c r="H217" s="59"/>
      <c r="I217" s="59"/>
      <c r="J217" s="22"/>
      <c r="K217" s="22"/>
      <c r="L217" s="22"/>
      <c r="M217" s="22"/>
      <c r="N217" s="22"/>
      <c r="O217" s="22"/>
      <c r="P217" s="22"/>
      <c r="Q217" s="59"/>
      <c r="R217" s="59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</row>
    <row r="218" spans="3:32" x14ac:dyDescent="0.2">
      <c r="C218" s="22"/>
      <c r="D218" s="59"/>
      <c r="E218" s="59"/>
      <c r="F218" s="59"/>
      <c r="G218" s="59"/>
      <c r="H218" s="59"/>
      <c r="I218" s="59"/>
      <c r="J218" s="22"/>
      <c r="K218" s="22"/>
      <c r="L218" s="22"/>
      <c r="M218" s="22"/>
      <c r="N218" s="22"/>
      <c r="O218" s="22"/>
      <c r="P218" s="22"/>
      <c r="Q218" s="59"/>
      <c r="R218" s="59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</row>
    <row r="219" spans="3:32" x14ac:dyDescent="0.2">
      <c r="C219" s="22"/>
      <c r="D219" s="59"/>
      <c r="E219" s="59"/>
      <c r="F219" s="59"/>
      <c r="G219" s="59"/>
      <c r="H219" s="59"/>
      <c r="I219" s="59"/>
      <c r="J219" s="22"/>
      <c r="K219" s="22"/>
      <c r="L219" s="22"/>
      <c r="M219" s="22"/>
      <c r="N219" s="22"/>
      <c r="O219" s="22"/>
      <c r="P219" s="22"/>
      <c r="Q219" s="59"/>
      <c r="R219" s="59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</row>
    <row r="220" spans="3:32" x14ac:dyDescent="0.2">
      <c r="C220" s="22"/>
      <c r="D220" s="59"/>
      <c r="E220" s="59"/>
      <c r="F220" s="59"/>
      <c r="G220" s="59"/>
      <c r="H220" s="59"/>
      <c r="I220" s="59"/>
      <c r="J220" s="22"/>
      <c r="K220" s="22"/>
      <c r="L220" s="22"/>
      <c r="M220" s="22"/>
      <c r="N220" s="22"/>
      <c r="O220" s="22"/>
      <c r="P220" s="22"/>
      <c r="Q220" s="59"/>
      <c r="R220" s="59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</row>
    <row r="221" spans="3:32" x14ac:dyDescent="0.2">
      <c r="C221" s="22"/>
      <c r="D221" s="59"/>
      <c r="E221" s="59"/>
      <c r="F221" s="59"/>
      <c r="G221" s="59"/>
      <c r="H221" s="59"/>
      <c r="I221" s="59"/>
      <c r="J221" s="22"/>
      <c r="K221" s="22"/>
      <c r="L221" s="22"/>
      <c r="M221" s="22"/>
      <c r="N221" s="22"/>
      <c r="O221" s="22"/>
      <c r="P221" s="22"/>
      <c r="Q221" s="59"/>
      <c r="R221" s="59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</row>
    <row r="222" spans="3:32" x14ac:dyDescent="0.2">
      <c r="C222" s="22"/>
      <c r="D222" s="59"/>
      <c r="E222" s="59"/>
      <c r="F222" s="59"/>
      <c r="G222" s="59"/>
      <c r="H222" s="59"/>
      <c r="I222" s="59"/>
      <c r="J222" s="22"/>
      <c r="K222" s="22"/>
      <c r="L222" s="22"/>
      <c r="M222" s="22"/>
      <c r="N222" s="22"/>
      <c r="O222" s="22"/>
      <c r="P222" s="22"/>
      <c r="Q222" s="59"/>
      <c r="R222" s="59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</row>
    <row r="223" spans="3:32" x14ac:dyDescent="0.2">
      <c r="C223" s="22"/>
      <c r="D223" s="59"/>
      <c r="E223" s="59"/>
      <c r="F223" s="59"/>
      <c r="G223" s="59"/>
      <c r="H223" s="59"/>
      <c r="I223" s="59"/>
      <c r="J223" s="22"/>
      <c r="K223" s="22"/>
      <c r="L223" s="22"/>
      <c r="M223" s="22"/>
      <c r="N223" s="22"/>
      <c r="O223" s="22"/>
      <c r="P223" s="22"/>
      <c r="Q223" s="59"/>
      <c r="R223" s="59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</row>
    <row r="224" spans="3:32" x14ac:dyDescent="0.2">
      <c r="C224" s="22"/>
      <c r="D224" s="59"/>
      <c r="E224" s="59"/>
      <c r="F224" s="59"/>
      <c r="G224" s="59"/>
      <c r="H224" s="59"/>
      <c r="I224" s="59"/>
      <c r="J224" s="22"/>
      <c r="K224" s="22"/>
      <c r="L224" s="22"/>
      <c r="M224" s="22"/>
      <c r="N224" s="22"/>
      <c r="O224" s="22"/>
      <c r="P224" s="22"/>
      <c r="Q224" s="59"/>
      <c r="R224" s="59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</row>
    <row r="225" spans="3:32" x14ac:dyDescent="0.2">
      <c r="C225" s="22"/>
      <c r="D225" s="59"/>
      <c r="E225" s="59"/>
      <c r="F225" s="59"/>
      <c r="G225" s="59"/>
      <c r="H225" s="59"/>
      <c r="I225" s="59"/>
      <c r="J225" s="22"/>
      <c r="K225" s="22"/>
      <c r="L225" s="22"/>
      <c r="M225" s="22"/>
      <c r="N225" s="22"/>
      <c r="O225" s="22"/>
      <c r="P225" s="22"/>
      <c r="Q225" s="59"/>
      <c r="R225" s="59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</row>
    <row r="226" spans="3:32" x14ac:dyDescent="0.2">
      <c r="C226" s="22"/>
      <c r="D226" s="59"/>
      <c r="E226" s="59"/>
      <c r="F226" s="59"/>
      <c r="G226" s="59"/>
      <c r="H226" s="59"/>
      <c r="I226" s="59"/>
      <c r="J226" s="22"/>
      <c r="K226" s="22"/>
      <c r="L226" s="22"/>
      <c r="M226" s="22"/>
      <c r="N226" s="22"/>
      <c r="O226" s="22"/>
      <c r="P226" s="22"/>
      <c r="Q226" s="59"/>
      <c r="R226" s="59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</row>
    <row r="227" spans="3:32" x14ac:dyDescent="0.2">
      <c r="C227" s="22"/>
      <c r="D227" s="59"/>
      <c r="E227" s="59"/>
      <c r="F227" s="59"/>
      <c r="G227" s="59"/>
      <c r="H227" s="59"/>
      <c r="I227" s="59"/>
      <c r="J227" s="22"/>
      <c r="K227" s="22"/>
      <c r="L227" s="22"/>
      <c r="M227" s="22"/>
      <c r="N227" s="22"/>
      <c r="O227" s="22"/>
      <c r="P227" s="22"/>
      <c r="Q227" s="59"/>
      <c r="R227" s="59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</row>
    <row r="228" spans="3:32" x14ac:dyDescent="0.2">
      <c r="C228" s="22"/>
      <c r="D228" s="59"/>
      <c r="E228" s="59"/>
      <c r="F228" s="59"/>
      <c r="G228" s="59"/>
      <c r="H228" s="59"/>
      <c r="I228" s="59"/>
      <c r="J228" s="22"/>
      <c r="K228" s="22"/>
      <c r="L228" s="22"/>
      <c r="M228" s="22"/>
      <c r="N228" s="22"/>
      <c r="O228" s="22"/>
      <c r="P228" s="22"/>
      <c r="Q228" s="59"/>
      <c r="R228" s="59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</row>
    <row r="229" spans="3:32" x14ac:dyDescent="0.2">
      <c r="C229" s="22"/>
      <c r="D229" s="59"/>
      <c r="E229" s="59"/>
      <c r="F229" s="59"/>
      <c r="G229" s="59"/>
      <c r="H229" s="59"/>
      <c r="I229" s="59"/>
      <c r="J229" s="22"/>
      <c r="K229" s="22"/>
      <c r="L229" s="22"/>
      <c r="M229" s="22"/>
      <c r="N229" s="22"/>
      <c r="O229" s="22"/>
      <c r="P229" s="22"/>
      <c r="Q229" s="59"/>
      <c r="R229" s="59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</row>
    <row r="230" spans="3:32" x14ac:dyDescent="0.2">
      <c r="C230" s="22"/>
      <c r="D230" s="59"/>
      <c r="E230" s="59"/>
      <c r="F230" s="59"/>
      <c r="G230" s="59"/>
      <c r="H230" s="59"/>
      <c r="I230" s="59"/>
      <c r="J230" s="22"/>
      <c r="K230" s="22"/>
      <c r="L230" s="22"/>
      <c r="M230" s="22"/>
      <c r="N230" s="22"/>
      <c r="O230" s="22"/>
      <c r="P230" s="22"/>
      <c r="Q230" s="59"/>
      <c r="R230" s="59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</row>
    <row r="231" spans="3:32" x14ac:dyDescent="0.2">
      <c r="C231" s="22"/>
      <c r="D231" s="59"/>
      <c r="E231" s="59"/>
      <c r="F231" s="59"/>
      <c r="G231" s="59"/>
      <c r="H231" s="59"/>
      <c r="I231" s="59"/>
      <c r="J231" s="22"/>
      <c r="K231" s="22"/>
      <c r="L231" s="22"/>
      <c r="M231" s="22"/>
      <c r="N231" s="22"/>
      <c r="O231" s="22"/>
      <c r="P231" s="22"/>
      <c r="Q231" s="59"/>
      <c r="R231" s="59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</row>
    <row r="232" spans="3:32" x14ac:dyDescent="0.2">
      <c r="C232" s="22"/>
      <c r="D232" s="59"/>
      <c r="E232" s="59"/>
      <c r="F232" s="59"/>
      <c r="G232" s="59"/>
      <c r="H232" s="59"/>
      <c r="I232" s="59"/>
      <c r="J232" s="22"/>
      <c r="K232" s="22"/>
      <c r="L232" s="22"/>
      <c r="M232" s="22"/>
      <c r="N232" s="22"/>
      <c r="O232" s="22"/>
      <c r="P232" s="22"/>
      <c r="Q232" s="59"/>
      <c r="R232" s="59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</row>
    <row r="233" spans="3:32" x14ac:dyDescent="0.2">
      <c r="C233" s="22"/>
      <c r="D233" s="59"/>
      <c r="E233" s="59"/>
      <c r="F233" s="59"/>
      <c r="G233" s="59"/>
      <c r="H233" s="59"/>
      <c r="I233" s="59"/>
      <c r="J233" s="22"/>
      <c r="K233" s="22"/>
      <c r="L233" s="22"/>
      <c r="M233" s="22"/>
      <c r="N233" s="22"/>
      <c r="O233" s="22"/>
      <c r="P233" s="22"/>
      <c r="Q233" s="59"/>
      <c r="R233" s="59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</row>
    <row r="234" spans="3:32" x14ac:dyDescent="0.2">
      <c r="C234" s="22"/>
      <c r="D234" s="59"/>
      <c r="E234" s="59"/>
      <c r="F234" s="59"/>
      <c r="G234" s="59"/>
      <c r="H234" s="59"/>
      <c r="I234" s="59"/>
      <c r="J234" s="22"/>
      <c r="K234" s="22"/>
      <c r="L234" s="22"/>
      <c r="M234" s="22"/>
      <c r="N234" s="22"/>
      <c r="O234" s="22"/>
      <c r="P234" s="22"/>
      <c r="Q234" s="59"/>
      <c r="R234" s="59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</row>
    <row r="235" spans="3:32" x14ac:dyDescent="0.2">
      <c r="C235" s="22"/>
      <c r="D235" s="59"/>
      <c r="E235" s="59"/>
      <c r="F235" s="59"/>
      <c r="G235" s="59"/>
      <c r="H235" s="59"/>
      <c r="I235" s="59"/>
      <c r="J235" s="22"/>
      <c r="K235" s="22"/>
      <c r="L235" s="22"/>
      <c r="M235" s="22"/>
      <c r="N235" s="22"/>
      <c r="O235" s="22"/>
      <c r="P235" s="22"/>
      <c r="Q235" s="59"/>
      <c r="R235" s="59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</row>
    <row r="236" spans="3:32" x14ac:dyDescent="0.2">
      <c r="C236" s="22"/>
      <c r="D236" s="59"/>
      <c r="E236" s="59"/>
      <c r="F236" s="59"/>
      <c r="G236" s="59"/>
      <c r="H236" s="59"/>
      <c r="I236" s="59"/>
      <c r="J236" s="22"/>
      <c r="K236" s="22"/>
      <c r="L236" s="22"/>
      <c r="M236" s="22"/>
      <c r="N236" s="22"/>
      <c r="O236" s="22"/>
      <c r="P236" s="22"/>
      <c r="Q236" s="59"/>
      <c r="R236" s="59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</row>
    <row r="237" spans="3:32" x14ac:dyDescent="0.2">
      <c r="C237" s="22"/>
      <c r="D237" s="59"/>
      <c r="E237" s="59"/>
      <c r="F237" s="59"/>
      <c r="G237" s="59"/>
      <c r="H237" s="59"/>
      <c r="I237" s="59"/>
      <c r="J237" s="22"/>
      <c r="K237" s="22"/>
      <c r="L237" s="22"/>
      <c r="M237" s="22"/>
      <c r="N237" s="22"/>
      <c r="O237" s="22"/>
      <c r="P237" s="22"/>
      <c r="Q237" s="59"/>
      <c r="R237" s="59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</row>
    <row r="238" spans="3:32" x14ac:dyDescent="0.2">
      <c r="C238" s="22"/>
      <c r="D238" s="59"/>
      <c r="E238" s="59"/>
      <c r="F238" s="59"/>
      <c r="G238" s="59"/>
      <c r="H238" s="59"/>
      <c r="I238" s="59"/>
      <c r="J238" s="22"/>
      <c r="K238" s="22"/>
      <c r="L238" s="22"/>
      <c r="M238" s="22"/>
      <c r="N238" s="22"/>
      <c r="O238" s="22"/>
      <c r="P238" s="22"/>
      <c r="Q238" s="59"/>
      <c r="R238" s="59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</row>
    <row r="239" spans="3:32" x14ac:dyDescent="0.2">
      <c r="C239" s="22"/>
      <c r="D239" s="59"/>
      <c r="E239" s="59"/>
      <c r="F239" s="59"/>
      <c r="G239" s="59"/>
      <c r="H239" s="59"/>
      <c r="I239" s="59"/>
      <c r="J239" s="22"/>
      <c r="K239" s="22"/>
      <c r="L239" s="22"/>
      <c r="M239" s="22"/>
      <c r="N239" s="22"/>
      <c r="O239" s="22"/>
      <c r="P239" s="22"/>
      <c r="Q239" s="59"/>
      <c r="R239" s="59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</row>
    <row r="240" spans="3:32" x14ac:dyDescent="0.2">
      <c r="C240" s="22"/>
      <c r="D240" s="59"/>
      <c r="E240" s="59"/>
      <c r="F240" s="59"/>
      <c r="G240" s="59"/>
      <c r="H240" s="59"/>
      <c r="I240" s="59"/>
      <c r="J240" s="22"/>
      <c r="K240" s="22"/>
      <c r="L240" s="22"/>
      <c r="M240" s="22"/>
      <c r="N240" s="22"/>
      <c r="O240" s="22"/>
      <c r="P240" s="22"/>
      <c r="Q240" s="59"/>
      <c r="R240" s="59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</row>
    <row r="241" spans="3:32" x14ac:dyDescent="0.2">
      <c r="C241" s="22"/>
      <c r="D241" s="59"/>
      <c r="E241" s="59"/>
      <c r="F241" s="59"/>
      <c r="G241" s="59"/>
      <c r="H241" s="59"/>
      <c r="I241" s="59"/>
      <c r="J241" s="22"/>
      <c r="K241" s="22"/>
      <c r="L241" s="22"/>
      <c r="M241" s="22"/>
      <c r="N241" s="22"/>
      <c r="O241" s="22"/>
      <c r="P241" s="22"/>
      <c r="Q241" s="59"/>
      <c r="R241" s="59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</row>
    <row r="242" spans="3:32" x14ac:dyDescent="0.2">
      <c r="C242" s="22"/>
      <c r="D242" s="59"/>
      <c r="E242" s="59"/>
      <c r="F242" s="59"/>
      <c r="G242" s="59"/>
      <c r="H242" s="59"/>
      <c r="I242" s="59"/>
      <c r="J242" s="22"/>
      <c r="K242" s="22"/>
      <c r="L242" s="22"/>
      <c r="M242" s="22"/>
      <c r="N242" s="22"/>
      <c r="O242" s="22"/>
      <c r="P242" s="22"/>
      <c r="Q242" s="59"/>
      <c r="R242" s="59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</row>
    <row r="243" spans="3:32" x14ac:dyDescent="0.2">
      <c r="C243" s="22"/>
      <c r="D243" s="59"/>
      <c r="E243" s="59"/>
      <c r="F243" s="59"/>
      <c r="G243" s="59"/>
      <c r="H243" s="59"/>
      <c r="I243" s="59"/>
      <c r="J243" s="22"/>
      <c r="K243" s="22"/>
      <c r="L243" s="22"/>
      <c r="M243" s="22"/>
      <c r="N243" s="22"/>
      <c r="O243" s="22"/>
      <c r="P243" s="22"/>
      <c r="Q243" s="59"/>
      <c r="R243" s="59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</row>
    <row r="244" spans="3:32" x14ac:dyDescent="0.2">
      <c r="C244" s="22"/>
      <c r="D244" s="59"/>
      <c r="E244" s="59"/>
      <c r="F244" s="59"/>
      <c r="G244" s="59"/>
      <c r="H244" s="59"/>
      <c r="I244" s="59"/>
      <c r="J244" s="22"/>
      <c r="K244" s="22"/>
      <c r="L244" s="22"/>
      <c r="M244" s="22"/>
      <c r="N244" s="22"/>
      <c r="O244" s="22"/>
      <c r="P244" s="22"/>
      <c r="Q244" s="59"/>
      <c r="R244" s="59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</row>
    <row r="245" spans="3:32" x14ac:dyDescent="0.2">
      <c r="C245" s="22"/>
      <c r="D245" s="59"/>
      <c r="E245" s="59"/>
      <c r="F245" s="59"/>
      <c r="G245" s="59"/>
      <c r="H245" s="59"/>
      <c r="I245" s="59"/>
      <c r="J245" s="22"/>
      <c r="K245" s="22"/>
      <c r="L245" s="22"/>
      <c r="M245" s="22"/>
      <c r="N245" s="22"/>
      <c r="O245" s="22"/>
      <c r="P245" s="22"/>
      <c r="Q245" s="59"/>
      <c r="R245" s="59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</row>
    <row r="246" spans="3:32" x14ac:dyDescent="0.2">
      <c r="C246" s="22"/>
      <c r="D246" s="59"/>
      <c r="E246" s="59"/>
      <c r="F246" s="59"/>
      <c r="G246" s="59"/>
      <c r="H246" s="59"/>
      <c r="I246" s="59"/>
      <c r="J246" s="22"/>
      <c r="K246" s="22"/>
      <c r="L246" s="22"/>
      <c r="M246" s="22"/>
      <c r="N246" s="22"/>
      <c r="O246" s="22"/>
      <c r="P246" s="22"/>
      <c r="Q246" s="59"/>
      <c r="R246" s="59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</row>
    <row r="247" spans="3:32" x14ac:dyDescent="0.2">
      <c r="C247" s="22"/>
      <c r="D247" s="59"/>
      <c r="E247" s="59"/>
      <c r="F247" s="59"/>
      <c r="G247" s="59"/>
      <c r="H247" s="59"/>
      <c r="I247" s="59"/>
      <c r="J247" s="22"/>
      <c r="K247" s="22"/>
      <c r="L247" s="22"/>
      <c r="M247" s="22"/>
      <c r="N247" s="22"/>
      <c r="O247" s="22"/>
      <c r="P247" s="22"/>
      <c r="Q247" s="59"/>
      <c r="R247" s="59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</row>
    <row r="248" spans="3:32" x14ac:dyDescent="0.2">
      <c r="C248" s="22"/>
      <c r="D248" s="59"/>
      <c r="E248" s="59"/>
      <c r="F248" s="59"/>
      <c r="G248" s="59"/>
      <c r="H248" s="59"/>
      <c r="I248" s="59"/>
      <c r="J248" s="22"/>
      <c r="K248" s="22"/>
      <c r="L248" s="22"/>
      <c r="M248" s="22"/>
      <c r="N248" s="22"/>
      <c r="O248" s="22"/>
      <c r="P248" s="22"/>
      <c r="Q248" s="59"/>
      <c r="R248" s="59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</row>
    <row r="249" spans="3:32" x14ac:dyDescent="0.2">
      <c r="C249" s="22"/>
      <c r="D249" s="59"/>
      <c r="E249" s="59"/>
      <c r="F249" s="59"/>
      <c r="G249" s="59"/>
      <c r="H249" s="59"/>
      <c r="I249" s="59"/>
      <c r="J249" s="22"/>
      <c r="K249" s="22"/>
      <c r="L249" s="22"/>
      <c r="M249" s="22"/>
      <c r="N249" s="22"/>
      <c r="O249" s="22"/>
      <c r="P249" s="22"/>
      <c r="Q249" s="59"/>
      <c r="R249" s="59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</row>
    <row r="250" spans="3:32" x14ac:dyDescent="0.2">
      <c r="C250" s="22"/>
      <c r="D250" s="59"/>
      <c r="E250" s="59"/>
      <c r="F250" s="59"/>
      <c r="G250" s="59"/>
      <c r="H250" s="59"/>
      <c r="I250" s="59"/>
      <c r="J250" s="22"/>
      <c r="K250" s="22"/>
      <c r="L250" s="22"/>
      <c r="M250" s="22"/>
      <c r="N250" s="22"/>
      <c r="O250" s="22"/>
      <c r="P250" s="22"/>
      <c r="Q250" s="59"/>
      <c r="R250" s="59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</row>
    <row r="251" spans="3:32" x14ac:dyDescent="0.2">
      <c r="C251" s="22"/>
      <c r="D251" s="59"/>
      <c r="E251" s="59"/>
      <c r="F251" s="59"/>
      <c r="G251" s="59"/>
      <c r="H251" s="59"/>
      <c r="I251" s="59"/>
      <c r="J251" s="22"/>
      <c r="K251" s="22"/>
      <c r="L251" s="22"/>
      <c r="M251" s="22"/>
      <c r="N251" s="22"/>
      <c r="O251" s="22"/>
      <c r="P251" s="22"/>
      <c r="Q251" s="59"/>
      <c r="R251" s="59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</row>
    <row r="252" spans="3:32" x14ac:dyDescent="0.2">
      <c r="C252" s="22"/>
      <c r="D252" s="59"/>
      <c r="E252" s="59"/>
      <c r="F252" s="59"/>
      <c r="G252" s="59"/>
      <c r="H252" s="59"/>
      <c r="I252" s="59"/>
      <c r="J252" s="22"/>
      <c r="K252" s="22"/>
      <c r="L252" s="22"/>
      <c r="M252" s="22"/>
      <c r="N252" s="22"/>
      <c r="O252" s="22"/>
      <c r="P252" s="22"/>
      <c r="Q252" s="59"/>
      <c r="R252" s="59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</row>
    <row r="253" spans="3:32" x14ac:dyDescent="0.2">
      <c r="C253" s="22"/>
      <c r="D253" s="59"/>
      <c r="E253" s="59"/>
      <c r="F253" s="59"/>
      <c r="G253" s="59"/>
      <c r="H253" s="59"/>
      <c r="I253" s="59"/>
      <c r="J253" s="22"/>
      <c r="K253" s="22"/>
      <c r="L253" s="22"/>
      <c r="M253" s="22"/>
      <c r="N253" s="22"/>
      <c r="O253" s="22"/>
      <c r="P253" s="22"/>
      <c r="Q253" s="59"/>
      <c r="R253" s="59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</row>
    <row r="254" spans="3:32" x14ac:dyDescent="0.2">
      <c r="C254" s="22"/>
      <c r="D254" s="59"/>
      <c r="E254" s="59"/>
      <c r="F254" s="59"/>
      <c r="G254" s="59"/>
      <c r="H254" s="59"/>
      <c r="I254" s="59"/>
      <c r="J254" s="22"/>
      <c r="K254" s="22"/>
      <c r="L254" s="22"/>
      <c r="M254" s="22"/>
      <c r="N254" s="22"/>
      <c r="O254" s="22"/>
      <c r="P254" s="22"/>
      <c r="Q254" s="59"/>
      <c r="R254" s="59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</row>
    <row r="255" spans="3:32" x14ac:dyDescent="0.2">
      <c r="C255" s="22"/>
      <c r="D255" s="59"/>
      <c r="E255" s="59"/>
      <c r="F255" s="59"/>
      <c r="G255" s="59"/>
      <c r="H255" s="59"/>
      <c r="I255" s="59"/>
      <c r="J255" s="22"/>
      <c r="K255" s="22"/>
      <c r="L255" s="22"/>
      <c r="M255" s="22"/>
      <c r="N255" s="22"/>
      <c r="O255" s="22"/>
      <c r="P255" s="22"/>
      <c r="Q255" s="59"/>
      <c r="R255" s="59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</row>
    <row r="256" spans="3:32" x14ac:dyDescent="0.2">
      <c r="C256" s="22"/>
      <c r="D256" s="59"/>
      <c r="E256" s="59"/>
      <c r="F256" s="59"/>
      <c r="G256" s="59"/>
      <c r="H256" s="59"/>
      <c r="I256" s="59"/>
      <c r="J256" s="22"/>
      <c r="K256" s="22"/>
      <c r="L256" s="22"/>
      <c r="M256" s="22"/>
      <c r="N256" s="22"/>
      <c r="O256" s="22"/>
      <c r="P256" s="22"/>
      <c r="Q256" s="59"/>
      <c r="R256" s="59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</row>
    <row r="257" spans="3:32" x14ac:dyDescent="0.2">
      <c r="C257" s="22"/>
      <c r="D257" s="59"/>
      <c r="E257" s="59"/>
      <c r="F257" s="59"/>
      <c r="G257" s="59"/>
      <c r="H257" s="59"/>
      <c r="I257" s="59"/>
      <c r="J257" s="22"/>
      <c r="K257" s="22"/>
      <c r="L257" s="22"/>
      <c r="M257" s="22"/>
      <c r="N257" s="22"/>
      <c r="O257" s="22"/>
      <c r="P257" s="22"/>
      <c r="Q257" s="59"/>
      <c r="R257" s="59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</row>
    <row r="258" spans="3:32" x14ac:dyDescent="0.2">
      <c r="C258" s="22"/>
      <c r="D258" s="59"/>
      <c r="E258" s="59"/>
      <c r="F258" s="59"/>
      <c r="G258" s="59"/>
      <c r="H258" s="59"/>
      <c r="I258" s="59"/>
      <c r="J258" s="22"/>
      <c r="K258" s="22"/>
      <c r="L258" s="22"/>
      <c r="M258" s="22"/>
      <c r="N258" s="22"/>
      <c r="O258" s="22"/>
      <c r="P258" s="22"/>
      <c r="Q258" s="59"/>
      <c r="R258" s="59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</row>
    <row r="259" spans="3:32" x14ac:dyDescent="0.2">
      <c r="C259" s="22"/>
      <c r="D259" s="59"/>
      <c r="E259" s="59"/>
      <c r="F259" s="59"/>
      <c r="G259" s="59"/>
      <c r="H259" s="59"/>
      <c r="I259" s="59"/>
      <c r="J259" s="22"/>
      <c r="K259" s="22"/>
      <c r="L259" s="22"/>
      <c r="M259" s="22"/>
      <c r="N259" s="22"/>
      <c r="O259" s="22"/>
      <c r="P259" s="22"/>
      <c r="Q259" s="59"/>
      <c r="R259" s="59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</row>
    <row r="260" spans="3:32" x14ac:dyDescent="0.2">
      <c r="C260" s="22"/>
      <c r="D260" s="59"/>
      <c r="E260" s="59"/>
      <c r="F260" s="59"/>
      <c r="G260" s="59"/>
      <c r="H260" s="59"/>
      <c r="I260" s="59"/>
      <c r="J260" s="22"/>
      <c r="K260" s="22"/>
      <c r="L260" s="22"/>
      <c r="M260" s="22"/>
      <c r="N260" s="22"/>
      <c r="O260" s="22"/>
      <c r="P260" s="22"/>
      <c r="Q260" s="59"/>
      <c r="R260" s="59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</row>
    <row r="261" spans="3:32" x14ac:dyDescent="0.2">
      <c r="C261" s="22"/>
      <c r="D261" s="59"/>
      <c r="E261" s="59"/>
      <c r="F261" s="59"/>
      <c r="G261" s="59"/>
      <c r="H261" s="59"/>
      <c r="I261" s="59"/>
      <c r="J261" s="22"/>
      <c r="K261" s="22"/>
      <c r="L261" s="22"/>
      <c r="M261" s="22"/>
      <c r="N261" s="22"/>
      <c r="O261" s="22"/>
      <c r="P261" s="22"/>
      <c r="Q261" s="59"/>
      <c r="R261" s="59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</row>
    <row r="262" spans="3:32" x14ac:dyDescent="0.2">
      <c r="C262" s="22"/>
      <c r="D262" s="59"/>
      <c r="E262" s="59"/>
      <c r="F262" s="59"/>
      <c r="G262" s="59"/>
      <c r="H262" s="59"/>
      <c r="I262" s="59"/>
      <c r="J262" s="22"/>
      <c r="K262" s="22"/>
      <c r="L262" s="22"/>
      <c r="M262" s="22"/>
      <c r="N262" s="22"/>
      <c r="O262" s="22"/>
      <c r="P262" s="22"/>
      <c r="Q262" s="59"/>
      <c r="R262" s="59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</row>
    <row r="263" spans="3:32" x14ac:dyDescent="0.2">
      <c r="C263" s="22"/>
      <c r="D263" s="59"/>
      <c r="E263" s="59"/>
      <c r="F263" s="59"/>
      <c r="G263" s="59"/>
      <c r="H263" s="59"/>
      <c r="I263" s="59"/>
      <c r="J263" s="22"/>
      <c r="K263" s="22"/>
      <c r="L263" s="22"/>
      <c r="M263" s="22"/>
      <c r="N263" s="22"/>
      <c r="O263" s="22"/>
      <c r="P263" s="22"/>
      <c r="Q263" s="59"/>
      <c r="R263" s="59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</row>
    <row r="264" spans="3:32" x14ac:dyDescent="0.2">
      <c r="C264" s="22"/>
      <c r="D264" s="59"/>
      <c r="E264" s="59"/>
      <c r="F264" s="59"/>
      <c r="G264" s="59"/>
      <c r="H264" s="59"/>
      <c r="I264" s="59"/>
      <c r="J264" s="22"/>
      <c r="K264" s="22"/>
      <c r="L264" s="22"/>
      <c r="M264" s="22"/>
      <c r="N264" s="22"/>
      <c r="O264" s="22"/>
      <c r="P264" s="22"/>
      <c r="Q264" s="59"/>
      <c r="R264" s="59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</row>
    <row r="265" spans="3:32" x14ac:dyDescent="0.2">
      <c r="C265" s="22"/>
      <c r="D265" s="59"/>
      <c r="E265" s="59"/>
      <c r="F265" s="59"/>
      <c r="G265" s="59"/>
      <c r="H265" s="59"/>
      <c r="I265" s="59"/>
      <c r="J265" s="22"/>
      <c r="K265" s="22"/>
      <c r="L265" s="22"/>
      <c r="M265" s="22"/>
      <c r="N265" s="22"/>
      <c r="O265" s="22"/>
      <c r="P265" s="22"/>
      <c r="Q265" s="59"/>
      <c r="R265" s="59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</row>
    <row r="266" spans="3:32" x14ac:dyDescent="0.2">
      <c r="C266" s="22"/>
      <c r="D266" s="59"/>
      <c r="E266" s="59"/>
      <c r="F266" s="59"/>
      <c r="G266" s="59"/>
      <c r="H266" s="59"/>
      <c r="I266" s="59"/>
      <c r="J266" s="22"/>
      <c r="K266" s="22"/>
      <c r="L266" s="22"/>
      <c r="M266" s="22"/>
      <c r="N266" s="22"/>
      <c r="O266" s="22"/>
      <c r="P266" s="22"/>
      <c r="Q266" s="59"/>
      <c r="R266" s="59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</row>
    <row r="267" spans="3:32" x14ac:dyDescent="0.2">
      <c r="C267" s="22"/>
      <c r="D267" s="59"/>
      <c r="E267" s="59"/>
      <c r="F267" s="59"/>
      <c r="G267" s="59"/>
      <c r="H267" s="59"/>
      <c r="I267" s="59"/>
      <c r="J267" s="22"/>
      <c r="K267" s="22"/>
      <c r="L267" s="22"/>
      <c r="M267" s="22"/>
      <c r="N267" s="22"/>
      <c r="O267" s="22"/>
      <c r="P267" s="22"/>
      <c r="Q267" s="59"/>
      <c r="R267" s="59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</row>
    <row r="268" spans="3:32" x14ac:dyDescent="0.2">
      <c r="C268" s="22"/>
      <c r="D268" s="59"/>
      <c r="E268" s="59"/>
      <c r="F268" s="59"/>
      <c r="G268" s="59"/>
      <c r="H268" s="59"/>
      <c r="I268" s="59"/>
      <c r="J268" s="22"/>
      <c r="K268" s="22"/>
      <c r="L268" s="22"/>
      <c r="M268" s="22"/>
      <c r="N268" s="22"/>
      <c r="O268" s="22"/>
      <c r="P268" s="22"/>
      <c r="Q268" s="59"/>
      <c r="R268" s="59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</row>
    <row r="269" spans="3:32" x14ac:dyDescent="0.2">
      <c r="C269" s="22"/>
      <c r="D269" s="59"/>
      <c r="E269" s="59"/>
      <c r="F269" s="59"/>
      <c r="G269" s="59"/>
      <c r="H269" s="59"/>
      <c r="I269" s="59"/>
      <c r="J269" s="22"/>
      <c r="K269" s="22"/>
      <c r="L269" s="22"/>
      <c r="M269" s="22"/>
      <c r="N269" s="22"/>
      <c r="O269" s="22"/>
      <c r="P269" s="22"/>
      <c r="Q269" s="59"/>
      <c r="R269" s="59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</row>
    <row r="270" spans="3:32" x14ac:dyDescent="0.2">
      <c r="C270" s="22"/>
      <c r="D270" s="59"/>
      <c r="E270" s="59"/>
      <c r="F270" s="59"/>
      <c r="G270" s="59"/>
      <c r="H270" s="59"/>
      <c r="I270" s="59"/>
      <c r="J270" s="22"/>
      <c r="K270" s="22"/>
      <c r="L270" s="22"/>
      <c r="M270" s="22"/>
      <c r="N270" s="22"/>
      <c r="O270" s="22"/>
      <c r="P270" s="22"/>
      <c r="Q270" s="59"/>
      <c r="R270" s="59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</row>
    <row r="271" spans="3:32" x14ac:dyDescent="0.2">
      <c r="C271" s="22"/>
      <c r="D271" s="59"/>
      <c r="E271" s="59"/>
      <c r="F271" s="59"/>
      <c r="G271" s="59"/>
      <c r="H271" s="59"/>
      <c r="I271" s="59"/>
      <c r="J271" s="22"/>
      <c r="K271" s="22"/>
      <c r="L271" s="22"/>
      <c r="M271" s="22"/>
      <c r="N271" s="22"/>
      <c r="O271" s="22"/>
      <c r="P271" s="22"/>
      <c r="Q271" s="59"/>
      <c r="R271" s="59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</row>
    <row r="272" spans="3:32" x14ac:dyDescent="0.2">
      <c r="C272" s="22"/>
      <c r="D272" s="59"/>
      <c r="E272" s="59"/>
      <c r="F272" s="59"/>
      <c r="G272" s="59"/>
      <c r="H272" s="59"/>
      <c r="I272" s="59"/>
      <c r="J272" s="22"/>
      <c r="K272" s="22"/>
      <c r="L272" s="22"/>
      <c r="M272" s="22"/>
      <c r="N272" s="22"/>
      <c r="O272" s="22"/>
      <c r="P272" s="22"/>
      <c r="Q272" s="59"/>
      <c r="R272" s="59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</row>
    <row r="273" spans="3:32" x14ac:dyDescent="0.2">
      <c r="C273" s="22"/>
      <c r="D273" s="59"/>
      <c r="E273" s="59"/>
      <c r="F273" s="59"/>
      <c r="G273" s="59"/>
      <c r="H273" s="59"/>
      <c r="I273" s="59"/>
      <c r="J273" s="22"/>
      <c r="K273" s="22"/>
      <c r="L273" s="22"/>
      <c r="M273" s="22"/>
      <c r="N273" s="22"/>
      <c r="O273" s="22"/>
      <c r="P273" s="22"/>
      <c r="Q273" s="59"/>
      <c r="R273" s="59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</row>
    <row r="274" spans="3:32" x14ac:dyDescent="0.2">
      <c r="C274" s="22"/>
      <c r="D274" s="59"/>
      <c r="E274" s="59"/>
      <c r="F274" s="59"/>
      <c r="G274" s="59"/>
      <c r="H274" s="59"/>
      <c r="I274" s="59"/>
      <c r="J274" s="22"/>
      <c r="K274" s="22"/>
      <c r="L274" s="22"/>
      <c r="M274" s="22"/>
      <c r="N274" s="22"/>
      <c r="O274" s="22"/>
      <c r="P274" s="22"/>
      <c r="Q274" s="59"/>
      <c r="R274" s="59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</row>
    <row r="275" spans="3:32" x14ac:dyDescent="0.2">
      <c r="C275" s="22"/>
      <c r="D275" s="59"/>
      <c r="E275" s="59"/>
      <c r="F275" s="59"/>
      <c r="G275" s="59"/>
      <c r="H275" s="59"/>
      <c r="I275" s="59"/>
      <c r="J275" s="22"/>
      <c r="K275" s="22"/>
      <c r="L275" s="22"/>
      <c r="M275" s="22"/>
      <c r="N275" s="22"/>
      <c r="O275" s="22"/>
      <c r="P275" s="22"/>
      <c r="Q275" s="59"/>
      <c r="R275" s="59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</row>
    <row r="276" spans="3:32" x14ac:dyDescent="0.2">
      <c r="C276" s="22"/>
      <c r="D276" s="59"/>
      <c r="E276" s="59"/>
      <c r="F276" s="59"/>
      <c r="G276" s="59"/>
      <c r="H276" s="59"/>
      <c r="I276" s="59"/>
      <c r="J276" s="22"/>
      <c r="K276" s="22"/>
      <c r="L276" s="22"/>
      <c r="M276" s="22"/>
      <c r="N276" s="22"/>
      <c r="O276" s="22"/>
      <c r="P276" s="22"/>
      <c r="Q276" s="59"/>
      <c r="R276" s="59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</row>
    <row r="277" spans="3:32" x14ac:dyDescent="0.2">
      <c r="C277" s="22"/>
      <c r="D277" s="59"/>
      <c r="E277" s="59"/>
      <c r="F277" s="59"/>
      <c r="G277" s="59"/>
      <c r="H277" s="59"/>
      <c r="I277" s="59"/>
      <c r="J277" s="22"/>
      <c r="K277" s="22"/>
      <c r="L277" s="22"/>
      <c r="M277" s="22"/>
      <c r="N277" s="22"/>
      <c r="O277" s="22"/>
      <c r="P277" s="22"/>
      <c r="Q277" s="59"/>
      <c r="R277" s="59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</row>
    <row r="278" spans="3:32" x14ac:dyDescent="0.2">
      <c r="C278" s="22"/>
      <c r="D278" s="59"/>
      <c r="E278" s="59"/>
      <c r="F278" s="59"/>
      <c r="G278" s="59"/>
      <c r="H278" s="59"/>
      <c r="I278" s="59"/>
      <c r="J278" s="22"/>
      <c r="K278" s="22"/>
      <c r="L278" s="22"/>
      <c r="M278" s="22"/>
      <c r="N278" s="22"/>
      <c r="O278" s="22"/>
      <c r="P278" s="22"/>
      <c r="Q278" s="59"/>
      <c r="R278" s="59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</row>
    <row r="279" spans="3:32" x14ac:dyDescent="0.2">
      <c r="C279" s="22"/>
      <c r="D279" s="59"/>
      <c r="E279" s="59"/>
      <c r="F279" s="59"/>
      <c r="G279" s="59"/>
      <c r="H279" s="59"/>
      <c r="I279" s="59"/>
      <c r="J279" s="22"/>
      <c r="K279" s="22"/>
      <c r="L279" s="22"/>
      <c r="M279" s="22"/>
      <c r="N279" s="22"/>
      <c r="O279" s="22"/>
      <c r="P279" s="22"/>
      <c r="Q279" s="59"/>
      <c r="R279" s="59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</row>
    <row r="280" spans="3:32" x14ac:dyDescent="0.2">
      <c r="C280" s="22"/>
      <c r="D280" s="59"/>
      <c r="E280" s="59"/>
      <c r="F280" s="59"/>
      <c r="G280" s="59"/>
      <c r="H280" s="59"/>
      <c r="I280" s="59"/>
      <c r="J280" s="22"/>
      <c r="K280" s="22"/>
      <c r="L280" s="22"/>
      <c r="M280" s="22"/>
      <c r="N280" s="22"/>
      <c r="O280" s="22"/>
      <c r="P280" s="22"/>
      <c r="Q280" s="59"/>
      <c r="R280" s="59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</row>
    <row r="281" spans="3:32" x14ac:dyDescent="0.2">
      <c r="C281" s="22"/>
      <c r="D281" s="59"/>
      <c r="E281" s="59"/>
      <c r="F281" s="59"/>
      <c r="G281" s="59"/>
      <c r="H281" s="59"/>
      <c r="I281" s="59"/>
      <c r="J281" s="22"/>
      <c r="K281" s="22"/>
      <c r="L281" s="22"/>
      <c r="M281" s="22"/>
      <c r="N281" s="22"/>
      <c r="O281" s="22"/>
      <c r="P281" s="22"/>
      <c r="Q281" s="59"/>
      <c r="R281" s="59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</row>
    <row r="282" spans="3:32" x14ac:dyDescent="0.2">
      <c r="C282" s="22"/>
      <c r="D282" s="59"/>
      <c r="E282" s="59"/>
      <c r="F282" s="59"/>
      <c r="G282" s="59"/>
      <c r="H282" s="59"/>
      <c r="I282" s="59"/>
      <c r="J282" s="22"/>
      <c r="K282" s="22"/>
      <c r="L282" s="22"/>
      <c r="M282" s="22"/>
      <c r="N282" s="22"/>
      <c r="O282" s="22"/>
      <c r="P282" s="22"/>
      <c r="Q282" s="59"/>
      <c r="R282" s="59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</row>
    <row r="283" spans="3:32" x14ac:dyDescent="0.2">
      <c r="C283" s="22"/>
      <c r="D283" s="59"/>
      <c r="E283" s="59"/>
      <c r="F283" s="59"/>
      <c r="G283" s="59"/>
      <c r="H283" s="59"/>
      <c r="I283" s="59"/>
      <c r="J283" s="22"/>
      <c r="K283" s="22"/>
      <c r="L283" s="22"/>
      <c r="M283" s="22"/>
      <c r="N283" s="22"/>
      <c r="O283" s="22"/>
      <c r="P283" s="22"/>
      <c r="Q283" s="59"/>
      <c r="R283" s="59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</row>
    <row r="284" spans="3:32" x14ac:dyDescent="0.2">
      <c r="C284" s="22"/>
      <c r="D284" s="59"/>
      <c r="E284" s="59"/>
      <c r="F284" s="59"/>
      <c r="G284" s="59"/>
      <c r="H284" s="59"/>
      <c r="I284" s="59"/>
      <c r="J284" s="22"/>
      <c r="K284" s="22"/>
      <c r="L284" s="22"/>
      <c r="M284" s="22"/>
      <c r="N284" s="22"/>
      <c r="O284" s="22"/>
      <c r="P284" s="22"/>
      <c r="Q284" s="59"/>
      <c r="R284" s="59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</row>
    <row r="285" spans="3:32" x14ac:dyDescent="0.2">
      <c r="C285" s="22"/>
      <c r="D285" s="59"/>
      <c r="E285" s="59"/>
      <c r="F285" s="59"/>
      <c r="G285" s="59"/>
      <c r="H285" s="59"/>
      <c r="I285" s="59"/>
      <c r="J285" s="22"/>
      <c r="K285" s="22"/>
      <c r="L285" s="22"/>
      <c r="M285" s="22"/>
      <c r="N285" s="22"/>
      <c r="O285" s="22"/>
      <c r="P285" s="22"/>
      <c r="Q285" s="59"/>
      <c r="R285" s="59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</row>
    <row r="286" spans="3:32" x14ac:dyDescent="0.2">
      <c r="C286" s="22"/>
      <c r="D286" s="59"/>
      <c r="E286" s="59"/>
      <c r="F286" s="59"/>
      <c r="G286" s="59"/>
      <c r="H286" s="59"/>
      <c r="I286" s="59"/>
      <c r="J286" s="22"/>
      <c r="K286" s="22"/>
      <c r="L286" s="22"/>
      <c r="M286" s="22"/>
      <c r="N286" s="22"/>
      <c r="O286" s="22"/>
      <c r="P286" s="22"/>
      <c r="Q286" s="59"/>
      <c r="R286" s="59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</row>
    <row r="287" spans="3:32" x14ac:dyDescent="0.2">
      <c r="C287" s="22"/>
      <c r="D287" s="59"/>
      <c r="E287" s="59"/>
      <c r="F287" s="59"/>
      <c r="G287" s="59"/>
      <c r="H287" s="59"/>
      <c r="I287" s="59"/>
      <c r="J287" s="22"/>
      <c r="K287" s="22"/>
      <c r="L287" s="22"/>
      <c r="M287" s="22"/>
      <c r="N287" s="22"/>
      <c r="O287" s="22"/>
      <c r="P287" s="22"/>
      <c r="Q287" s="59"/>
      <c r="R287" s="59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</row>
    <row r="288" spans="3:32" x14ac:dyDescent="0.2">
      <c r="C288" s="22"/>
      <c r="D288" s="59"/>
      <c r="E288" s="59"/>
      <c r="F288" s="59"/>
      <c r="G288" s="59"/>
      <c r="H288" s="59"/>
      <c r="I288" s="59"/>
      <c r="J288" s="22"/>
      <c r="K288" s="22"/>
      <c r="L288" s="22"/>
      <c r="M288" s="22"/>
      <c r="N288" s="22"/>
      <c r="O288" s="22"/>
      <c r="P288" s="22"/>
      <c r="Q288" s="59"/>
      <c r="R288" s="59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</row>
    <row r="289" spans="3:32" x14ac:dyDescent="0.2">
      <c r="C289" s="22"/>
      <c r="D289" s="59"/>
      <c r="E289" s="59"/>
      <c r="F289" s="59"/>
      <c r="G289" s="59"/>
      <c r="H289" s="59"/>
      <c r="I289" s="59"/>
      <c r="J289" s="22"/>
      <c r="K289" s="22"/>
      <c r="L289" s="22"/>
      <c r="M289" s="22"/>
      <c r="N289" s="22"/>
      <c r="O289" s="22"/>
      <c r="P289" s="22"/>
      <c r="Q289" s="59"/>
      <c r="R289" s="59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</row>
    <row r="290" spans="3:32" x14ac:dyDescent="0.2">
      <c r="C290" s="22"/>
      <c r="D290" s="59"/>
      <c r="E290" s="59"/>
      <c r="F290" s="59"/>
      <c r="G290" s="59"/>
      <c r="H290" s="59"/>
      <c r="I290" s="59"/>
      <c r="J290" s="22"/>
      <c r="K290" s="22"/>
      <c r="L290" s="22"/>
      <c r="M290" s="22"/>
      <c r="N290" s="22"/>
      <c r="O290" s="22"/>
      <c r="P290" s="22"/>
      <c r="Q290" s="59"/>
      <c r="R290" s="59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</row>
    <row r="291" spans="3:32" x14ac:dyDescent="0.2">
      <c r="C291" s="22"/>
      <c r="D291" s="59"/>
      <c r="E291" s="59"/>
      <c r="F291" s="59"/>
      <c r="G291" s="59"/>
      <c r="H291" s="59"/>
      <c r="I291" s="59"/>
      <c r="J291" s="22"/>
      <c r="K291" s="22"/>
      <c r="L291" s="22"/>
      <c r="M291" s="22"/>
      <c r="N291" s="22"/>
      <c r="O291" s="22"/>
      <c r="P291" s="22"/>
      <c r="Q291" s="59"/>
      <c r="R291" s="59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</row>
    <row r="292" spans="3:32" x14ac:dyDescent="0.2">
      <c r="C292" s="22"/>
      <c r="D292" s="59"/>
      <c r="E292" s="59"/>
      <c r="F292" s="59"/>
      <c r="G292" s="59"/>
      <c r="H292" s="59"/>
      <c r="I292" s="59"/>
      <c r="J292" s="22"/>
      <c r="K292" s="22"/>
      <c r="L292" s="22"/>
      <c r="M292" s="22"/>
      <c r="N292" s="22"/>
      <c r="O292" s="22"/>
      <c r="P292" s="22"/>
      <c r="Q292" s="59"/>
      <c r="R292" s="59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</row>
    <row r="293" spans="3:32" x14ac:dyDescent="0.2">
      <c r="C293" s="22"/>
      <c r="D293" s="59"/>
      <c r="E293" s="59"/>
      <c r="F293" s="59"/>
      <c r="G293" s="59"/>
      <c r="H293" s="59"/>
      <c r="I293" s="59"/>
      <c r="J293" s="22"/>
      <c r="K293" s="22"/>
      <c r="L293" s="22"/>
      <c r="M293" s="22"/>
      <c r="N293" s="22"/>
      <c r="O293" s="22"/>
      <c r="P293" s="22"/>
      <c r="Q293" s="59"/>
      <c r="R293" s="59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</row>
    <row r="294" spans="3:32" x14ac:dyDescent="0.2">
      <c r="C294" s="22"/>
      <c r="D294" s="59"/>
      <c r="E294" s="59"/>
      <c r="F294" s="59"/>
      <c r="G294" s="59"/>
      <c r="H294" s="59"/>
      <c r="I294" s="59"/>
      <c r="J294" s="22"/>
      <c r="K294" s="22"/>
      <c r="L294" s="22"/>
      <c r="M294" s="22"/>
      <c r="N294" s="22"/>
      <c r="O294" s="22"/>
      <c r="P294" s="22"/>
      <c r="Q294" s="59"/>
      <c r="R294" s="59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</row>
    <row r="295" spans="3:32" x14ac:dyDescent="0.2">
      <c r="C295" s="22"/>
      <c r="D295" s="59"/>
      <c r="E295" s="59"/>
      <c r="F295" s="59"/>
      <c r="G295" s="59"/>
      <c r="H295" s="59"/>
      <c r="I295" s="59"/>
      <c r="J295" s="22"/>
      <c r="K295" s="22"/>
      <c r="L295" s="22"/>
      <c r="M295" s="22"/>
      <c r="N295" s="22"/>
      <c r="O295" s="22"/>
      <c r="P295" s="22"/>
      <c r="Q295" s="59"/>
      <c r="R295" s="59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</row>
    <row r="296" spans="3:32" x14ac:dyDescent="0.2">
      <c r="C296" s="22"/>
      <c r="D296" s="59"/>
      <c r="E296" s="59"/>
      <c r="F296" s="59"/>
      <c r="G296" s="59"/>
      <c r="H296" s="59"/>
      <c r="I296" s="59"/>
      <c r="J296" s="22"/>
      <c r="K296" s="22"/>
      <c r="L296" s="22"/>
      <c r="M296" s="22"/>
      <c r="N296" s="22"/>
      <c r="O296" s="22"/>
      <c r="P296" s="22"/>
      <c r="Q296" s="59"/>
      <c r="R296" s="59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</row>
    <row r="297" spans="3:32" x14ac:dyDescent="0.2">
      <c r="C297" s="22"/>
      <c r="D297" s="59"/>
      <c r="E297" s="59"/>
      <c r="F297" s="59"/>
      <c r="G297" s="59"/>
      <c r="H297" s="59"/>
      <c r="I297" s="59"/>
      <c r="J297" s="22"/>
      <c r="K297" s="22"/>
      <c r="L297" s="22"/>
      <c r="M297" s="22"/>
      <c r="N297" s="22"/>
      <c r="O297" s="22"/>
      <c r="P297" s="22"/>
      <c r="Q297" s="59"/>
      <c r="R297" s="59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</row>
    <row r="298" spans="3:32" x14ac:dyDescent="0.2">
      <c r="C298" s="22"/>
      <c r="D298" s="59"/>
      <c r="E298" s="59"/>
      <c r="F298" s="59"/>
      <c r="G298" s="59"/>
      <c r="H298" s="59"/>
      <c r="I298" s="59"/>
      <c r="J298" s="22"/>
      <c r="K298" s="22"/>
      <c r="L298" s="22"/>
      <c r="M298" s="22"/>
      <c r="N298" s="22"/>
      <c r="O298" s="22"/>
      <c r="P298" s="22"/>
      <c r="Q298" s="59"/>
      <c r="R298" s="59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</row>
    <row r="299" spans="3:32" x14ac:dyDescent="0.2">
      <c r="C299" s="22"/>
      <c r="D299" s="59"/>
      <c r="E299" s="59"/>
      <c r="F299" s="59"/>
      <c r="G299" s="59"/>
      <c r="H299" s="59"/>
      <c r="I299" s="59"/>
      <c r="J299" s="22"/>
      <c r="K299" s="22"/>
      <c r="L299" s="22"/>
      <c r="M299" s="22"/>
      <c r="N299" s="22"/>
      <c r="O299" s="22"/>
      <c r="P299" s="22"/>
      <c r="Q299" s="59"/>
      <c r="R299" s="59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</row>
    <row r="300" spans="3:32" x14ac:dyDescent="0.2">
      <c r="C300" s="22"/>
      <c r="D300" s="59"/>
      <c r="E300" s="59"/>
      <c r="F300" s="59"/>
      <c r="G300" s="59"/>
      <c r="H300" s="59"/>
      <c r="I300" s="59"/>
      <c r="J300" s="22"/>
      <c r="K300" s="22"/>
      <c r="L300" s="22"/>
      <c r="M300" s="22"/>
      <c r="N300" s="22"/>
      <c r="O300" s="22"/>
      <c r="P300" s="22"/>
      <c r="Q300" s="59"/>
      <c r="R300" s="59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</row>
    <row r="301" spans="3:32" x14ac:dyDescent="0.2">
      <c r="C301" s="22"/>
      <c r="D301" s="59"/>
      <c r="E301" s="59"/>
      <c r="F301" s="59"/>
      <c r="G301" s="59"/>
      <c r="H301" s="59"/>
      <c r="I301" s="59"/>
      <c r="J301" s="22"/>
      <c r="K301" s="22"/>
      <c r="L301" s="22"/>
      <c r="M301" s="22"/>
      <c r="N301" s="22"/>
      <c r="O301" s="22"/>
      <c r="P301" s="22"/>
      <c r="Q301" s="59"/>
      <c r="R301" s="59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</row>
    <row r="302" spans="3:32" x14ac:dyDescent="0.2">
      <c r="C302" s="22"/>
      <c r="D302" s="59"/>
      <c r="E302" s="59"/>
      <c r="F302" s="59"/>
      <c r="G302" s="59"/>
      <c r="H302" s="59"/>
      <c r="I302" s="59"/>
      <c r="J302" s="22"/>
      <c r="K302" s="22"/>
      <c r="L302" s="22"/>
      <c r="M302" s="22"/>
      <c r="N302" s="22"/>
      <c r="O302" s="22"/>
      <c r="P302" s="22"/>
      <c r="Q302" s="59"/>
      <c r="R302" s="59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</row>
    <row r="303" spans="3:32" x14ac:dyDescent="0.2">
      <c r="C303" s="22"/>
      <c r="D303" s="59"/>
      <c r="E303" s="59"/>
      <c r="F303" s="59"/>
      <c r="G303" s="59"/>
      <c r="H303" s="59"/>
      <c r="I303" s="59"/>
      <c r="J303" s="22"/>
      <c r="K303" s="22"/>
      <c r="L303" s="22"/>
      <c r="M303" s="22"/>
      <c r="N303" s="22"/>
      <c r="O303" s="22"/>
      <c r="P303" s="22"/>
      <c r="Q303" s="59"/>
      <c r="R303" s="59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</row>
    <row r="304" spans="3:32" x14ac:dyDescent="0.2">
      <c r="C304" s="22"/>
      <c r="D304" s="59"/>
      <c r="E304" s="59"/>
      <c r="F304" s="59"/>
      <c r="G304" s="59"/>
      <c r="H304" s="59"/>
      <c r="I304" s="59"/>
      <c r="J304" s="22"/>
      <c r="K304" s="22"/>
      <c r="L304" s="22"/>
      <c r="M304" s="22"/>
      <c r="N304" s="22"/>
      <c r="O304" s="22"/>
      <c r="P304" s="22"/>
      <c r="Q304" s="59"/>
      <c r="R304" s="59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</row>
    <row r="305" spans="3:32" x14ac:dyDescent="0.2">
      <c r="C305" s="22"/>
      <c r="D305" s="59"/>
      <c r="E305" s="59"/>
      <c r="F305" s="59"/>
      <c r="G305" s="59"/>
      <c r="H305" s="59"/>
      <c r="I305" s="59"/>
      <c r="J305" s="22"/>
      <c r="K305" s="22"/>
      <c r="L305" s="22"/>
      <c r="M305" s="22"/>
      <c r="N305" s="22"/>
      <c r="O305" s="22"/>
      <c r="P305" s="22"/>
      <c r="Q305" s="59"/>
      <c r="R305" s="59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</row>
    <row r="306" spans="3:32" x14ac:dyDescent="0.2">
      <c r="C306" s="22"/>
      <c r="D306" s="59"/>
      <c r="E306" s="59"/>
      <c r="F306" s="59"/>
      <c r="G306" s="59"/>
      <c r="H306" s="59"/>
      <c r="I306" s="59"/>
      <c r="J306" s="22"/>
      <c r="K306" s="22"/>
      <c r="L306" s="22"/>
      <c r="M306" s="22"/>
      <c r="N306" s="22"/>
      <c r="O306" s="22"/>
      <c r="P306" s="22"/>
      <c r="Q306" s="59"/>
      <c r="R306" s="59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</row>
    <row r="307" spans="3:32" x14ac:dyDescent="0.2">
      <c r="C307" s="22"/>
      <c r="D307" s="59"/>
      <c r="E307" s="59"/>
      <c r="F307" s="59"/>
      <c r="G307" s="59"/>
      <c r="H307" s="59"/>
      <c r="I307" s="59"/>
      <c r="J307" s="22"/>
      <c r="K307" s="22"/>
      <c r="L307" s="22"/>
      <c r="M307" s="22"/>
      <c r="N307" s="22"/>
      <c r="O307" s="22"/>
      <c r="P307" s="22"/>
      <c r="Q307" s="59"/>
      <c r="R307" s="59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</row>
    <row r="308" spans="3:32" x14ac:dyDescent="0.2">
      <c r="C308" s="22"/>
      <c r="D308" s="59"/>
      <c r="E308" s="59"/>
      <c r="F308" s="59"/>
      <c r="G308" s="59"/>
      <c r="H308" s="59"/>
      <c r="I308" s="59"/>
      <c r="J308" s="22"/>
      <c r="K308" s="22"/>
      <c r="L308" s="22"/>
      <c r="M308" s="22"/>
      <c r="N308" s="22"/>
      <c r="O308" s="22"/>
      <c r="P308" s="22"/>
      <c r="Q308" s="59"/>
      <c r="R308" s="59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</row>
    <row r="309" spans="3:32" x14ac:dyDescent="0.2">
      <c r="C309" s="22"/>
      <c r="D309" s="59"/>
      <c r="E309" s="59"/>
      <c r="F309" s="59"/>
      <c r="G309" s="59"/>
      <c r="H309" s="59"/>
      <c r="I309" s="59"/>
      <c r="J309" s="22"/>
      <c r="K309" s="22"/>
      <c r="L309" s="22"/>
      <c r="M309" s="22"/>
      <c r="N309" s="22"/>
      <c r="O309" s="22"/>
      <c r="P309" s="22"/>
      <c r="Q309" s="59"/>
      <c r="R309" s="59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</row>
    <row r="310" spans="3:32" x14ac:dyDescent="0.2">
      <c r="C310" s="22"/>
      <c r="D310" s="59"/>
      <c r="E310" s="59"/>
      <c r="F310" s="59"/>
      <c r="G310" s="59"/>
      <c r="H310" s="59"/>
      <c r="I310" s="59"/>
      <c r="J310" s="22"/>
      <c r="K310" s="22"/>
      <c r="L310" s="22"/>
      <c r="M310" s="22"/>
      <c r="N310" s="22"/>
      <c r="O310" s="22"/>
      <c r="P310" s="22"/>
      <c r="Q310" s="59"/>
      <c r="R310" s="59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</row>
    <row r="311" spans="3:32" x14ac:dyDescent="0.2">
      <c r="C311" s="22"/>
      <c r="D311" s="59"/>
      <c r="E311" s="59"/>
      <c r="F311" s="59"/>
      <c r="G311" s="59"/>
      <c r="H311" s="59"/>
      <c r="I311" s="59"/>
      <c r="J311" s="22"/>
      <c r="K311" s="22"/>
      <c r="L311" s="22"/>
      <c r="M311" s="22"/>
      <c r="N311" s="22"/>
      <c r="O311" s="22"/>
      <c r="P311" s="22"/>
      <c r="Q311" s="59"/>
      <c r="R311" s="59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</row>
    <row r="312" spans="3:32" x14ac:dyDescent="0.2">
      <c r="C312" s="22"/>
      <c r="D312" s="59"/>
      <c r="E312" s="59"/>
      <c r="F312" s="59"/>
      <c r="G312" s="59"/>
      <c r="H312" s="59"/>
      <c r="I312" s="59"/>
      <c r="J312" s="22"/>
      <c r="K312" s="22"/>
      <c r="L312" s="22"/>
      <c r="M312" s="22"/>
      <c r="N312" s="22"/>
      <c r="O312" s="22"/>
      <c r="P312" s="22"/>
      <c r="Q312" s="59"/>
      <c r="R312" s="59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</row>
    <row r="313" spans="3:32" x14ac:dyDescent="0.2">
      <c r="C313" s="22"/>
      <c r="D313" s="59"/>
      <c r="E313" s="59"/>
      <c r="F313" s="59"/>
      <c r="G313" s="59"/>
      <c r="H313" s="59"/>
      <c r="I313" s="59"/>
      <c r="J313" s="22"/>
      <c r="K313" s="22"/>
      <c r="L313" s="22"/>
      <c r="M313" s="22"/>
      <c r="N313" s="22"/>
      <c r="O313" s="22"/>
      <c r="P313" s="22"/>
      <c r="Q313" s="59"/>
      <c r="R313" s="59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</row>
    <row r="314" spans="3:32" x14ac:dyDescent="0.2">
      <c r="C314" s="22"/>
      <c r="D314" s="59"/>
      <c r="E314" s="59"/>
      <c r="F314" s="59"/>
      <c r="G314" s="59"/>
      <c r="H314" s="59"/>
      <c r="I314" s="59"/>
      <c r="J314" s="22"/>
      <c r="K314" s="22"/>
      <c r="L314" s="22"/>
      <c r="M314" s="22"/>
      <c r="N314" s="22"/>
      <c r="O314" s="22"/>
      <c r="P314" s="22"/>
      <c r="Q314" s="59"/>
      <c r="R314" s="59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</row>
    <row r="315" spans="3:32" x14ac:dyDescent="0.2">
      <c r="C315" s="22"/>
      <c r="D315" s="59"/>
      <c r="E315" s="59"/>
      <c r="F315" s="59"/>
      <c r="G315" s="59"/>
      <c r="H315" s="59"/>
      <c r="I315" s="59"/>
      <c r="J315" s="22"/>
      <c r="K315" s="22"/>
      <c r="L315" s="22"/>
      <c r="M315" s="22"/>
      <c r="N315" s="22"/>
      <c r="O315" s="22"/>
      <c r="P315" s="22"/>
      <c r="Q315" s="59"/>
      <c r="R315" s="59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</row>
    <row r="316" spans="3:32" x14ac:dyDescent="0.2">
      <c r="C316" s="22"/>
      <c r="D316" s="59"/>
      <c r="E316" s="59"/>
      <c r="F316" s="59"/>
      <c r="G316" s="59"/>
      <c r="H316" s="59"/>
      <c r="I316" s="59"/>
      <c r="J316" s="22"/>
      <c r="K316" s="22"/>
      <c r="L316" s="22"/>
      <c r="M316" s="22"/>
      <c r="N316" s="22"/>
      <c r="O316" s="22"/>
      <c r="P316" s="22"/>
      <c r="Q316" s="59"/>
      <c r="R316" s="59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</row>
    <row r="317" spans="3:32" x14ac:dyDescent="0.2">
      <c r="C317" s="22"/>
      <c r="D317" s="59"/>
      <c r="E317" s="59"/>
      <c r="F317" s="59"/>
      <c r="G317" s="59"/>
      <c r="H317" s="59"/>
      <c r="I317" s="59"/>
      <c r="J317" s="22"/>
      <c r="K317" s="22"/>
      <c r="L317" s="22"/>
      <c r="M317" s="22"/>
      <c r="N317" s="22"/>
      <c r="O317" s="22"/>
      <c r="P317" s="22"/>
      <c r="Q317" s="59"/>
      <c r="R317" s="59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</row>
    <row r="318" spans="3:32" x14ac:dyDescent="0.2">
      <c r="C318" s="22"/>
      <c r="D318" s="59"/>
      <c r="E318" s="59"/>
      <c r="F318" s="59"/>
      <c r="G318" s="59"/>
      <c r="H318" s="59"/>
      <c r="I318" s="59"/>
      <c r="J318" s="22"/>
      <c r="K318" s="22"/>
      <c r="L318" s="22"/>
      <c r="M318" s="22"/>
      <c r="N318" s="22"/>
      <c r="O318" s="22"/>
      <c r="P318" s="22"/>
      <c r="Q318" s="59"/>
      <c r="R318" s="59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</row>
    <row r="319" spans="3:32" x14ac:dyDescent="0.2">
      <c r="C319" s="22"/>
      <c r="D319" s="59"/>
      <c r="E319" s="59"/>
      <c r="F319" s="59"/>
      <c r="G319" s="59"/>
      <c r="H319" s="59"/>
      <c r="I319" s="59"/>
      <c r="J319" s="22"/>
      <c r="K319" s="22"/>
      <c r="L319" s="22"/>
      <c r="M319" s="22"/>
      <c r="N319" s="22"/>
      <c r="O319" s="22"/>
      <c r="P319" s="22"/>
      <c r="Q319" s="59"/>
      <c r="R319" s="59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</row>
    <row r="320" spans="3:32" x14ac:dyDescent="0.2">
      <c r="C320" s="22"/>
      <c r="D320" s="59"/>
      <c r="E320" s="59"/>
      <c r="F320" s="59"/>
      <c r="G320" s="59"/>
      <c r="H320" s="59"/>
      <c r="I320" s="59"/>
      <c r="J320" s="22"/>
      <c r="K320" s="22"/>
      <c r="L320" s="22"/>
      <c r="M320" s="22"/>
      <c r="N320" s="22"/>
      <c r="O320" s="22"/>
      <c r="P320" s="22"/>
      <c r="Q320" s="59"/>
      <c r="R320" s="59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</row>
    <row r="321" spans="3:32" x14ac:dyDescent="0.2">
      <c r="C321" s="22"/>
      <c r="D321" s="59"/>
      <c r="E321" s="59"/>
      <c r="F321" s="59"/>
      <c r="G321" s="59"/>
      <c r="H321" s="59"/>
      <c r="I321" s="59"/>
      <c r="J321" s="22"/>
      <c r="K321" s="22"/>
      <c r="L321" s="22"/>
      <c r="M321" s="22"/>
      <c r="N321" s="22"/>
      <c r="O321" s="22"/>
      <c r="P321" s="22"/>
      <c r="Q321" s="59"/>
      <c r="R321" s="59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</row>
    <row r="322" spans="3:32" x14ac:dyDescent="0.2">
      <c r="C322" s="22"/>
      <c r="D322" s="59"/>
      <c r="E322" s="59"/>
      <c r="F322" s="59"/>
      <c r="G322" s="59"/>
      <c r="H322" s="59"/>
      <c r="I322" s="59"/>
      <c r="J322" s="22"/>
      <c r="K322" s="22"/>
      <c r="L322" s="22"/>
      <c r="M322" s="22"/>
      <c r="N322" s="22"/>
      <c r="O322" s="22"/>
      <c r="P322" s="22"/>
      <c r="Q322" s="59"/>
      <c r="R322" s="59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</row>
    <row r="323" spans="3:32" x14ac:dyDescent="0.2">
      <c r="C323" s="22"/>
      <c r="D323" s="59"/>
      <c r="E323" s="59"/>
      <c r="F323" s="59"/>
      <c r="G323" s="59"/>
      <c r="H323" s="59"/>
      <c r="I323" s="59"/>
      <c r="J323" s="22"/>
      <c r="K323" s="22"/>
      <c r="L323" s="22"/>
      <c r="M323" s="22"/>
      <c r="N323" s="22"/>
      <c r="O323" s="22"/>
      <c r="P323" s="22"/>
      <c r="Q323" s="59"/>
      <c r="R323" s="59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</row>
    <row r="324" spans="3:32" x14ac:dyDescent="0.2">
      <c r="C324" s="22"/>
      <c r="D324" s="59"/>
      <c r="E324" s="59"/>
      <c r="F324" s="59"/>
      <c r="G324" s="59"/>
      <c r="H324" s="59"/>
      <c r="I324" s="59"/>
      <c r="J324" s="22"/>
      <c r="K324" s="22"/>
      <c r="L324" s="22"/>
      <c r="M324" s="22"/>
      <c r="N324" s="22"/>
      <c r="O324" s="22"/>
      <c r="P324" s="22"/>
      <c r="Q324" s="59"/>
      <c r="R324" s="59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</row>
    <row r="325" spans="3:32" x14ac:dyDescent="0.2">
      <c r="C325" s="22"/>
      <c r="D325" s="59"/>
      <c r="E325" s="59"/>
      <c r="F325" s="59"/>
      <c r="G325" s="59"/>
      <c r="H325" s="59"/>
      <c r="I325" s="59"/>
      <c r="J325" s="22"/>
      <c r="K325" s="22"/>
      <c r="L325" s="22"/>
      <c r="M325" s="22"/>
      <c r="N325" s="22"/>
      <c r="O325" s="22"/>
      <c r="P325" s="22"/>
      <c r="Q325" s="59"/>
      <c r="R325" s="59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</row>
    <row r="326" spans="3:32" x14ac:dyDescent="0.2">
      <c r="C326" s="22"/>
      <c r="D326" s="59"/>
      <c r="E326" s="59"/>
      <c r="F326" s="59"/>
      <c r="G326" s="59"/>
      <c r="H326" s="59"/>
      <c r="I326" s="59"/>
      <c r="J326" s="22"/>
      <c r="K326" s="22"/>
      <c r="L326" s="22"/>
      <c r="M326" s="22"/>
      <c r="N326" s="22"/>
      <c r="O326" s="22"/>
      <c r="P326" s="22"/>
      <c r="Q326" s="59"/>
      <c r="R326" s="59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</row>
    <row r="327" spans="3:32" x14ac:dyDescent="0.2">
      <c r="C327" s="22"/>
      <c r="D327" s="59"/>
      <c r="E327" s="59"/>
      <c r="F327" s="59"/>
      <c r="G327" s="59"/>
      <c r="H327" s="59"/>
      <c r="I327" s="59"/>
      <c r="J327" s="22"/>
      <c r="K327" s="22"/>
      <c r="L327" s="22"/>
      <c r="M327" s="22"/>
      <c r="N327" s="22"/>
      <c r="O327" s="22"/>
      <c r="P327" s="22"/>
      <c r="Q327" s="59"/>
      <c r="R327" s="59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</row>
    <row r="328" spans="3:32" x14ac:dyDescent="0.2">
      <c r="C328" s="22"/>
      <c r="D328" s="59"/>
      <c r="E328" s="59"/>
      <c r="F328" s="59"/>
      <c r="G328" s="59"/>
      <c r="H328" s="59"/>
      <c r="I328" s="59"/>
      <c r="J328" s="22"/>
      <c r="K328" s="22"/>
      <c r="L328" s="22"/>
      <c r="M328" s="22"/>
      <c r="N328" s="22"/>
      <c r="O328" s="22"/>
      <c r="P328" s="22"/>
      <c r="Q328" s="59"/>
      <c r="R328" s="59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</row>
    <row r="329" spans="3:32" x14ac:dyDescent="0.2">
      <c r="C329" s="22"/>
      <c r="D329" s="59"/>
      <c r="E329" s="59"/>
      <c r="F329" s="59"/>
      <c r="G329" s="59"/>
      <c r="H329" s="59"/>
      <c r="I329" s="59"/>
      <c r="J329" s="22"/>
      <c r="K329" s="22"/>
      <c r="L329" s="22"/>
      <c r="M329" s="22"/>
      <c r="N329" s="22"/>
      <c r="O329" s="22"/>
      <c r="P329" s="22"/>
      <c r="Q329" s="59"/>
      <c r="R329" s="59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</row>
    <row r="330" spans="3:32" x14ac:dyDescent="0.2">
      <c r="C330" s="22"/>
      <c r="D330" s="59"/>
      <c r="E330" s="59"/>
      <c r="F330" s="59"/>
      <c r="G330" s="59"/>
      <c r="H330" s="59"/>
      <c r="I330" s="59"/>
      <c r="J330" s="22"/>
      <c r="K330" s="22"/>
      <c r="L330" s="22"/>
      <c r="M330" s="22"/>
      <c r="N330" s="22"/>
      <c r="O330" s="22"/>
      <c r="P330" s="22"/>
      <c r="Q330" s="59"/>
      <c r="R330" s="59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</row>
    <row r="331" spans="3:32" x14ac:dyDescent="0.2">
      <c r="C331" s="22"/>
      <c r="D331" s="59"/>
      <c r="E331" s="59"/>
      <c r="F331" s="59"/>
      <c r="G331" s="59"/>
      <c r="H331" s="59"/>
      <c r="I331" s="59"/>
      <c r="J331" s="22"/>
      <c r="K331" s="22"/>
      <c r="L331" s="22"/>
      <c r="M331" s="22"/>
      <c r="N331" s="22"/>
      <c r="O331" s="22"/>
      <c r="P331" s="22"/>
      <c r="Q331" s="59"/>
      <c r="R331" s="59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</row>
    <row r="332" spans="3:32" x14ac:dyDescent="0.2">
      <c r="C332" s="22"/>
      <c r="D332" s="59"/>
      <c r="E332" s="59"/>
      <c r="F332" s="59"/>
      <c r="G332" s="59"/>
      <c r="H332" s="59"/>
      <c r="I332" s="59"/>
      <c r="J332" s="22"/>
      <c r="K332" s="22"/>
      <c r="L332" s="22"/>
      <c r="M332" s="22"/>
      <c r="N332" s="22"/>
      <c r="O332" s="22"/>
      <c r="P332" s="22"/>
      <c r="Q332" s="59"/>
      <c r="R332" s="59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</row>
    <row r="333" spans="3:32" x14ac:dyDescent="0.2">
      <c r="C333" s="22"/>
      <c r="D333" s="59"/>
      <c r="E333" s="59"/>
      <c r="F333" s="59"/>
      <c r="G333" s="59"/>
      <c r="H333" s="59"/>
      <c r="I333" s="59"/>
      <c r="J333" s="22"/>
      <c r="K333" s="22"/>
      <c r="L333" s="22"/>
      <c r="M333" s="22"/>
      <c r="N333" s="22"/>
      <c r="O333" s="22"/>
      <c r="P333" s="22"/>
      <c r="Q333" s="59"/>
      <c r="R333" s="59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</row>
    <row r="334" spans="3:32" x14ac:dyDescent="0.2">
      <c r="C334" s="22"/>
      <c r="D334" s="59"/>
      <c r="E334" s="59"/>
      <c r="F334" s="59"/>
      <c r="G334" s="59"/>
      <c r="H334" s="59"/>
      <c r="I334" s="59"/>
      <c r="J334" s="22"/>
      <c r="K334" s="22"/>
      <c r="L334" s="22"/>
      <c r="M334" s="22"/>
      <c r="N334" s="22"/>
      <c r="O334" s="22"/>
      <c r="P334" s="22"/>
      <c r="Q334" s="59"/>
      <c r="R334" s="59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</row>
    <row r="335" spans="3:32" x14ac:dyDescent="0.2">
      <c r="C335" s="22"/>
      <c r="D335" s="59"/>
      <c r="E335" s="59"/>
      <c r="F335" s="59"/>
      <c r="G335" s="59"/>
      <c r="H335" s="59"/>
      <c r="I335" s="59"/>
      <c r="J335" s="22"/>
      <c r="K335" s="22"/>
      <c r="L335" s="22"/>
      <c r="M335" s="22"/>
      <c r="N335" s="22"/>
      <c r="O335" s="22"/>
      <c r="P335" s="22"/>
      <c r="Q335" s="59"/>
      <c r="R335" s="59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</row>
    <row r="336" spans="3:32" x14ac:dyDescent="0.2">
      <c r="C336" s="22"/>
      <c r="D336" s="59"/>
      <c r="E336" s="59"/>
      <c r="F336" s="59"/>
      <c r="G336" s="59"/>
      <c r="H336" s="59"/>
      <c r="I336" s="59"/>
      <c r="J336" s="22"/>
      <c r="K336" s="22"/>
      <c r="L336" s="22"/>
      <c r="M336" s="22"/>
      <c r="N336" s="22"/>
      <c r="O336" s="22"/>
      <c r="P336" s="22"/>
      <c r="Q336" s="59"/>
      <c r="R336" s="59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</row>
    <row r="337" spans="3:32" x14ac:dyDescent="0.2">
      <c r="C337" s="22"/>
      <c r="D337" s="59"/>
      <c r="E337" s="59"/>
      <c r="F337" s="59"/>
      <c r="G337" s="59"/>
      <c r="H337" s="59"/>
      <c r="I337" s="59"/>
      <c r="J337" s="22"/>
      <c r="K337" s="22"/>
      <c r="L337" s="22"/>
      <c r="M337" s="22"/>
      <c r="N337" s="22"/>
      <c r="O337" s="22"/>
      <c r="P337" s="22"/>
      <c r="Q337" s="59"/>
      <c r="R337" s="59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</row>
    <row r="338" spans="3:32" x14ac:dyDescent="0.2">
      <c r="C338" s="22"/>
      <c r="D338" s="59"/>
      <c r="E338" s="59"/>
      <c r="F338" s="59"/>
      <c r="G338" s="59"/>
      <c r="H338" s="59"/>
      <c r="I338" s="59"/>
      <c r="J338" s="22"/>
      <c r="K338" s="22"/>
      <c r="L338" s="22"/>
      <c r="M338" s="22"/>
      <c r="N338" s="22"/>
      <c r="O338" s="22"/>
      <c r="P338" s="22"/>
      <c r="Q338" s="59"/>
      <c r="R338" s="59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</row>
    <row r="339" spans="3:32" x14ac:dyDescent="0.2">
      <c r="C339" s="22"/>
      <c r="D339" s="59"/>
      <c r="E339" s="59"/>
      <c r="F339" s="59"/>
      <c r="G339" s="59"/>
      <c r="H339" s="59"/>
      <c r="I339" s="59"/>
      <c r="J339" s="22"/>
      <c r="K339" s="22"/>
      <c r="L339" s="22"/>
      <c r="M339" s="22"/>
      <c r="N339" s="22"/>
      <c r="O339" s="22"/>
      <c r="P339" s="22"/>
      <c r="Q339" s="59"/>
      <c r="R339" s="59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</row>
    <row r="340" spans="3:32" x14ac:dyDescent="0.2">
      <c r="C340" s="22"/>
      <c r="D340" s="59"/>
      <c r="E340" s="59"/>
      <c r="F340" s="59"/>
      <c r="G340" s="59"/>
      <c r="H340" s="59"/>
      <c r="I340" s="59"/>
      <c r="J340" s="22"/>
      <c r="K340" s="22"/>
      <c r="L340" s="22"/>
      <c r="M340" s="22"/>
      <c r="N340" s="22"/>
      <c r="O340" s="22"/>
      <c r="P340" s="22"/>
      <c r="Q340" s="59"/>
      <c r="R340" s="59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</row>
    <row r="341" spans="3:32" x14ac:dyDescent="0.2">
      <c r="C341" s="22"/>
      <c r="D341" s="59"/>
      <c r="E341" s="59"/>
      <c r="F341" s="59"/>
      <c r="G341" s="59"/>
      <c r="H341" s="59"/>
      <c r="I341" s="59"/>
      <c r="J341" s="22"/>
      <c r="K341" s="22"/>
      <c r="L341" s="22"/>
      <c r="M341" s="22"/>
      <c r="N341" s="22"/>
      <c r="O341" s="22"/>
      <c r="P341" s="22"/>
      <c r="Q341" s="59"/>
      <c r="R341" s="59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</row>
    <row r="342" spans="3:32" x14ac:dyDescent="0.2">
      <c r="C342" s="22"/>
      <c r="D342" s="59"/>
      <c r="E342" s="59"/>
      <c r="F342" s="59"/>
      <c r="G342" s="59"/>
      <c r="H342" s="59"/>
      <c r="I342" s="59"/>
      <c r="J342" s="22"/>
      <c r="K342" s="22"/>
      <c r="L342" s="22"/>
      <c r="M342" s="22"/>
      <c r="N342" s="22"/>
      <c r="O342" s="22"/>
      <c r="P342" s="22"/>
      <c r="Q342" s="59"/>
      <c r="R342" s="59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</row>
    <row r="343" spans="3:32" x14ac:dyDescent="0.2">
      <c r="C343" s="22"/>
      <c r="D343" s="59"/>
      <c r="E343" s="59"/>
      <c r="F343" s="59"/>
      <c r="G343" s="59"/>
      <c r="H343" s="59"/>
      <c r="I343" s="59"/>
      <c r="J343" s="22"/>
      <c r="K343" s="22"/>
      <c r="L343" s="22"/>
      <c r="M343" s="22"/>
      <c r="N343" s="22"/>
      <c r="O343" s="22"/>
      <c r="P343" s="22"/>
      <c r="Q343" s="59"/>
      <c r="R343" s="59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</row>
    <row r="344" spans="3:32" x14ac:dyDescent="0.2">
      <c r="C344" s="22"/>
      <c r="D344" s="59"/>
      <c r="E344" s="59"/>
      <c r="F344" s="59"/>
      <c r="G344" s="59"/>
      <c r="H344" s="59"/>
      <c r="I344" s="59"/>
      <c r="J344" s="22"/>
      <c r="K344" s="22"/>
      <c r="L344" s="22"/>
      <c r="M344" s="22"/>
      <c r="N344" s="22"/>
      <c r="O344" s="22"/>
      <c r="P344" s="22"/>
      <c r="Q344" s="59"/>
      <c r="R344" s="59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</row>
    <row r="345" spans="3:32" x14ac:dyDescent="0.2">
      <c r="C345" s="22"/>
      <c r="D345" s="59"/>
      <c r="E345" s="59"/>
      <c r="F345" s="59"/>
      <c r="G345" s="59"/>
      <c r="H345" s="59"/>
      <c r="I345" s="59"/>
      <c r="J345" s="22"/>
      <c r="K345" s="22"/>
      <c r="L345" s="22"/>
      <c r="M345" s="22"/>
      <c r="N345" s="22"/>
      <c r="O345" s="22"/>
      <c r="P345" s="22"/>
      <c r="Q345" s="59"/>
      <c r="R345" s="59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</row>
    <row r="346" spans="3:32" x14ac:dyDescent="0.2">
      <c r="C346" s="22"/>
      <c r="D346" s="59"/>
      <c r="E346" s="59"/>
      <c r="F346" s="59"/>
      <c r="G346" s="59"/>
      <c r="H346" s="59"/>
      <c r="I346" s="59"/>
      <c r="J346" s="22"/>
      <c r="K346" s="22"/>
      <c r="L346" s="22"/>
      <c r="M346" s="22"/>
      <c r="N346" s="22"/>
      <c r="O346" s="22"/>
      <c r="P346" s="22"/>
      <c r="Q346" s="59"/>
      <c r="R346" s="59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</row>
    <row r="347" spans="3:32" x14ac:dyDescent="0.2">
      <c r="C347" s="22"/>
      <c r="D347" s="59"/>
      <c r="E347" s="59"/>
      <c r="F347" s="59"/>
      <c r="G347" s="59"/>
      <c r="H347" s="59"/>
      <c r="I347" s="59"/>
      <c r="J347" s="22"/>
      <c r="K347" s="22"/>
      <c r="L347" s="22"/>
      <c r="M347" s="22"/>
      <c r="N347" s="22"/>
      <c r="O347" s="22"/>
      <c r="P347" s="22"/>
      <c r="Q347" s="59"/>
      <c r="R347" s="59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</row>
    <row r="348" spans="3:32" x14ac:dyDescent="0.2">
      <c r="C348" s="22"/>
      <c r="D348" s="59"/>
      <c r="E348" s="59"/>
      <c r="F348" s="59"/>
      <c r="G348" s="59"/>
      <c r="H348" s="59"/>
      <c r="I348" s="59"/>
      <c r="J348" s="22"/>
      <c r="K348" s="22"/>
      <c r="L348" s="22"/>
      <c r="M348" s="22"/>
      <c r="N348" s="22"/>
      <c r="O348" s="22"/>
      <c r="P348" s="22"/>
      <c r="Q348" s="59"/>
      <c r="R348" s="59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</row>
    <row r="349" spans="3:32" x14ac:dyDescent="0.2">
      <c r="C349" s="22"/>
      <c r="D349" s="59"/>
      <c r="E349" s="59"/>
      <c r="F349" s="59"/>
      <c r="G349" s="59"/>
      <c r="H349" s="59"/>
      <c r="I349" s="59"/>
      <c r="J349" s="22"/>
      <c r="K349" s="22"/>
      <c r="L349" s="22"/>
      <c r="M349" s="22"/>
      <c r="N349" s="22"/>
      <c r="O349" s="22"/>
      <c r="P349" s="22"/>
      <c r="Q349" s="59"/>
      <c r="R349" s="59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</row>
    <row r="350" spans="3:32" x14ac:dyDescent="0.2">
      <c r="C350" s="22"/>
      <c r="D350" s="59"/>
      <c r="E350" s="59"/>
      <c r="F350" s="59"/>
      <c r="G350" s="59"/>
      <c r="H350" s="59"/>
      <c r="I350" s="59"/>
      <c r="J350" s="22"/>
      <c r="K350" s="22"/>
      <c r="L350" s="22"/>
      <c r="M350" s="22"/>
      <c r="N350" s="22"/>
      <c r="O350" s="22"/>
      <c r="P350" s="22"/>
      <c r="Q350" s="59"/>
      <c r="R350" s="59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</row>
    <row r="351" spans="3:32" x14ac:dyDescent="0.2">
      <c r="C351" s="22"/>
      <c r="D351" s="59"/>
      <c r="E351" s="59"/>
      <c r="F351" s="59"/>
      <c r="G351" s="59"/>
      <c r="H351" s="59"/>
      <c r="I351" s="59"/>
      <c r="J351" s="22"/>
      <c r="K351" s="22"/>
      <c r="L351" s="22"/>
      <c r="M351" s="22"/>
      <c r="N351" s="22"/>
      <c r="O351" s="22"/>
      <c r="P351" s="22"/>
      <c r="Q351" s="59"/>
      <c r="R351" s="59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</row>
    <row r="352" spans="3:32" x14ac:dyDescent="0.2">
      <c r="C352" s="22"/>
      <c r="D352" s="59"/>
      <c r="E352" s="59"/>
      <c r="F352" s="59"/>
      <c r="G352" s="59"/>
      <c r="H352" s="59"/>
      <c r="I352" s="59"/>
      <c r="J352" s="22"/>
      <c r="K352" s="22"/>
      <c r="L352" s="22"/>
      <c r="M352" s="22"/>
      <c r="N352" s="22"/>
      <c r="O352" s="22"/>
      <c r="P352" s="22"/>
      <c r="Q352" s="59"/>
      <c r="R352" s="59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</row>
    <row r="353" spans="3:32" x14ac:dyDescent="0.2">
      <c r="C353" s="22"/>
      <c r="D353" s="59"/>
      <c r="E353" s="59"/>
      <c r="F353" s="59"/>
      <c r="G353" s="59"/>
      <c r="H353" s="59"/>
      <c r="I353" s="59"/>
      <c r="J353" s="22"/>
      <c r="K353" s="22"/>
      <c r="L353" s="22"/>
      <c r="M353" s="22"/>
      <c r="N353" s="22"/>
      <c r="O353" s="22"/>
      <c r="P353" s="22"/>
      <c r="Q353" s="59"/>
      <c r="R353" s="59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</row>
    <row r="354" spans="3:32" x14ac:dyDescent="0.2">
      <c r="C354" s="22"/>
      <c r="D354" s="59"/>
      <c r="E354" s="59"/>
      <c r="F354" s="59"/>
      <c r="G354" s="59"/>
      <c r="H354" s="59"/>
      <c r="I354" s="59"/>
      <c r="J354" s="22"/>
      <c r="K354" s="22"/>
      <c r="L354" s="22"/>
      <c r="M354" s="22"/>
      <c r="N354" s="22"/>
      <c r="O354" s="22"/>
      <c r="P354" s="22"/>
      <c r="Q354" s="59"/>
      <c r="R354" s="59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</row>
    <row r="355" spans="3:32" x14ac:dyDescent="0.2">
      <c r="C355" s="22"/>
      <c r="D355" s="59"/>
      <c r="E355" s="59"/>
      <c r="F355" s="59"/>
      <c r="G355" s="59"/>
      <c r="H355" s="59"/>
      <c r="I355" s="59"/>
      <c r="J355" s="22"/>
      <c r="K355" s="22"/>
      <c r="L355" s="22"/>
      <c r="M355" s="22"/>
      <c r="N355" s="22"/>
      <c r="O355" s="22"/>
      <c r="P355" s="22"/>
      <c r="Q355" s="59"/>
      <c r="R355" s="59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</row>
    <row r="356" spans="3:32" x14ac:dyDescent="0.2">
      <c r="C356" s="22"/>
      <c r="D356" s="59"/>
      <c r="E356" s="59"/>
      <c r="F356" s="59"/>
      <c r="G356" s="59"/>
      <c r="H356" s="59"/>
      <c r="I356" s="59"/>
      <c r="J356" s="22"/>
      <c r="K356" s="22"/>
      <c r="L356" s="22"/>
      <c r="M356" s="22"/>
      <c r="N356" s="22"/>
      <c r="O356" s="22"/>
      <c r="P356" s="22"/>
      <c r="Q356" s="59"/>
      <c r="R356" s="59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</row>
    <row r="357" spans="3:32" x14ac:dyDescent="0.2">
      <c r="C357" s="22"/>
      <c r="D357" s="59"/>
      <c r="E357" s="59"/>
      <c r="F357" s="59"/>
      <c r="G357" s="59"/>
      <c r="H357" s="59"/>
      <c r="I357" s="59"/>
      <c r="J357" s="22"/>
      <c r="K357" s="22"/>
      <c r="L357" s="22"/>
      <c r="M357" s="22"/>
      <c r="N357" s="22"/>
      <c r="O357" s="22"/>
      <c r="P357" s="22"/>
      <c r="Q357" s="59"/>
      <c r="R357" s="59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</row>
    <row r="358" spans="3:32" x14ac:dyDescent="0.2">
      <c r="C358" s="22"/>
      <c r="D358" s="59"/>
      <c r="E358" s="59"/>
      <c r="F358" s="59"/>
      <c r="G358" s="59"/>
      <c r="H358" s="59"/>
      <c r="I358" s="59"/>
      <c r="J358" s="22"/>
      <c r="K358" s="22"/>
      <c r="L358" s="22"/>
      <c r="M358" s="22"/>
      <c r="N358" s="22"/>
      <c r="O358" s="22"/>
      <c r="P358" s="22"/>
      <c r="Q358" s="59"/>
      <c r="R358" s="59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</row>
    <row r="359" spans="3:32" x14ac:dyDescent="0.2">
      <c r="C359" s="14"/>
      <c r="D359" s="60"/>
      <c r="E359" s="60"/>
      <c r="F359" s="60"/>
      <c r="G359" s="60"/>
      <c r="H359" s="60"/>
      <c r="I359" s="60"/>
      <c r="J359" s="14"/>
      <c r="K359" s="14"/>
      <c r="L359" s="14"/>
      <c r="M359" s="14"/>
      <c r="N359" s="14"/>
      <c r="O359" s="14"/>
      <c r="P359" s="14"/>
      <c r="Q359" s="60"/>
      <c r="R359" s="60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</row>
    <row r="360" spans="3:32" x14ac:dyDescent="0.2">
      <c r="C360" s="22"/>
      <c r="D360" s="59"/>
      <c r="E360" s="59"/>
      <c r="F360" s="59"/>
      <c r="G360" s="59"/>
      <c r="H360" s="59"/>
      <c r="I360" s="59"/>
      <c r="J360" s="22"/>
      <c r="K360" s="22"/>
      <c r="L360" s="22"/>
      <c r="M360" s="22"/>
      <c r="N360" s="22"/>
      <c r="O360" s="22"/>
      <c r="P360" s="22"/>
      <c r="Q360" s="59"/>
      <c r="R360" s="59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</row>
    <row r="361" spans="3:32" x14ac:dyDescent="0.2">
      <c r="C361" s="22"/>
      <c r="D361" s="59"/>
      <c r="E361" s="59"/>
      <c r="F361" s="59"/>
      <c r="G361" s="59"/>
      <c r="H361" s="59"/>
      <c r="I361" s="59"/>
      <c r="J361" s="22"/>
      <c r="K361" s="22"/>
      <c r="L361" s="22"/>
      <c r="M361" s="22"/>
      <c r="N361" s="22"/>
      <c r="O361" s="22"/>
      <c r="P361" s="22"/>
      <c r="Q361" s="59"/>
      <c r="R361" s="59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</row>
    <row r="362" spans="3:32" x14ac:dyDescent="0.2">
      <c r="C362" s="22"/>
      <c r="D362" s="59"/>
      <c r="E362" s="59"/>
      <c r="F362" s="59"/>
      <c r="G362" s="59"/>
      <c r="H362" s="59"/>
      <c r="I362" s="59"/>
      <c r="J362" s="22"/>
      <c r="K362" s="22"/>
      <c r="L362" s="22"/>
      <c r="M362" s="22"/>
      <c r="N362" s="22"/>
      <c r="O362" s="22"/>
      <c r="P362" s="22"/>
      <c r="Q362" s="59"/>
      <c r="R362" s="59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</row>
    <row r="363" spans="3:32" x14ac:dyDescent="0.2">
      <c r="C363" s="22"/>
      <c r="D363" s="59"/>
      <c r="E363" s="59"/>
      <c r="F363" s="59"/>
      <c r="G363" s="59"/>
      <c r="H363" s="59"/>
      <c r="I363" s="59"/>
      <c r="J363" s="22"/>
      <c r="K363" s="22"/>
      <c r="L363" s="22"/>
      <c r="M363" s="22"/>
      <c r="N363" s="22"/>
      <c r="O363" s="22"/>
      <c r="P363" s="22"/>
      <c r="Q363" s="59"/>
      <c r="R363" s="59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</row>
    <row r="364" spans="3:32" x14ac:dyDescent="0.2">
      <c r="C364" s="22"/>
      <c r="D364" s="59"/>
      <c r="E364" s="59"/>
      <c r="F364" s="59"/>
      <c r="G364" s="59"/>
      <c r="H364" s="59"/>
      <c r="I364" s="59"/>
      <c r="J364" s="22"/>
      <c r="K364" s="22"/>
      <c r="L364" s="22"/>
      <c r="M364" s="22"/>
      <c r="N364" s="22"/>
      <c r="O364" s="22"/>
      <c r="P364" s="22"/>
      <c r="Q364" s="59"/>
      <c r="R364" s="59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</row>
    <row r="365" spans="3:32" x14ac:dyDescent="0.2">
      <c r="C365" s="22"/>
      <c r="D365" s="59"/>
      <c r="E365" s="59"/>
      <c r="F365" s="59"/>
      <c r="G365" s="59"/>
      <c r="H365" s="59"/>
      <c r="I365" s="59"/>
      <c r="J365" s="22"/>
      <c r="K365" s="22"/>
      <c r="L365" s="22"/>
      <c r="M365" s="22"/>
      <c r="N365" s="22"/>
      <c r="O365" s="22"/>
      <c r="P365" s="22"/>
      <c r="Q365" s="59"/>
      <c r="R365" s="59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</row>
    <row r="366" spans="3:32" x14ac:dyDescent="0.2">
      <c r="C366" s="22"/>
      <c r="D366" s="59"/>
      <c r="E366" s="59"/>
      <c r="F366" s="59"/>
      <c r="G366" s="59"/>
      <c r="H366" s="59"/>
      <c r="I366" s="59"/>
      <c r="J366" s="22"/>
      <c r="K366" s="22"/>
      <c r="L366" s="22"/>
      <c r="M366" s="22"/>
      <c r="N366" s="22"/>
      <c r="O366" s="22"/>
      <c r="P366" s="22"/>
      <c r="Q366" s="59"/>
      <c r="R366" s="59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</row>
    <row r="367" spans="3:32" x14ac:dyDescent="0.2">
      <c r="C367" s="22"/>
      <c r="D367" s="59"/>
      <c r="E367" s="59"/>
      <c r="F367" s="59"/>
      <c r="G367" s="59"/>
      <c r="H367" s="59"/>
      <c r="I367" s="59"/>
      <c r="J367" s="22"/>
      <c r="K367" s="22"/>
      <c r="L367" s="22"/>
      <c r="M367" s="22"/>
      <c r="N367" s="22"/>
      <c r="O367" s="22"/>
      <c r="P367" s="22"/>
      <c r="Q367" s="59"/>
      <c r="R367" s="59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</row>
    <row r="368" spans="3:32" x14ac:dyDescent="0.2">
      <c r="C368" s="22"/>
      <c r="D368" s="59"/>
      <c r="E368" s="59"/>
      <c r="F368" s="59"/>
      <c r="G368" s="59"/>
      <c r="H368" s="59"/>
      <c r="I368" s="59"/>
      <c r="J368" s="22"/>
      <c r="K368" s="22"/>
      <c r="L368" s="22"/>
      <c r="M368" s="22"/>
      <c r="N368" s="22"/>
      <c r="O368" s="22"/>
      <c r="P368" s="22"/>
      <c r="Q368" s="59"/>
      <c r="R368" s="59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</row>
    <row r="369" spans="3:32" x14ac:dyDescent="0.2">
      <c r="C369" s="22"/>
      <c r="D369" s="59"/>
      <c r="E369" s="59"/>
      <c r="F369" s="59"/>
      <c r="G369" s="59"/>
      <c r="H369" s="59"/>
      <c r="I369" s="59"/>
      <c r="J369" s="22"/>
      <c r="K369" s="22"/>
      <c r="L369" s="22"/>
      <c r="M369" s="22"/>
      <c r="N369" s="22"/>
      <c r="O369" s="22"/>
      <c r="P369" s="22"/>
      <c r="Q369" s="59"/>
      <c r="R369" s="59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</row>
    <row r="370" spans="3:32" x14ac:dyDescent="0.2">
      <c r="C370" s="22"/>
      <c r="D370" s="59"/>
      <c r="E370" s="59"/>
      <c r="F370" s="59"/>
      <c r="G370" s="59"/>
      <c r="H370" s="59"/>
      <c r="I370" s="59"/>
      <c r="J370" s="22"/>
      <c r="K370" s="22"/>
      <c r="L370" s="22"/>
      <c r="M370" s="22"/>
      <c r="N370" s="22"/>
      <c r="O370" s="22"/>
      <c r="P370" s="22"/>
      <c r="Q370" s="59"/>
      <c r="R370" s="59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</row>
    <row r="371" spans="3:32" x14ac:dyDescent="0.2">
      <c r="C371" s="22"/>
      <c r="D371" s="59"/>
      <c r="E371" s="59"/>
      <c r="F371" s="59"/>
      <c r="G371" s="59"/>
      <c r="H371" s="59"/>
      <c r="I371" s="59"/>
      <c r="J371" s="22"/>
      <c r="K371" s="22"/>
      <c r="L371" s="22"/>
      <c r="M371" s="22"/>
      <c r="N371" s="22"/>
      <c r="O371" s="22"/>
      <c r="P371" s="22"/>
      <c r="Q371" s="59"/>
      <c r="R371" s="59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</row>
    <row r="372" spans="3:32" x14ac:dyDescent="0.2">
      <c r="C372" s="22"/>
      <c r="D372" s="59"/>
      <c r="E372" s="59"/>
      <c r="F372" s="59"/>
      <c r="G372" s="59"/>
      <c r="H372" s="59"/>
      <c r="I372" s="59"/>
      <c r="J372" s="22"/>
      <c r="K372" s="22"/>
      <c r="L372" s="22"/>
      <c r="M372" s="22"/>
      <c r="N372" s="22"/>
      <c r="O372" s="22"/>
      <c r="P372" s="22"/>
      <c r="Q372" s="59"/>
      <c r="R372" s="59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</row>
    <row r="373" spans="3:32" x14ac:dyDescent="0.2">
      <c r="C373" s="22"/>
      <c r="D373" s="59"/>
      <c r="E373" s="59"/>
      <c r="F373" s="59"/>
      <c r="G373" s="59"/>
      <c r="H373" s="59"/>
      <c r="I373" s="59"/>
      <c r="J373" s="22"/>
      <c r="K373" s="22"/>
      <c r="L373" s="22"/>
      <c r="M373" s="22"/>
      <c r="N373" s="22"/>
      <c r="O373" s="22"/>
      <c r="P373" s="22"/>
      <c r="Q373" s="59"/>
      <c r="R373" s="59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</row>
    <row r="374" spans="3:32" x14ac:dyDescent="0.2">
      <c r="C374" s="22"/>
      <c r="D374" s="59"/>
      <c r="E374" s="59"/>
      <c r="F374" s="59"/>
      <c r="G374" s="59"/>
      <c r="H374" s="59"/>
      <c r="I374" s="59"/>
      <c r="J374" s="22"/>
      <c r="K374" s="22"/>
      <c r="L374" s="22"/>
      <c r="M374" s="22"/>
      <c r="N374" s="22"/>
      <c r="O374" s="22"/>
      <c r="P374" s="22"/>
      <c r="Q374" s="59"/>
      <c r="R374" s="59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</row>
    <row r="375" spans="3:32" x14ac:dyDescent="0.2">
      <c r="C375" s="22"/>
      <c r="D375" s="59"/>
      <c r="E375" s="59"/>
      <c r="F375" s="59"/>
      <c r="G375" s="59"/>
      <c r="H375" s="59"/>
      <c r="I375" s="59"/>
      <c r="J375" s="22"/>
      <c r="K375" s="22"/>
      <c r="L375" s="22"/>
      <c r="M375" s="22"/>
      <c r="N375" s="22"/>
      <c r="O375" s="22"/>
      <c r="P375" s="22"/>
      <c r="Q375" s="59"/>
      <c r="R375" s="59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</row>
    <row r="376" spans="3:32" x14ac:dyDescent="0.2">
      <c r="C376" s="22"/>
      <c r="D376" s="59"/>
      <c r="E376" s="59"/>
      <c r="F376" s="59"/>
      <c r="G376" s="59"/>
      <c r="H376" s="59"/>
      <c r="I376" s="59"/>
      <c r="J376" s="22"/>
      <c r="K376" s="22"/>
      <c r="L376" s="22"/>
      <c r="M376" s="22"/>
      <c r="N376" s="22"/>
      <c r="O376" s="22"/>
      <c r="P376" s="22"/>
      <c r="Q376" s="59"/>
      <c r="R376" s="59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</row>
    <row r="377" spans="3:32" x14ac:dyDescent="0.2">
      <c r="C377" s="22"/>
      <c r="D377" s="59"/>
      <c r="E377" s="59"/>
      <c r="F377" s="59"/>
      <c r="G377" s="59"/>
      <c r="H377" s="59"/>
      <c r="I377" s="59"/>
      <c r="J377" s="22"/>
      <c r="K377" s="22"/>
      <c r="L377" s="22"/>
      <c r="M377" s="22"/>
      <c r="N377" s="22"/>
      <c r="O377" s="22"/>
      <c r="P377" s="22"/>
      <c r="Q377" s="59"/>
      <c r="R377" s="59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</row>
    <row r="378" spans="3:32" x14ac:dyDescent="0.2">
      <c r="C378" s="22"/>
      <c r="D378" s="59"/>
      <c r="E378" s="59"/>
      <c r="F378" s="59"/>
      <c r="G378" s="59"/>
      <c r="H378" s="59"/>
      <c r="I378" s="59"/>
      <c r="J378" s="22"/>
      <c r="K378" s="22"/>
      <c r="L378" s="22"/>
      <c r="M378" s="22"/>
      <c r="N378" s="22"/>
      <c r="O378" s="22"/>
      <c r="P378" s="22"/>
      <c r="Q378" s="59"/>
      <c r="R378" s="59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</row>
    <row r="379" spans="3:32" x14ac:dyDescent="0.2">
      <c r="C379" s="22"/>
      <c r="D379" s="59"/>
      <c r="E379" s="59"/>
      <c r="F379" s="59"/>
      <c r="G379" s="59"/>
      <c r="H379" s="59"/>
      <c r="I379" s="59"/>
      <c r="J379" s="22"/>
      <c r="K379" s="22"/>
      <c r="L379" s="22"/>
      <c r="M379" s="22"/>
      <c r="N379" s="22"/>
      <c r="O379" s="22"/>
      <c r="P379" s="22"/>
      <c r="Q379" s="59"/>
      <c r="R379" s="59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</row>
    <row r="380" spans="3:32" x14ac:dyDescent="0.2">
      <c r="C380" s="22"/>
      <c r="D380" s="59"/>
      <c r="E380" s="59"/>
      <c r="F380" s="59"/>
      <c r="G380" s="59"/>
      <c r="H380" s="59"/>
      <c r="I380" s="59"/>
      <c r="J380" s="22"/>
      <c r="K380" s="22"/>
      <c r="L380" s="22"/>
      <c r="M380" s="22"/>
      <c r="N380" s="22"/>
      <c r="O380" s="22"/>
      <c r="P380" s="22"/>
      <c r="Q380" s="59"/>
      <c r="R380" s="59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</row>
    <row r="381" spans="3:32" x14ac:dyDescent="0.2">
      <c r="C381" s="22"/>
      <c r="D381" s="59"/>
      <c r="E381" s="59"/>
      <c r="F381" s="59"/>
      <c r="G381" s="59"/>
      <c r="H381" s="59"/>
      <c r="I381" s="59"/>
      <c r="J381" s="22"/>
      <c r="K381" s="22"/>
      <c r="L381" s="22"/>
      <c r="M381" s="22"/>
      <c r="N381" s="22"/>
      <c r="O381" s="22"/>
      <c r="P381" s="22"/>
      <c r="Q381" s="59"/>
      <c r="R381" s="59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</row>
    <row r="382" spans="3:32" x14ac:dyDescent="0.2">
      <c r="C382" s="22"/>
      <c r="D382" s="59"/>
      <c r="E382" s="59"/>
      <c r="F382" s="59"/>
      <c r="G382" s="59"/>
      <c r="H382" s="59"/>
      <c r="I382" s="59"/>
      <c r="J382" s="22"/>
      <c r="K382" s="22"/>
      <c r="L382" s="22"/>
      <c r="M382" s="22"/>
      <c r="N382" s="22"/>
      <c r="O382" s="22"/>
      <c r="P382" s="22"/>
      <c r="Q382" s="59"/>
      <c r="R382" s="59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</row>
    <row r="383" spans="3:32" x14ac:dyDescent="0.2">
      <c r="C383" s="22"/>
      <c r="D383" s="59"/>
      <c r="E383" s="59"/>
      <c r="F383" s="59"/>
      <c r="G383" s="59"/>
      <c r="H383" s="59"/>
      <c r="I383" s="59"/>
      <c r="J383" s="22"/>
      <c r="K383" s="22"/>
      <c r="L383" s="22"/>
      <c r="M383" s="22"/>
      <c r="N383" s="22"/>
      <c r="O383" s="22"/>
      <c r="P383" s="22"/>
      <c r="Q383" s="59"/>
      <c r="R383" s="59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</row>
    <row r="384" spans="3:32" x14ac:dyDescent="0.2">
      <c r="C384" s="22"/>
      <c r="D384" s="59"/>
      <c r="E384" s="59"/>
      <c r="F384" s="59"/>
      <c r="G384" s="59"/>
      <c r="H384" s="59"/>
      <c r="I384" s="59"/>
      <c r="J384" s="22"/>
      <c r="K384" s="22"/>
      <c r="L384" s="22"/>
      <c r="M384" s="22"/>
      <c r="N384" s="22"/>
      <c r="O384" s="22"/>
      <c r="P384" s="22"/>
      <c r="Q384" s="59"/>
      <c r="R384" s="59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</row>
    <row r="385" spans="3:32" x14ac:dyDescent="0.2">
      <c r="C385" s="22"/>
      <c r="D385" s="59"/>
      <c r="E385" s="59"/>
      <c r="F385" s="59"/>
      <c r="G385" s="59"/>
      <c r="H385" s="59"/>
      <c r="I385" s="59"/>
      <c r="J385" s="22"/>
      <c r="K385" s="22"/>
      <c r="L385" s="22"/>
      <c r="M385" s="22"/>
      <c r="N385" s="22"/>
      <c r="O385" s="22"/>
      <c r="P385" s="22"/>
      <c r="Q385" s="59"/>
      <c r="R385" s="59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</row>
    <row r="386" spans="3:32" x14ac:dyDescent="0.2">
      <c r="C386" s="22"/>
      <c r="D386" s="59"/>
      <c r="E386" s="59"/>
      <c r="F386" s="59"/>
      <c r="G386" s="59"/>
      <c r="H386" s="59"/>
      <c r="I386" s="59"/>
      <c r="J386" s="22"/>
      <c r="K386" s="22"/>
      <c r="L386" s="22"/>
      <c r="M386" s="22"/>
      <c r="N386" s="22"/>
      <c r="O386" s="22"/>
      <c r="P386" s="22"/>
      <c r="Q386" s="59"/>
      <c r="R386" s="59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</row>
    <row r="387" spans="3:32" x14ac:dyDescent="0.2">
      <c r="C387" s="22"/>
      <c r="D387" s="59"/>
      <c r="E387" s="59"/>
      <c r="F387" s="59"/>
      <c r="G387" s="59"/>
      <c r="H387" s="59"/>
      <c r="I387" s="59"/>
      <c r="J387" s="22"/>
      <c r="K387" s="22"/>
      <c r="L387" s="22"/>
      <c r="M387" s="22"/>
      <c r="N387" s="22"/>
      <c r="O387" s="22"/>
      <c r="P387" s="22"/>
      <c r="Q387" s="59"/>
      <c r="R387" s="59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</row>
    <row r="388" spans="3:32" x14ac:dyDescent="0.2">
      <c r="C388" s="22"/>
      <c r="D388" s="59"/>
      <c r="E388" s="59"/>
      <c r="F388" s="59"/>
      <c r="G388" s="59"/>
      <c r="H388" s="59"/>
      <c r="I388" s="59"/>
      <c r="J388" s="22"/>
      <c r="K388" s="22"/>
      <c r="L388" s="22"/>
      <c r="M388" s="22"/>
      <c r="N388" s="22"/>
      <c r="O388" s="22"/>
      <c r="P388" s="22"/>
      <c r="Q388" s="59"/>
      <c r="R388" s="59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</row>
    <row r="389" spans="3:32" x14ac:dyDescent="0.2">
      <c r="C389" s="22"/>
      <c r="D389" s="59"/>
      <c r="E389" s="59"/>
      <c r="F389" s="59"/>
      <c r="G389" s="59"/>
      <c r="H389" s="59"/>
      <c r="I389" s="59"/>
      <c r="J389" s="22"/>
      <c r="K389" s="22"/>
      <c r="L389" s="22"/>
      <c r="M389" s="22"/>
      <c r="N389" s="22"/>
      <c r="O389" s="22"/>
      <c r="P389" s="22"/>
      <c r="Q389" s="59"/>
      <c r="R389" s="59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</row>
    <row r="390" spans="3:32" x14ac:dyDescent="0.2">
      <c r="C390" s="22"/>
      <c r="D390" s="59"/>
      <c r="E390" s="59"/>
      <c r="F390" s="59"/>
      <c r="G390" s="59"/>
      <c r="H390" s="59"/>
      <c r="I390" s="59"/>
      <c r="J390" s="22"/>
      <c r="K390" s="22"/>
      <c r="L390" s="22"/>
      <c r="M390" s="22"/>
      <c r="N390" s="22"/>
      <c r="O390" s="22"/>
      <c r="P390" s="22"/>
      <c r="Q390" s="59"/>
      <c r="R390" s="59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</row>
    <row r="391" spans="3:32" x14ac:dyDescent="0.2">
      <c r="C391" s="22"/>
      <c r="D391" s="59"/>
      <c r="E391" s="59"/>
      <c r="F391" s="59"/>
      <c r="G391" s="59"/>
      <c r="H391" s="59"/>
      <c r="I391" s="59"/>
      <c r="J391" s="22"/>
      <c r="K391" s="22"/>
      <c r="L391" s="22"/>
      <c r="M391" s="22"/>
      <c r="N391" s="22"/>
      <c r="O391" s="22"/>
      <c r="P391" s="22"/>
      <c r="Q391" s="59"/>
      <c r="R391" s="59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</row>
    <row r="392" spans="3:32" x14ac:dyDescent="0.2">
      <c r="C392" s="22"/>
      <c r="D392" s="59"/>
      <c r="E392" s="59"/>
      <c r="F392" s="59"/>
      <c r="G392" s="59"/>
      <c r="H392" s="59"/>
      <c r="I392" s="59"/>
      <c r="J392" s="22"/>
      <c r="K392" s="22"/>
      <c r="L392" s="22"/>
      <c r="M392" s="22"/>
      <c r="N392" s="22"/>
      <c r="O392" s="22"/>
      <c r="P392" s="22"/>
      <c r="Q392" s="59"/>
      <c r="R392" s="59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</row>
    <row r="393" spans="3:32" x14ac:dyDescent="0.2">
      <c r="C393" s="22"/>
      <c r="D393" s="59"/>
      <c r="E393" s="59"/>
      <c r="F393" s="59"/>
      <c r="G393" s="59"/>
      <c r="H393" s="59"/>
      <c r="I393" s="59"/>
      <c r="J393" s="22"/>
      <c r="K393" s="22"/>
      <c r="L393" s="22"/>
      <c r="M393" s="22"/>
      <c r="N393" s="22"/>
      <c r="O393" s="22"/>
      <c r="P393" s="22"/>
      <c r="Q393" s="59"/>
      <c r="R393" s="59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</row>
    <row r="394" spans="3:32" x14ac:dyDescent="0.2">
      <c r="C394" s="22"/>
      <c r="D394" s="59"/>
      <c r="E394" s="59"/>
      <c r="F394" s="59"/>
      <c r="G394" s="59"/>
      <c r="H394" s="59"/>
      <c r="I394" s="59"/>
      <c r="J394" s="22"/>
      <c r="K394" s="22"/>
      <c r="L394" s="22"/>
      <c r="M394" s="22"/>
      <c r="N394" s="22"/>
      <c r="O394" s="22"/>
      <c r="P394" s="22"/>
      <c r="Q394" s="59"/>
      <c r="R394" s="59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</row>
    <row r="395" spans="3:32" x14ac:dyDescent="0.2">
      <c r="C395" s="22"/>
      <c r="D395" s="59"/>
      <c r="E395" s="59"/>
      <c r="F395" s="59"/>
      <c r="G395" s="59"/>
      <c r="H395" s="59"/>
      <c r="I395" s="59"/>
      <c r="J395" s="22"/>
      <c r="K395" s="22"/>
      <c r="L395" s="22"/>
      <c r="M395" s="22"/>
      <c r="N395" s="22"/>
      <c r="O395" s="22"/>
      <c r="P395" s="22"/>
      <c r="Q395" s="59"/>
      <c r="R395" s="59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</row>
    <row r="396" spans="3:32" x14ac:dyDescent="0.2">
      <c r="C396" s="22"/>
      <c r="D396" s="59"/>
      <c r="E396" s="59"/>
      <c r="F396" s="59"/>
      <c r="G396" s="59"/>
      <c r="H396" s="59"/>
      <c r="I396" s="59"/>
      <c r="J396" s="22"/>
      <c r="K396" s="22"/>
      <c r="L396" s="22"/>
      <c r="M396" s="22"/>
      <c r="N396" s="22"/>
      <c r="O396" s="22"/>
      <c r="P396" s="22"/>
      <c r="Q396" s="59"/>
      <c r="R396" s="59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</row>
    <row r="397" spans="3:32" x14ac:dyDescent="0.2">
      <c r="C397" s="22"/>
      <c r="D397" s="59"/>
      <c r="E397" s="59"/>
      <c r="F397" s="59"/>
      <c r="G397" s="59"/>
      <c r="H397" s="59"/>
      <c r="I397" s="59"/>
      <c r="J397" s="22"/>
      <c r="K397" s="22"/>
      <c r="L397" s="22"/>
      <c r="M397" s="22"/>
      <c r="N397" s="22"/>
      <c r="O397" s="22"/>
      <c r="P397" s="22"/>
      <c r="Q397" s="59"/>
      <c r="R397" s="59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</row>
    <row r="398" spans="3:32" x14ac:dyDescent="0.2">
      <c r="C398" s="22"/>
      <c r="D398" s="59"/>
      <c r="E398" s="59"/>
      <c r="F398" s="59"/>
      <c r="G398" s="59"/>
      <c r="H398" s="59"/>
      <c r="I398" s="59"/>
      <c r="J398" s="22"/>
      <c r="K398" s="22"/>
      <c r="L398" s="22"/>
      <c r="M398" s="22"/>
      <c r="N398" s="22"/>
      <c r="O398" s="22"/>
      <c r="P398" s="22"/>
      <c r="Q398" s="59"/>
      <c r="R398" s="59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</row>
    <row r="399" spans="3:32" x14ac:dyDescent="0.2">
      <c r="C399" s="22"/>
      <c r="D399" s="59"/>
      <c r="E399" s="59"/>
      <c r="F399" s="59"/>
      <c r="G399" s="59"/>
      <c r="H399" s="59"/>
      <c r="I399" s="59"/>
      <c r="J399" s="22"/>
      <c r="K399" s="22"/>
      <c r="L399" s="22"/>
      <c r="M399" s="22"/>
      <c r="N399" s="22"/>
      <c r="O399" s="22"/>
      <c r="P399" s="22"/>
      <c r="Q399" s="59"/>
      <c r="R399" s="59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</row>
    <row r="400" spans="3:32" x14ac:dyDescent="0.2">
      <c r="C400" s="22"/>
      <c r="D400" s="59"/>
      <c r="E400" s="59"/>
      <c r="F400" s="59"/>
      <c r="G400" s="59"/>
      <c r="H400" s="59"/>
      <c r="I400" s="59"/>
      <c r="J400" s="22"/>
      <c r="K400" s="22"/>
      <c r="L400" s="22"/>
      <c r="M400" s="22"/>
      <c r="N400" s="22"/>
      <c r="O400" s="22"/>
      <c r="P400" s="22"/>
      <c r="Q400" s="59"/>
      <c r="R400" s="59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</row>
    <row r="401" spans="3:32" x14ac:dyDescent="0.2">
      <c r="C401" s="22"/>
      <c r="D401" s="59"/>
      <c r="E401" s="59"/>
      <c r="F401" s="59"/>
      <c r="G401" s="59"/>
      <c r="H401" s="59"/>
      <c r="I401" s="59"/>
      <c r="J401" s="22"/>
      <c r="K401" s="22"/>
      <c r="L401" s="22"/>
      <c r="M401" s="22"/>
      <c r="N401" s="22"/>
      <c r="O401" s="22"/>
      <c r="P401" s="22"/>
      <c r="Q401" s="59"/>
      <c r="R401" s="59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</row>
    <row r="402" spans="3:32" x14ac:dyDescent="0.2">
      <c r="C402" s="22"/>
      <c r="D402" s="59"/>
      <c r="E402" s="59"/>
      <c r="F402" s="59"/>
      <c r="G402" s="59"/>
      <c r="H402" s="59"/>
      <c r="I402" s="59"/>
      <c r="J402" s="22"/>
      <c r="K402" s="22"/>
      <c r="L402" s="22"/>
      <c r="M402" s="22"/>
      <c r="N402" s="22"/>
      <c r="O402" s="22"/>
      <c r="P402" s="22"/>
      <c r="Q402" s="59"/>
      <c r="R402" s="59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</row>
    <row r="403" spans="3:32" x14ac:dyDescent="0.2">
      <c r="C403" s="22"/>
      <c r="D403" s="59"/>
      <c r="E403" s="59"/>
      <c r="F403" s="59"/>
      <c r="G403" s="59"/>
      <c r="H403" s="59"/>
      <c r="I403" s="59"/>
      <c r="J403" s="22"/>
      <c r="K403" s="22"/>
      <c r="L403" s="22"/>
      <c r="M403" s="22"/>
      <c r="N403" s="22"/>
      <c r="O403" s="22"/>
      <c r="P403" s="22"/>
      <c r="Q403" s="59"/>
      <c r="R403" s="59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</row>
    <row r="404" spans="3:32" x14ac:dyDescent="0.2">
      <c r="C404" s="22"/>
      <c r="D404" s="59"/>
      <c r="E404" s="59"/>
      <c r="F404" s="59"/>
      <c r="G404" s="59"/>
      <c r="H404" s="59"/>
      <c r="I404" s="59"/>
      <c r="J404" s="22"/>
      <c r="K404" s="22"/>
      <c r="L404" s="22"/>
      <c r="M404" s="22"/>
      <c r="N404" s="22"/>
      <c r="O404" s="22"/>
      <c r="P404" s="22"/>
      <c r="Q404" s="59"/>
      <c r="R404" s="59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</row>
    <row r="405" spans="3:32" x14ac:dyDescent="0.2">
      <c r="C405" s="22"/>
      <c r="D405" s="59"/>
      <c r="E405" s="59"/>
      <c r="F405" s="59"/>
      <c r="G405" s="59"/>
      <c r="H405" s="59"/>
      <c r="I405" s="59"/>
      <c r="J405" s="22"/>
      <c r="K405" s="22"/>
      <c r="L405" s="22"/>
      <c r="M405" s="22"/>
      <c r="N405" s="22"/>
      <c r="O405" s="22"/>
      <c r="P405" s="22"/>
      <c r="Q405" s="59"/>
      <c r="R405" s="59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</row>
    <row r="406" spans="3:32" x14ac:dyDescent="0.2">
      <c r="C406" s="22"/>
      <c r="D406" s="59"/>
      <c r="E406" s="59"/>
      <c r="F406" s="59"/>
      <c r="G406" s="59"/>
      <c r="H406" s="59"/>
      <c r="I406" s="59"/>
      <c r="J406" s="22"/>
      <c r="K406" s="22"/>
      <c r="L406" s="22"/>
      <c r="M406" s="22"/>
      <c r="N406" s="22"/>
      <c r="O406" s="22"/>
      <c r="P406" s="22"/>
      <c r="Q406" s="59"/>
      <c r="R406" s="59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</row>
    <row r="407" spans="3:32" x14ac:dyDescent="0.2">
      <c r="C407" s="22"/>
      <c r="D407" s="59"/>
      <c r="E407" s="59"/>
      <c r="F407" s="59"/>
      <c r="G407" s="59"/>
      <c r="H407" s="59"/>
      <c r="I407" s="59"/>
      <c r="J407" s="22"/>
      <c r="K407" s="22"/>
      <c r="L407" s="22"/>
      <c r="M407" s="22"/>
      <c r="N407" s="22"/>
      <c r="O407" s="22"/>
      <c r="P407" s="22"/>
      <c r="Q407" s="59"/>
      <c r="R407" s="59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</row>
    <row r="408" spans="3:32" x14ac:dyDescent="0.2">
      <c r="C408" s="22"/>
      <c r="D408" s="59"/>
      <c r="E408" s="59"/>
      <c r="F408" s="59"/>
      <c r="G408" s="59"/>
      <c r="H408" s="59"/>
      <c r="I408" s="59"/>
      <c r="J408" s="22"/>
      <c r="K408" s="22"/>
      <c r="L408" s="22"/>
      <c r="M408" s="22"/>
      <c r="N408" s="22"/>
      <c r="O408" s="22"/>
      <c r="P408" s="22"/>
      <c r="Q408" s="59"/>
      <c r="R408" s="59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</row>
    <row r="409" spans="3:32" x14ac:dyDescent="0.2">
      <c r="C409" s="22"/>
      <c r="D409" s="59"/>
      <c r="E409" s="59"/>
      <c r="F409" s="59"/>
      <c r="G409" s="59"/>
      <c r="H409" s="59"/>
      <c r="I409" s="59"/>
      <c r="J409" s="22"/>
      <c r="K409" s="22"/>
      <c r="L409" s="22"/>
      <c r="M409" s="22"/>
      <c r="N409" s="22"/>
      <c r="O409" s="22"/>
      <c r="P409" s="22"/>
      <c r="Q409" s="59"/>
      <c r="R409" s="59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</row>
    <row r="410" spans="3:32" x14ac:dyDescent="0.2">
      <c r="C410" s="22"/>
      <c r="D410" s="59"/>
      <c r="E410" s="59"/>
      <c r="F410" s="59"/>
      <c r="G410" s="59"/>
      <c r="H410" s="59"/>
      <c r="I410" s="59"/>
      <c r="J410" s="22"/>
      <c r="K410" s="22"/>
      <c r="L410" s="22"/>
      <c r="M410" s="22"/>
      <c r="N410" s="22"/>
      <c r="O410" s="22"/>
      <c r="P410" s="22"/>
      <c r="Q410" s="59"/>
      <c r="R410" s="59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</row>
    <row r="411" spans="3:32" x14ac:dyDescent="0.2">
      <c r="C411" s="22"/>
      <c r="D411" s="59"/>
      <c r="E411" s="59"/>
      <c r="F411" s="59"/>
      <c r="G411" s="59"/>
      <c r="H411" s="59"/>
      <c r="I411" s="59"/>
      <c r="J411" s="22"/>
      <c r="K411" s="22"/>
      <c r="L411" s="22"/>
      <c r="M411" s="22"/>
      <c r="N411" s="22"/>
      <c r="O411" s="22"/>
      <c r="P411" s="22"/>
      <c r="Q411" s="59"/>
      <c r="R411" s="59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</row>
    <row r="412" spans="3:32" x14ac:dyDescent="0.2">
      <c r="C412" s="22"/>
      <c r="D412" s="59"/>
      <c r="E412" s="59"/>
      <c r="F412" s="59"/>
      <c r="G412" s="59"/>
      <c r="H412" s="59"/>
      <c r="I412" s="59"/>
      <c r="J412" s="22"/>
      <c r="K412" s="22"/>
      <c r="L412" s="22"/>
      <c r="M412" s="22"/>
      <c r="N412" s="22"/>
      <c r="O412" s="22"/>
      <c r="P412" s="22"/>
      <c r="Q412" s="59"/>
      <c r="R412" s="59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</row>
    <row r="413" spans="3:32" x14ac:dyDescent="0.2">
      <c r="C413" s="22"/>
      <c r="D413" s="59"/>
      <c r="E413" s="59"/>
      <c r="F413" s="59"/>
      <c r="G413" s="59"/>
      <c r="H413" s="59"/>
      <c r="I413" s="59"/>
      <c r="J413" s="22"/>
      <c r="K413" s="22"/>
      <c r="L413" s="22"/>
      <c r="M413" s="22"/>
      <c r="N413" s="22"/>
      <c r="O413" s="22"/>
      <c r="P413" s="22"/>
      <c r="Q413" s="59"/>
      <c r="R413" s="59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</row>
    <row r="414" spans="3:32" x14ac:dyDescent="0.2">
      <c r="C414" s="22"/>
      <c r="D414" s="59"/>
      <c r="E414" s="59"/>
      <c r="F414" s="59"/>
      <c r="G414" s="59"/>
      <c r="H414" s="59"/>
      <c r="I414" s="59"/>
      <c r="J414" s="22"/>
      <c r="K414" s="22"/>
      <c r="L414" s="22"/>
      <c r="M414" s="22"/>
      <c r="N414" s="22"/>
      <c r="O414" s="22"/>
      <c r="P414" s="22"/>
      <c r="Q414" s="59"/>
      <c r="R414" s="59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</row>
    <row r="415" spans="3:32" x14ac:dyDescent="0.2">
      <c r="C415" s="22"/>
      <c r="D415" s="59"/>
      <c r="E415" s="59"/>
      <c r="F415" s="59"/>
      <c r="G415" s="59"/>
      <c r="H415" s="59"/>
      <c r="I415" s="59"/>
      <c r="J415" s="22"/>
      <c r="K415" s="22"/>
      <c r="L415" s="22"/>
      <c r="M415" s="22"/>
      <c r="N415" s="22"/>
      <c r="O415" s="22"/>
      <c r="P415" s="22"/>
      <c r="Q415" s="59"/>
      <c r="R415" s="59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</row>
    <row r="416" spans="3:32" x14ac:dyDescent="0.2">
      <c r="C416" s="22"/>
      <c r="D416" s="59"/>
      <c r="E416" s="59"/>
      <c r="F416" s="59"/>
      <c r="G416" s="59"/>
      <c r="H416" s="59"/>
      <c r="I416" s="59"/>
      <c r="J416" s="22"/>
      <c r="K416" s="22"/>
      <c r="L416" s="22"/>
      <c r="M416" s="22"/>
      <c r="N416" s="22"/>
      <c r="O416" s="22"/>
      <c r="P416" s="22"/>
      <c r="Q416" s="59"/>
      <c r="R416" s="59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</row>
    <row r="417" spans="3:32" x14ac:dyDescent="0.2">
      <c r="C417" s="22"/>
      <c r="D417" s="59"/>
      <c r="E417" s="59"/>
      <c r="F417" s="59"/>
      <c r="G417" s="59"/>
      <c r="H417" s="59"/>
      <c r="I417" s="59"/>
      <c r="J417" s="22"/>
      <c r="K417" s="22"/>
      <c r="L417" s="22"/>
      <c r="M417" s="22"/>
      <c r="N417" s="22"/>
      <c r="O417" s="22"/>
      <c r="P417" s="22"/>
      <c r="Q417" s="59"/>
      <c r="R417" s="59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</row>
    <row r="418" spans="3:32" x14ac:dyDescent="0.2">
      <c r="C418" s="22"/>
      <c r="D418" s="59"/>
      <c r="E418" s="59"/>
      <c r="F418" s="59"/>
      <c r="G418" s="59"/>
      <c r="H418" s="59"/>
      <c r="I418" s="59"/>
      <c r="J418" s="22"/>
      <c r="K418" s="22"/>
      <c r="L418" s="22"/>
      <c r="M418" s="22"/>
      <c r="N418" s="22"/>
      <c r="O418" s="22"/>
      <c r="P418" s="22"/>
      <c r="Q418" s="59"/>
      <c r="R418" s="59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</row>
    <row r="419" spans="3:32" x14ac:dyDescent="0.2">
      <c r="C419" s="22"/>
      <c r="D419" s="59"/>
      <c r="E419" s="59"/>
      <c r="F419" s="59"/>
      <c r="G419" s="59"/>
      <c r="H419" s="59"/>
      <c r="I419" s="59"/>
      <c r="J419" s="22"/>
      <c r="K419" s="22"/>
      <c r="L419" s="22"/>
      <c r="M419" s="22"/>
      <c r="N419" s="22"/>
      <c r="O419" s="22"/>
      <c r="P419" s="22"/>
      <c r="Q419" s="59"/>
      <c r="R419" s="59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</row>
    <row r="420" spans="3:32" x14ac:dyDescent="0.2">
      <c r="C420" s="22"/>
      <c r="D420" s="59"/>
      <c r="E420" s="59"/>
      <c r="F420" s="59"/>
      <c r="G420" s="59"/>
      <c r="H420" s="59"/>
      <c r="I420" s="59"/>
      <c r="J420" s="22"/>
      <c r="K420" s="22"/>
      <c r="L420" s="22"/>
      <c r="M420" s="22"/>
      <c r="N420" s="22"/>
      <c r="O420" s="22"/>
      <c r="P420" s="22"/>
      <c r="Q420" s="59"/>
      <c r="R420" s="59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</row>
    <row r="421" spans="3:32" x14ac:dyDescent="0.2">
      <c r="C421" s="22"/>
      <c r="D421" s="59"/>
      <c r="E421" s="59"/>
      <c r="F421" s="59"/>
      <c r="G421" s="59"/>
      <c r="H421" s="59"/>
      <c r="I421" s="59"/>
      <c r="J421" s="22"/>
      <c r="K421" s="22"/>
      <c r="L421" s="22"/>
      <c r="M421" s="22"/>
      <c r="N421" s="22"/>
      <c r="O421" s="22"/>
      <c r="P421" s="22"/>
      <c r="Q421" s="59"/>
      <c r="R421" s="59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</row>
    <row r="422" spans="3:32" x14ac:dyDescent="0.2">
      <c r="C422" s="22"/>
      <c r="D422" s="59"/>
      <c r="E422" s="59"/>
      <c r="F422" s="59"/>
      <c r="G422" s="59"/>
      <c r="H422" s="59"/>
      <c r="I422" s="59"/>
      <c r="J422" s="22"/>
      <c r="K422" s="22"/>
      <c r="L422" s="22"/>
      <c r="M422" s="22"/>
      <c r="N422" s="22"/>
      <c r="O422" s="22"/>
      <c r="P422" s="22"/>
      <c r="Q422" s="59"/>
      <c r="R422" s="59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</row>
    <row r="423" spans="3:32" x14ac:dyDescent="0.2">
      <c r="C423" s="22"/>
      <c r="D423" s="59"/>
      <c r="E423" s="59"/>
      <c r="F423" s="59"/>
      <c r="G423" s="59"/>
      <c r="H423" s="59"/>
      <c r="I423" s="59"/>
      <c r="J423" s="22"/>
      <c r="K423" s="22"/>
      <c r="L423" s="22"/>
      <c r="M423" s="22"/>
      <c r="N423" s="22"/>
      <c r="O423" s="22"/>
      <c r="P423" s="22"/>
      <c r="Q423" s="59"/>
      <c r="R423" s="59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</row>
    <row r="424" spans="3:32" x14ac:dyDescent="0.2">
      <c r="C424" s="22"/>
      <c r="D424" s="59"/>
      <c r="E424" s="59"/>
      <c r="F424" s="59"/>
      <c r="G424" s="59"/>
      <c r="H424" s="59"/>
      <c r="I424" s="59"/>
      <c r="J424" s="22"/>
      <c r="K424" s="22"/>
      <c r="L424" s="22"/>
      <c r="M424" s="22"/>
      <c r="N424" s="22"/>
      <c r="O424" s="22"/>
      <c r="P424" s="22"/>
      <c r="Q424" s="59"/>
      <c r="R424" s="59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</row>
    <row r="425" spans="3:32" x14ac:dyDescent="0.2">
      <c r="C425" s="22"/>
      <c r="D425" s="59"/>
      <c r="E425" s="59"/>
      <c r="F425" s="59"/>
      <c r="G425" s="59"/>
      <c r="H425" s="59"/>
      <c r="I425" s="59"/>
      <c r="J425" s="22"/>
      <c r="K425" s="22"/>
      <c r="L425" s="22"/>
      <c r="M425" s="22"/>
      <c r="N425" s="22"/>
      <c r="O425" s="22"/>
      <c r="P425" s="22"/>
      <c r="Q425" s="59"/>
      <c r="R425" s="59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</row>
    <row r="426" spans="3:32" x14ac:dyDescent="0.2">
      <c r="C426" s="22"/>
      <c r="D426" s="59"/>
      <c r="E426" s="59"/>
      <c r="F426" s="59"/>
      <c r="G426" s="59"/>
      <c r="H426" s="59"/>
      <c r="I426" s="59"/>
      <c r="J426" s="22"/>
      <c r="K426" s="22"/>
      <c r="L426" s="22"/>
      <c r="M426" s="22"/>
      <c r="N426" s="22"/>
      <c r="O426" s="22"/>
      <c r="P426" s="22"/>
      <c r="Q426" s="59"/>
      <c r="R426" s="59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</row>
    <row r="427" spans="3:32" x14ac:dyDescent="0.2">
      <c r="C427" s="22"/>
      <c r="D427" s="59"/>
      <c r="E427" s="59"/>
      <c r="F427" s="59"/>
      <c r="G427" s="59"/>
      <c r="H427" s="59"/>
      <c r="I427" s="59"/>
      <c r="J427" s="22"/>
      <c r="K427" s="22"/>
      <c r="L427" s="22"/>
      <c r="M427" s="22"/>
      <c r="N427" s="22"/>
      <c r="O427" s="22"/>
      <c r="P427" s="22"/>
      <c r="Q427" s="59"/>
      <c r="R427" s="59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</row>
    <row r="428" spans="3:32" x14ac:dyDescent="0.2">
      <c r="C428" s="22"/>
      <c r="D428" s="59"/>
      <c r="E428" s="59"/>
      <c r="F428" s="59"/>
      <c r="G428" s="59"/>
      <c r="H428" s="59"/>
      <c r="I428" s="59"/>
      <c r="J428" s="22"/>
      <c r="K428" s="22"/>
      <c r="L428" s="22"/>
      <c r="M428" s="22"/>
      <c r="N428" s="22"/>
      <c r="O428" s="22"/>
      <c r="P428" s="22"/>
      <c r="Q428" s="59"/>
      <c r="R428" s="59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</row>
    <row r="429" spans="3:32" x14ac:dyDescent="0.2">
      <c r="C429" s="22"/>
      <c r="D429" s="59"/>
      <c r="E429" s="59"/>
      <c r="F429" s="59"/>
      <c r="G429" s="59"/>
      <c r="H429" s="59"/>
      <c r="I429" s="59"/>
      <c r="J429" s="22"/>
      <c r="K429" s="22"/>
      <c r="L429" s="22"/>
      <c r="M429" s="22"/>
      <c r="N429" s="22"/>
      <c r="O429" s="22"/>
      <c r="P429" s="22"/>
      <c r="Q429" s="59"/>
      <c r="R429" s="59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</row>
    <row r="430" spans="3:32" x14ac:dyDescent="0.2">
      <c r="C430" s="22"/>
      <c r="D430" s="59"/>
      <c r="E430" s="59"/>
      <c r="F430" s="59"/>
      <c r="G430" s="59"/>
      <c r="H430" s="59"/>
      <c r="I430" s="59"/>
      <c r="J430" s="22"/>
      <c r="K430" s="22"/>
      <c r="L430" s="22"/>
      <c r="M430" s="22"/>
      <c r="N430" s="22"/>
      <c r="O430" s="22"/>
      <c r="P430" s="22"/>
      <c r="Q430" s="59"/>
      <c r="R430" s="59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</row>
    <row r="431" spans="3:32" x14ac:dyDescent="0.2">
      <c r="C431" s="22"/>
      <c r="D431" s="59"/>
      <c r="E431" s="59"/>
      <c r="F431" s="59"/>
      <c r="G431" s="59"/>
      <c r="H431" s="59"/>
      <c r="I431" s="59"/>
      <c r="J431" s="22"/>
      <c r="K431" s="22"/>
      <c r="L431" s="22"/>
      <c r="M431" s="22"/>
      <c r="N431" s="22"/>
      <c r="O431" s="22"/>
      <c r="P431" s="22"/>
      <c r="Q431" s="59"/>
      <c r="R431" s="59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</row>
    <row r="432" spans="3:32" x14ac:dyDescent="0.2">
      <c r="C432" s="22"/>
      <c r="D432" s="59"/>
      <c r="E432" s="59"/>
      <c r="F432" s="59"/>
      <c r="G432" s="59"/>
      <c r="H432" s="59"/>
      <c r="I432" s="59"/>
      <c r="J432" s="22"/>
      <c r="K432" s="22"/>
      <c r="L432" s="22"/>
      <c r="M432" s="22"/>
      <c r="N432" s="22"/>
      <c r="O432" s="22"/>
      <c r="P432" s="22"/>
      <c r="Q432" s="59"/>
      <c r="R432" s="59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</row>
    <row r="433" spans="3:32" x14ac:dyDescent="0.2">
      <c r="C433" s="22"/>
      <c r="D433" s="59"/>
      <c r="E433" s="59"/>
      <c r="F433" s="59"/>
      <c r="G433" s="59"/>
      <c r="H433" s="59"/>
      <c r="I433" s="59"/>
      <c r="J433" s="22"/>
      <c r="K433" s="22"/>
      <c r="L433" s="22"/>
      <c r="M433" s="22"/>
      <c r="N433" s="22"/>
      <c r="O433" s="22"/>
      <c r="P433" s="22"/>
      <c r="Q433" s="59"/>
      <c r="R433" s="59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</row>
    <row r="434" spans="3:32" x14ac:dyDescent="0.2">
      <c r="C434" s="22"/>
      <c r="D434" s="59"/>
      <c r="E434" s="59"/>
      <c r="F434" s="59"/>
      <c r="G434" s="59"/>
      <c r="H434" s="59"/>
      <c r="I434" s="59"/>
      <c r="J434" s="22"/>
      <c r="K434" s="22"/>
      <c r="L434" s="22"/>
      <c r="M434" s="22"/>
      <c r="N434" s="22"/>
      <c r="O434" s="22"/>
      <c r="P434" s="22"/>
      <c r="Q434" s="59"/>
      <c r="R434" s="59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</row>
    <row r="435" spans="3:32" x14ac:dyDescent="0.2">
      <c r="C435" s="22"/>
      <c r="D435" s="59"/>
      <c r="E435" s="59"/>
      <c r="F435" s="59"/>
      <c r="G435" s="59"/>
      <c r="H435" s="59"/>
      <c r="I435" s="59"/>
      <c r="J435" s="22"/>
      <c r="K435" s="22"/>
      <c r="L435" s="22"/>
      <c r="M435" s="22"/>
      <c r="N435" s="22"/>
      <c r="O435" s="22"/>
      <c r="P435" s="22"/>
      <c r="Q435" s="59"/>
      <c r="R435" s="59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</row>
    <row r="436" spans="3:32" x14ac:dyDescent="0.2">
      <c r="C436" s="22"/>
      <c r="D436" s="59"/>
      <c r="E436" s="59"/>
      <c r="F436" s="59"/>
      <c r="G436" s="59"/>
      <c r="H436" s="59"/>
      <c r="I436" s="59"/>
      <c r="J436" s="22"/>
      <c r="K436" s="22"/>
      <c r="L436" s="22"/>
      <c r="M436" s="22"/>
      <c r="N436" s="22"/>
      <c r="O436" s="22"/>
      <c r="P436" s="22"/>
      <c r="Q436" s="59"/>
      <c r="R436" s="59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</row>
    <row r="437" spans="3:32" x14ac:dyDescent="0.2">
      <c r="C437" s="22"/>
      <c r="D437" s="59"/>
      <c r="E437" s="59"/>
      <c r="F437" s="59"/>
      <c r="G437" s="59"/>
      <c r="H437" s="59"/>
      <c r="I437" s="59"/>
      <c r="J437" s="22"/>
      <c r="K437" s="22"/>
      <c r="L437" s="22"/>
      <c r="M437" s="22"/>
      <c r="N437" s="22"/>
      <c r="O437" s="22"/>
      <c r="P437" s="22"/>
      <c r="Q437" s="59"/>
      <c r="R437" s="59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</row>
    <row r="438" spans="3:32" x14ac:dyDescent="0.2">
      <c r="C438" s="22"/>
      <c r="D438" s="59"/>
      <c r="E438" s="59"/>
      <c r="F438" s="59"/>
      <c r="G438" s="59"/>
      <c r="H438" s="59"/>
      <c r="I438" s="59"/>
      <c r="J438" s="22"/>
      <c r="K438" s="22"/>
      <c r="L438" s="22"/>
      <c r="M438" s="22"/>
      <c r="N438" s="22"/>
      <c r="O438" s="22"/>
      <c r="P438" s="22"/>
      <c r="Q438" s="59"/>
      <c r="R438" s="59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</row>
    <row r="439" spans="3:32" x14ac:dyDescent="0.2">
      <c r="C439" s="22"/>
      <c r="D439" s="59"/>
      <c r="E439" s="59"/>
      <c r="F439" s="59"/>
      <c r="G439" s="59"/>
      <c r="H439" s="59"/>
      <c r="I439" s="59"/>
      <c r="J439" s="22"/>
      <c r="K439" s="22"/>
      <c r="L439" s="22"/>
      <c r="M439" s="22"/>
      <c r="N439" s="22"/>
      <c r="O439" s="22"/>
      <c r="P439" s="22"/>
      <c r="Q439" s="59"/>
      <c r="R439" s="59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</row>
    <row r="440" spans="3:32" x14ac:dyDescent="0.2">
      <c r="C440" s="22"/>
      <c r="D440" s="59"/>
      <c r="E440" s="59"/>
      <c r="F440" s="59"/>
      <c r="G440" s="59"/>
      <c r="H440" s="59"/>
      <c r="I440" s="59"/>
      <c r="J440" s="22"/>
      <c r="K440" s="22"/>
      <c r="L440" s="22"/>
      <c r="M440" s="22"/>
      <c r="N440" s="22"/>
      <c r="O440" s="22"/>
      <c r="P440" s="22"/>
      <c r="Q440" s="59"/>
      <c r="R440" s="59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</row>
    <row r="441" spans="3:32" x14ac:dyDescent="0.2">
      <c r="C441" s="22"/>
      <c r="D441" s="59"/>
      <c r="E441" s="59"/>
      <c r="F441" s="59"/>
      <c r="G441" s="59"/>
      <c r="H441" s="59"/>
      <c r="I441" s="59"/>
      <c r="J441" s="22"/>
      <c r="K441" s="22"/>
      <c r="L441" s="22"/>
      <c r="M441" s="22"/>
      <c r="N441" s="22"/>
      <c r="O441" s="22"/>
      <c r="P441" s="22"/>
      <c r="Q441" s="59"/>
      <c r="R441" s="59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</row>
    <row r="442" spans="3:32" x14ac:dyDescent="0.2">
      <c r="C442" s="22"/>
      <c r="D442" s="59"/>
      <c r="E442" s="59"/>
      <c r="F442" s="59"/>
      <c r="G442" s="59"/>
      <c r="H442" s="59"/>
      <c r="I442" s="59"/>
      <c r="J442" s="22"/>
      <c r="K442" s="22"/>
      <c r="L442" s="22"/>
      <c r="M442" s="22"/>
      <c r="N442" s="22"/>
      <c r="O442" s="22"/>
      <c r="P442" s="22"/>
      <c r="Q442" s="59"/>
      <c r="R442" s="59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</row>
    <row r="443" spans="3:32" x14ac:dyDescent="0.2">
      <c r="C443" s="22"/>
      <c r="D443" s="59"/>
      <c r="E443" s="59"/>
      <c r="F443" s="59"/>
      <c r="G443" s="59"/>
      <c r="H443" s="59"/>
      <c r="I443" s="59"/>
      <c r="J443" s="22"/>
      <c r="K443" s="22"/>
      <c r="L443" s="22"/>
      <c r="M443" s="22"/>
      <c r="N443" s="22"/>
      <c r="O443" s="22"/>
      <c r="P443" s="22"/>
      <c r="Q443" s="59"/>
      <c r="R443" s="59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</row>
    <row r="444" spans="3:32" x14ac:dyDescent="0.2">
      <c r="C444" s="22"/>
      <c r="D444" s="59"/>
      <c r="E444" s="59"/>
      <c r="F444" s="59"/>
      <c r="G444" s="59"/>
      <c r="H444" s="59"/>
      <c r="I444" s="59"/>
      <c r="J444" s="22"/>
      <c r="K444" s="22"/>
      <c r="L444" s="22"/>
      <c r="M444" s="22"/>
      <c r="N444" s="22"/>
      <c r="O444" s="22"/>
      <c r="P444" s="22"/>
      <c r="Q444" s="59"/>
      <c r="R444" s="59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</row>
    <row r="445" spans="3:32" x14ac:dyDescent="0.2">
      <c r="C445" s="22"/>
      <c r="D445" s="59"/>
      <c r="E445" s="59"/>
      <c r="F445" s="59"/>
      <c r="G445" s="59"/>
      <c r="H445" s="59"/>
      <c r="I445" s="59"/>
      <c r="J445" s="22"/>
      <c r="K445" s="22"/>
      <c r="L445" s="22"/>
      <c r="M445" s="22"/>
      <c r="N445" s="22"/>
      <c r="O445" s="22"/>
      <c r="P445" s="22"/>
      <c r="Q445" s="59"/>
      <c r="R445" s="59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</row>
    <row r="446" spans="3:32" x14ac:dyDescent="0.2">
      <c r="C446" s="22"/>
      <c r="D446" s="59"/>
      <c r="E446" s="59"/>
      <c r="F446" s="59"/>
      <c r="G446" s="59"/>
      <c r="H446" s="59"/>
      <c r="I446" s="59"/>
      <c r="J446" s="22"/>
      <c r="K446" s="22"/>
      <c r="L446" s="22"/>
      <c r="M446" s="22"/>
      <c r="N446" s="22"/>
      <c r="O446" s="22"/>
      <c r="P446" s="22"/>
      <c r="Q446" s="59"/>
      <c r="R446" s="59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</row>
    <row r="447" spans="3:32" x14ac:dyDescent="0.2">
      <c r="C447" s="22"/>
      <c r="D447" s="59"/>
      <c r="E447" s="59"/>
      <c r="F447" s="59"/>
      <c r="G447" s="59"/>
      <c r="H447" s="59"/>
      <c r="I447" s="59"/>
      <c r="J447" s="22"/>
      <c r="K447" s="22"/>
      <c r="L447" s="22"/>
      <c r="M447" s="22"/>
      <c r="N447" s="22"/>
      <c r="O447" s="22"/>
      <c r="P447" s="22"/>
      <c r="Q447" s="59"/>
      <c r="R447" s="59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</row>
    <row r="448" spans="3:32" x14ac:dyDescent="0.2">
      <c r="C448" s="22"/>
      <c r="D448" s="59"/>
      <c r="E448" s="59"/>
      <c r="F448" s="59"/>
      <c r="G448" s="59"/>
      <c r="H448" s="59"/>
      <c r="I448" s="59"/>
      <c r="J448" s="22"/>
      <c r="K448" s="22"/>
      <c r="L448" s="22"/>
      <c r="M448" s="22"/>
      <c r="N448" s="22"/>
      <c r="O448" s="22"/>
      <c r="P448" s="22"/>
      <c r="Q448" s="59"/>
      <c r="R448" s="59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</row>
    <row r="449" spans="3:32" x14ac:dyDescent="0.2">
      <c r="C449" s="22"/>
      <c r="D449" s="59"/>
      <c r="E449" s="59"/>
      <c r="F449" s="59"/>
      <c r="G449" s="59"/>
      <c r="H449" s="59"/>
      <c r="I449" s="59"/>
      <c r="J449" s="22"/>
      <c r="K449" s="22"/>
      <c r="L449" s="22"/>
      <c r="M449" s="22"/>
      <c r="N449" s="22"/>
      <c r="O449" s="22"/>
      <c r="P449" s="22"/>
      <c r="Q449" s="59"/>
      <c r="R449" s="59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</row>
    <row r="450" spans="3:32" x14ac:dyDescent="0.2">
      <c r="C450" s="22"/>
      <c r="D450" s="59"/>
      <c r="E450" s="59"/>
      <c r="F450" s="59"/>
      <c r="G450" s="59"/>
      <c r="H450" s="59"/>
      <c r="I450" s="59"/>
      <c r="J450" s="22"/>
      <c r="K450" s="22"/>
      <c r="L450" s="22"/>
      <c r="M450" s="22"/>
      <c r="N450" s="22"/>
      <c r="O450" s="22"/>
      <c r="P450" s="22"/>
      <c r="Q450" s="59"/>
      <c r="R450" s="59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</row>
    <row r="451" spans="3:32" x14ac:dyDescent="0.2">
      <c r="C451" s="22"/>
      <c r="D451" s="59"/>
      <c r="E451" s="59"/>
      <c r="F451" s="59"/>
      <c r="G451" s="59"/>
      <c r="H451" s="59"/>
      <c r="I451" s="59"/>
      <c r="J451" s="22"/>
      <c r="K451" s="22"/>
      <c r="L451" s="22"/>
      <c r="M451" s="22"/>
      <c r="N451" s="22"/>
      <c r="O451" s="22"/>
      <c r="P451" s="22"/>
      <c r="Q451" s="59"/>
      <c r="R451" s="59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</row>
    <row r="452" spans="3:32" x14ac:dyDescent="0.2">
      <c r="C452" s="22"/>
      <c r="D452" s="59"/>
      <c r="E452" s="59"/>
      <c r="F452" s="59"/>
      <c r="G452" s="59"/>
      <c r="H452" s="59"/>
      <c r="I452" s="59"/>
      <c r="J452" s="22"/>
      <c r="K452" s="22"/>
      <c r="L452" s="22"/>
      <c r="M452" s="22"/>
      <c r="N452" s="22"/>
      <c r="O452" s="22"/>
      <c r="P452" s="22"/>
      <c r="Q452" s="59"/>
      <c r="R452" s="59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</row>
    <row r="453" spans="3:32" x14ac:dyDescent="0.2">
      <c r="C453" s="22"/>
      <c r="D453" s="59"/>
      <c r="E453" s="59"/>
      <c r="F453" s="59"/>
      <c r="G453" s="59"/>
      <c r="H453" s="59"/>
      <c r="I453" s="59"/>
      <c r="J453" s="22"/>
      <c r="K453" s="22"/>
      <c r="L453" s="22"/>
      <c r="M453" s="22"/>
      <c r="N453" s="22"/>
      <c r="O453" s="22"/>
      <c r="P453" s="22"/>
      <c r="Q453" s="59"/>
      <c r="R453" s="59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</row>
    <row r="454" spans="3:32" x14ac:dyDescent="0.2">
      <c r="C454" s="22"/>
      <c r="D454" s="59"/>
      <c r="E454" s="59"/>
      <c r="F454" s="59"/>
      <c r="G454" s="59"/>
      <c r="H454" s="59"/>
      <c r="I454" s="59"/>
      <c r="J454" s="22"/>
      <c r="K454" s="22"/>
      <c r="L454" s="22"/>
      <c r="M454" s="22"/>
      <c r="N454" s="22"/>
      <c r="O454" s="22"/>
      <c r="P454" s="22"/>
      <c r="Q454" s="59"/>
      <c r="R454" s="59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</row>
    <row r="455" spans="3:32" x14ac:dyDescent="0.2">
      <c r="C455" s="22"/>
      <c r="D455" s="59"/>
      <c r="E455" s="59"/>
      <c r="F455" s="59"/>
      <c r="G455" s="59"/>
      <c r="H455" s="59"/>
      <c r="I455" s="59"/>
      <c r="J455" s="22"/>
      <c r="K455" s="22"/>
      <c r="L455" s="22"/>
      <c r="M455" s="22"/>
      <c r="N455" s="22"/>
      <c r="O455" s="22"/>
      <c r="P455" s="22"/>
      <c r="Q455" s="59"/>
      <c r="R455" s="59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</row>
    <row r="456" spans="3:32" x14ac:dyDescent="0.2">
      <c r="C456" s="22"/>
      <c r="D456" s="59"/>
      <c r="E456" s="59"/>
      <c r="F456" s="59"/>
      <c r="G456" s="59"/>
      <c r="H456" s="59"/>
      <c r="I456" s="59"/>
      <c r="J456" s="22"/>
      <c r="K456" s="22"/>
      <c r="L456" s="22"/>
      <c r="M456" s="22"/>
      <c r="N456" s="22"/>
      <c r="O456" s="22"/>
      <c r="P456" s="22"/>
      <c r="Q456" s="59"/>
      <c r="R456" s="59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</row>
    <row r="457" spans="3:32" x14ac:dyDescent="0.2">
      <c r="C457" s="22"/>
      <c r="D457" s="59"/>
      <c r="E457" s="59"/>
      <c r="F457" s="59"/>
      <c r="G457" s="59"/>
      <c r="H457" s="59"/>
      <c r="I457" s="59"/>
      <c r="J457" s="22"/>
      <c r="K457" s="22"/>
      <c r="L457" s="22"/>
      <c r="M457" s="22"/>
      <c r="N457" s="22"/>
      <c r="O457" s="22"/>
      <c r="P457" s="22"/>
      <c r="Q457" s="59"/>
      <c r="R457" s="59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</row>
    <row r="458" spans="3:32" x14ac:dyDescent="0.2">
      <c r="C458" s="22"/>
      <c r="D458" s="59"/>
      <c r="E458" s="59"/>
      <c r="F458" s="59"/>
      <c r="G458" s="59"/>
      <c r="H458" s="59"/>
      <c r="I458" s="59"/>
      <c r="J458" s="22"/>
      <c r="K458" s="22"/>
      <c r="L458" s="22"/>
      <c r="M458" s="22"/>
      <c r="N458" s="22"/>
      <c r="O458" s="22"/>
      <c r="P458" s="22"/>
      <c r="Q458" s="59"/>
      <c r="R458" s="59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</row>
    <row r="459" spans="3:32" x14ac:dyDescent="0.2">
      <c r="C459" s="22"/>
      <c r="D459" s="59"/>
      <c r="E459" s="59"/>
      <c r="F459" s="59"/>
      <c r="G459" s="59"/>
      <c r="H459" s="59"/>
      <c r="I459" s="59"/>
      <c r="J459" s="22"/>
      <c r="K459" s="22"/>
      <c r="L459" s="22"/>
      <c r="M459" s="22"/>
      <c r="N459" s="22"/>
      <c r="O459" s="22"/>
      <c r="P459" s="22"/>
      <c r="Q459" s="59"/>
      <c r="R459" s="59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</row>
    <row r="460" spans="3:32" x14ac:dyDescent="0.2">
      <c r="C460" s="22"/>
      <c r="D460" s="59"/>
      <c r="E460" s="59"/>
      <c r="F460" s="59"/>
      <c r="G460" s="59"/>
      <c r="H460" s="59"/>
      <c r="I460" s="59"/>
      <c r="J460" s="22"/>
      <c r="K460" s="22"/>
      <c r="L460" s="22"/>
      <c r="M460" s="22"/>
      <c r="N460" s="22"/>
      <c r="O460" s="22"/>
      <c r="P460" s="22"/>
      <c r="Q460" s="59"/>
      <c r="R460" s="59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</row>
    <row r="461" spans="3:32" x14ac:dyDescent="0.2">
      <c r="C461" s="22"/>
      <c r="D461" s="59"/>
      <c r="E461" s="59"/>
      <c r="F461" s="59"/>
      <c r="G461" s="59"/>
      <c r="H461" s="59"/>
      <c r="I461" s="59"/>
      <c r="J461" s="22"/>
      <c r="K461" s="22"/>
      <c r="L461" s="22"/>
      <c r="M461" s="22"/>
      <c r="N461" s="22"/>
      <c r="O461" s="22"/>
      <c r="P461" s="22"/>
      <c r="Q461" s="59"/>
      <c r="R461" s="59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</row>
    <row r="462" spans="3:32" x14ac:dyDescent="0.2">
      <c r="C462" s="22"/>
      <c r="D462" s="59"/>
      <c r="E462" s="59"/>
      <c r="F462" s="59"/>
      <c r="G462" s="59"/>
      <c r="H462" s="59"/>
      <c r="I462" s="59"/>
      <c r="J462" s="22"/>
      <c r="K462" s="22"/>
      <c r="L462" s="22"/>
      <c r="M462" s="22"/>
      <c r="N462" s="22"/>
      <c r="O462" s="22"/>
      <c r="P462" s="22"/>
      <c r="Q462" s="59"/>
      <c r="R462" s="59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</row>
    <row r="463" spans="3:32" x14ac:dyDescent="0.2">
      <c r="C463" s="22"/>
      <c r="D463" s="59"/>
      <c r="E463" s="59"/>
      <c r="F463" s="59"/>
      <c r="G463" s="59"/>
      <c r="H463" s="59"/>
      <c r="I463" s="59"/>
      <c r="J463" s="22"/>
      <c r="K463" s="22"/>
      <c r="L463" s="22"/>
      <c r="M463" s="22"/>
      <c r="N463" s="22"/>
      <c r="O463" s="22"/>
      <c r="P463" s="22"/>
      <c r="Q463" s="59"/>
      <c r="R463" s="59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</row>
    <row r="464" spans="3:32" x14ac:dyDescent="0.2">
      <c r="C464" s="22"/>
      <c r="D464" s="59"/>
      <c r="E464" s="59"/>
      <c r="F464" s="59"/>
      <c r="G464" s="59"/>
      <c r="H464" s="59"/>
      <c r="I464" s="59"/>
      <c r="J464" s="22"/>
      <c r="K464" s="22"/>
      <c r="L464" s="22"/>
      <c r="M464" s="22"/>
      <c r="N464" s="22"/>
      <c r="O464" s="22"/>
      <c r="P464" s="22"/>
      <c r="Q464" s="59"/>
      <c r="R464" s="59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</row>
    <row r="465" spans="3:32" x14ac:dyDescent="0.2">
      <c r="C465" s="22"/>
      <c r="D465" s="59"/>
      <c r="E465" s="59"/>
      <c r="F465" s="59"/>
      <c r="G465" s="59"/>
      <c r="H465" s="59"/>
      <c r="I465" s="59"/>
      <c r="J465" s="22"/>
      <c r="K465" s="22"/>
      <c r="L465" s="22"/>
      <c r="M465" s="22"/>
      <c r="N465" s="22"/>
      <c r="O465" s="22"/>
      <c r="P465" s="22"/>
      <c r="Q465" s="59"/>
      <c r="R465" s="59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</row>
    <row r="466" spans="3:32" x14ac:dyDescent="0.2">
      <c r="C466" s="22"/>
      <c r="D466" s="59"/>
      <c r="E466" s="59"/>
      <c r="F466" s="59"/>
      <c r="G466" s="59"/>
      <c r="H466" s="59"/>
      <c r="I466" s="59"/>
      <c r="J466" s="22"/>
      <c r="K466" s="22"/>
      <c r="L466" s="22"/>
      <c r="M466" s="22"/>
      <c r="N466" s="22"/>
      <c r="O466" s="22"/>
      <c r="P466" s="22"/>
      <c r="Q466" s="59"/>
      <c r="R466" s="59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</row>
    <row r="467" spans="3:32" x14ac:dyDescent="0.2">
      <c r="C467" s="22"/>
      <c r="D467" s="59"/>
      <c r="E467" s="59"/>
      <c r="F467" s="59"/>
      <c r="G467" s="59"/>
      <c r="H467" s="59"/>
      <c r="I467" s="59"/>
      <c r="J467" s="22"/>
      <c r="K467" s="22"/>
      <c r="L467" s="22"/>
      <c r="M467" s="22"/>
      <c r="N467" s="22"/>
      <c r="O467" s="22"/>
      <c r="P467" s="22"/>
      <c r="Q467" s="59"/>
      <c r="R467" s="59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</row>
    <row r="468" spans="3:32" x14ac:dyDescent="0.2">
      <c r="C468" s="22"/>
      <c r="D468" s="59"/>
      <c r="E468" s="59"/>
      <c r="F468" s="59"/>
      <c r="G468" s="59"/>
      <c r="H468" s="59"/>
      <c r="I468" s="59"/>
      <c r="J468" s="22"/>
      <c r="K468" s="22"/>
      <c r="L468" s="22"/>
      <c r="M468" s="22"/>
      <c r="N468" s="22"/>
      <c r="O468" s="22"/>
      <c r="P468" s="22"/>
      <c r="Q468" s="59"/>
      <c r="R468" s="59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</row>
    <row r="469" spans="3:32" x14ac:dyDescent="0.2">
      <c r="C469" s="22"/>
      <c r="D469" s="59"/>
      <c r="E469" s="59"/>
      <c r="F469" s="59"/>
      <c r="G469" s="59"/>
      <c r="H469" s="59"/>
      <c r="I469" s="59"/>
      <c r="J469" s="22"/>
      <c r="K469" s="22"/>
      <c r="L469" s="22"/>
      <c r="M469" s="22"/>
      <c r="N469" s="22"/>
      <c r="O469" s="22"/>
      <c r="P469" s="22"/>
      <c r="Q469" s="59"/>
      <c r="R469" s="59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</row>
    <row r="470" spans="3:32" x14ac:dyDescent="0.2">
      <c r="C470" s="22"/>
      <c r="D470" s="59"/>
      <c r="E470" s="59"/>
      <c r="F470" s="59"/>
      <c r="G470" s="59"/>
      <c r="H470" s="59"/>
      <c r="I470" s="59"/>
      <c r="J470" s="22"/>
      <c r="K470" s="22"/>
      <c r="L470" s="22"/>
      <c r="M470" s="22"/>
      <c r="N470" s="22"/>
      <c r="O470" s="22"/>
      <c r="P470" s="22"/>
      <c r="Q470" s="59"/>
      <c r="R470" s="59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</row>
    <row r="471" spans="3:32" x14ac:dyDescent="0.2">
      <c r="C471" s="22"/>
      <c r="D471" s="59"/>
      <c r="E471" s="59"/>
      <c r="F471" s="59"/>
      <c r="G471" s="59"/>
      <c r="H471" s="59"/>
      <c r="I471" s="59"/>
      <c r="J471" s="22"/>
      <c r="K471" s="22"/>
      <c r="L471" s="22"/>
      <c r="M471" s="22"/>
      <c r="N471" s="22"/>
      <c r="O471" s="22"/>
      <c r="P471" s="22"/>
      <c r="Q471" s="59"/>
      <c r="R471" s="59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</row>
    <row r="472" spans="3:32" x14ac:dyDescent="0.2">
      <c r="C472" s="22"/>
      <c r="D472" s="59"/>
      <c r="E472" s="59"/>
      <c r="F472" s="59"/>
      <c r="G472" s="59"/>
      <c r="H472" s="59"/>
      <c r="I472" s="59"/>
      <c r="J472" s="22"/>
      <c r="K472" s="22"/>
      <c r="L472" s="22"/>
      <c r="M472" s="22"/>
      <c r="N472" s="22"/>
      <c r="O472" s="22"/>
      <c r="P472" s="22"/>
      <c r="Q472" s="59"/>
      <c r="R472" s="59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</row>
    <row r="473" spans="3:32" x14ac:dyDescent="0.2">
      <c r="C473" s="22"/>
      <c r="D473" s="59"/>
      <c r="E473" s="59"/>
      <c r="F473" s="59"/>
      <c r="G473" s="59"/>
      <c r="H473" s="59"/>
      <c r="I473" s="59"/>
      <c r="J473" s="22"/>
      <c r="K473" s="22"/>
      <c r="L473" s="22"/>
      <c r="M473" s="22"/>
      <c r="N473" s="22"/>
      <c r="O473" s="22"/>
      <c r="P473" s="22"/>
      <c r="Q473" s="59"/>
      <c r="R473" s="59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</row>
    <row r="474" spans="3:32" x14ac:dyDescent="0.2">
      <c r="C474" s="22"/>
      <c r="D474" s="59"/>
      <c r="E474" s="59"/>
      <c r="F474" s="59"/>
      <c r="G474" s="59"/>
      <c r="H474" s="59"/>
      <c r="I474" s="59"/>
      <c r="J474" s="22"/>
      <c r="K474" s="22"/>
      <c r="L474" s="22"/>
      <c r="M474" s="22"/>
      <c r="N474" s="22"/>
      <c r="O474" s="22"/>
      <c r="P474" s="22"/>
      <c r="Q474" s="59"/>
      <c r="R474" s="59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</row>
    <row r="475" spans="3:32" x14ac:dyDescent="0.2">
      <c r="C475" s="22"/>
      <c r="D475" s="59"/>
      <c r="E475" s="59"/>
      <c r="F475" s="59"/>
      <c r="G475" s="59"/>
      <c r="H475" s="59"/>
      <c r="I475" s="59"/>
      <c r="J475" s="22"/>
      <c r="K475" s="22"/>
      <c r="L475" s="22"/>
      <c r="M475" s="22"/>
      <c r="N475" s="22"/>
      <c r="O475" s="22"/>
      <c r="P475" s="22"/>
      <c r="Q475" s="59"/>
      <c r="R475" s="59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</row>
    <row r="476" spans="3:32" x14ac:dyDescent="0.2">
      <c r="C476" s="22"/>
      <c r="D476" s="59"/>
      <c r="E476" s="59"/>
      <c r="F476" s="59"/>
      <c r="G476" s="59"/>
      <c r="H476" s="59"/>
      <c r="I476" s="59"/>
      <c r="J476" s="22"/>
      <c r="K476" s="22"/>
      <c r="L476" s="22"/>
      <c r="M476" s="22"/>
      <c r="N476" s="22"/>
      <c r="O476" s="22"/>
      <c r="P476" s="22"/>
      <c r="Q476" s="59"/>
      <c r="R476" s="59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</row>
    <row r="477" spans="3:32" x14ac:dyDescent="0.2">
      <c r="C477" s="22"/>
      <c r="D477" s="59"/>
      <c r="E477" s="59"/>
      <c r="F477" s="59"/>
      <c r="G477" s="59"/>
      <c r="H477" s="59"/>
      <c r="I477" s="59"/>
      <c r="J477" s="22"/>
      <c r="K477" s="22"/>
      <c r="L477" s="22"/>
      <c r="M477" s="22"/>
      <c r="N477" s="22"/>
      <c r="O477" s="22"/>
      <c r="P477" s="22"/>
      <c r="Q477" s="59"/>
      <c r="R477" s="59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</row>
    <row r="478" spans="3:32" x14ac:dyDescent="0.2">
      <c r="C478" s="22"/>
      <c r="D478" s="59"/>
      <c r="E478" s="59"/>
      <c r="F478" s="59"/>
      <c r="G478" s="59"/>
      <c r="H478" s="59"/>
      <c r="I478" s="59"/>
      <c r="J478" s="22"/>
      <c r="K478" s="22"/>
      <c r="L478" s="22"/>
      <c r="M478" s="22"/>
      <c r="N478" s="22"/>
      <c r="O478" s="22"/>
      <c r="P478" s="22"/>
      <c r="Q478" s="59"/>
      <c r="R478" s="59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</row>
    <row r="479" spans="3:32" x14ac:dyDescent="0.2">
      <c r="C479" s="22"/>
      <c r="D479" s="59"/>
      <c r="E479" s="59"/>
      <c r="F479" s="59"/>
      <c r="G479" s="59"/>
      <c r="H479" s="59"/>
      <c r="I479" s="59"/>
      <c r="J479" s="22"/>
      <c r="K479" s="22"/>
      <c r="L479" s="22"/>
      <c r="M479" s="22"/>
      <c r="N479" s="22"/>
      <c r="O479" s="22"/>
      <c r="P479" s="22"/>
      <c r="Q479" s="59"/>
      <c r="R479" s="59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</row>
    <row r="480" spans="3:32" x14ac:dyDescent="0.2">
      <c r="C480" s="22"/>
      <c r="D480" s="59"/>
      <c r="E480" s="59"/>
      <c r="F480" s="59"/>
      <c r="G480" s="59"/>
      <c r="H480" s="59"/>
      <c r="I480" s="59"/>
      <c r="J480" s="22"/>
      <c r="K480" s="22"/>
      <c r="L480" s="22"/>
      <c r="M480" s="22"/>
      <c r="N480" s="22"/>
      <c r="O480" s="22"/>
      <c r="P480" s="22"/>
      <c r="Q480" s="59"/>
      <c r="R480" s="59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</row>
    <row r="481" spans="3:32" x14ac:dyDescent="0.2">
      <c r="C481" s="22"/>
      <c r="D481" s="59"/>
      <c r="E481" s="59"/>
      <c r="F481" s="59"/>
      <c r="G481" s="59"/>
      <c r="H481" s="59"/>
      <c r="I481" s="59"/>
      <c r="J481" s="22"/>
      <c r="K481" s="22"/>
      <c r="L481" s="22"/>
      <c r="M481" s="22"/>
      <c r="N481" s="22"/>
      <c r="O481" s="22"/>
      <c r="P481" s="22"/>
      <c r="Q481" s="59"/>
      <c r="R481" s="59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</row>
    <row r="482" spans="3:32" x14ac:dyDescent="0.2">
      <c r="C482" s="22"/>
      <c r="D482" s="59"/>
      <c r="E482" s="59"/>
      <c r="F482" s="59"/>
      <c r="G482" s="59"/>
      <c r="H482" s="59"/>
      <c r="I482" s="59"/>
      <c r="J482" s="22"/>
      <c r="K482" s="22"/>
      <c r="L482" s="22"/>
      <c r="M482" s="22"/>
      <c r="N482" s="22"/>
      <c r="O482" s="22"/>
      <c r="P482" s="22"/>
      <c r="Q482" s="59"/>
      <c r="R482" s="59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</row>
    <row r="483" spans="3:32" x14ac:dyDescent="0.2">
      <c r="C483" s="22"/>
      <c r="D483" s="59"/>
      <c r="E483" s="59"/>
      <c r="F483" s="59"/>
      <c r="G483" s="59"/>
      <c r="H483" s="59"/>
      <c r="I483" s="59"/>
      <c r="J483" s="22"/>
      <c r="K483" s="22"/>
      <c r="L483" s="22"/>
      <c r="M483" s="22"/>
      <c r="N483" s="22"/>
      <c r="O483" s="22"/>
      <c r="P483" s="22"/>
      <c r="Q483" s="59"/>
      <c r="R483" s="59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</row>
    <row r="484" spans="3:32" x14ac:dyDescent="0.2">
      <c r="C484" s="22"/>
      <c r="D484" s="59"/>
      <c r="E484" s="59"/>
      <c r="F484" s="59"/>
      <c r="G484" s="59"/>
      <c r="H484" s="59"/>
      <c r="I484" s="59"/>
      <c r="J484" s="22"/>
      <c r="K484" s="22"/>
      <c r="L484" s="22"/>
      <c r="M484" s="22"/>
      <c r="N484" s="22"/>
      <c r="O484" s="22"/>
      <c r="P484" s="22"/>
      <c r="Q484" s="59"/>
      <c r="R484" s="59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</row>
    <row r="485" spans="3:32" x14ac:dyDescent="0.2">
      <c r="C485" s="22"/>
      <c r="D485" s="59"/>
      <c r="E485" s="59"/>
      <c r="F485" s="59"/>
      <c r="G485" s="59"/>
      <c r="H485" s="59"/>
      <c r="I485" s="59"/>
      <c r="J485" s="22"/>
      <c r="K485" s="22"/>
      <c r="L485" s="22"/>
      <c r="M485" s="22"/>
      <c r="N485" s="22"/>
      <c r="O485" s="22"/>
      <c r="P485" s="22"/>
      <c r="Q485" s="59"/>
      <c r="R485" s="59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</row>
    <row r="486" spans="3:32" x14ac:dyDescent="0.2">
      <c r="C486" s="22"/>
      <c r="D486" s="59"/>
      <c r="E486" s="59"/>
      <c r="F486" s="59"/>
      <c r="G486" s="59"/>
      <c r="H486" s="59"/>
      <c r="I486" s="59"/>
      <c r="J486" s="22"/>
      <c r="K486" s="22"/>
      <c r="L486" s="22"/>
      <c r="M486" s="22"/>
      <c r="N486" s="22"/>
      <c r="O486" s="22"/>
      <c r="P486" s="22"/>
      <c r="Q486" s="59"/>
      <c r="R486" s="59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</row>
    <row r="487" spans="3:32" x14ac:dyDescent="0.2">
      <c r="C487" s="22"/>
      <c r="D487" s="59"/>
      <c r="E487" s="59"/>
      <c r="F487" s="59"/>
      <c r="G487" s="59"/>
      <c r="H487" s="59"/>
      <c r="I487" s="59"/>
      <c r="J487" s="22"/>
      <c r="K487" s="22"/>
      <c r="L487" s="22"/>
      <c r="M487" s="22"/>
      <c r="N487" s="22"/>
      <c r="O487" s="22"/>
      <c r="P487" s="22"/>
      <c r="Q487" s="59"/>
      <c r="R487" s="59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</row>
    <row r="488" spans="3:32" x14ac:dyDescent="0.2">
      <c r="C488" s="22"/>
      <c r="D488" s="59"/>
      <c r="E488" s="59"/>
      <c r="F488" s="59"/>
      <c r="G488" s="59"/>
      <c r="H488" s="59"/>
      <c r="I488" s="59"/>
      <c r="J488" s="22"/>
      <c r="K488" s="22"/>
      <c r="L488" s="22"/>
      <c r="M488" s="22"/>
      <c r="N488" s="22"/>
      <c r="O488" s="22"/>
      <c r="P488" s="22"/>
      <c r="Q488" s="59"/>
      <c r="R488" s="59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</row>
    <row r="489" spans="3:32" x14ac:dyDescent="0.2">
      <c r="C489" s="22"/>
      <c r="D489" s="59"/>
      <c r="E489" s="59"/>
      <c r="F489" s="59"/>
      <c r="G489" s="59"/>
      <c r="H489" s="59"/>
      <c r="I489" s="59"/>
      <c r="J489" s="22"/>
      <c r="K489" s="22"/>
      <c r="L489" s="22"/>
      <c r="M489" s="22"/>
      <c r="N489" s="22"/>
      <c r="O489" s="22"/>
      <c r="P489" s="22"/>
      <c r="Q489" s="59"/>
      <c r="R489" s="59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</row>
    <row r="490" spans="3:32" x14ac:dyDescent="0.2">
      <c r="C490" s="22"/>
      <c r="D490" s="59"/>
      <c r="E490" s="59"/>
      <c r="F490" s="59"/>
      <c r="G490" s="59"/>
      <c r="H490" s="59"/>
      <c r="I490" s="59"/>
      <c r="J490" s="22"/>
      <c r="K490" s="22"/>
      <c r="L490" s="22"/>
      <c r="M490" s="22"/>
      <c r="N490" s="22"/>
      <c r="O490" s="22"/>
      <c r="P490" s="22"/>
      <c r="Q490" s="59"/>
      <c r="R490" s="59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</row>
    <row r="491" spans="3:32" x14ac:dyDescent="0.2">
      <c r="C491" s="22"/>
      <c r="D491" s="59"/>
      <c r="E491" s="59"/>
      <c r="F491" s="59"/>
      <c r="G491" s="59"/>
      <c r="H491" s="59"/>
      <c r="I491" s="59"/>
      <c r="J491" s="22"/>
      <c r="K491" s="22"/>
      <c r="L491" s="22"/>
      <c r="M491" s="22"/>
      <c r="N491" s="22"/>
      <c r="O491" s="22"/>
      <c r="P491" s="22"/>
      <c r="Q491" s="59"/>
      <c r="R491" s="59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</row>
    <row r="492" spans="3:32" x14ac:dyDescent="0.2">
      <c r="C492" s="22"/>
      <c r="D492" s="59"/>
      <c r="E492" s="59"/>
      <c r="F492" s="59"/>
      <c r="G492" s="59"/>
      <c r="H492" s="59"/>
      <c r="I492" s="59"/>
      <c r="J492" s="22"/>
      <c r="K492" s="22"/>
      <c r="L492" s="22"/>
      <c r="M492" s="22"/>
      <c r="N492" s="22"/>
      <c r="O492" s="22"/>
      <c r="P492" s="22"/>
      <c r="Q492" s="59"/>
      <c r="R492" s="59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</row>
    <row r="493" spans="3:32" x14ac:dyDescent="0.2">
      <c r="C493" s="22"/>
      <c r="D493" s="59"/>
      <c r="E493" s="59"/>
      <c r="F493" s="59"/>
      <c r="G493" s="59"/>
      <c r="H493" s="59"/>
      <c r="I493" s="59"/>
      <c r="J493" s="22"/>
      <c r="K493" s="22"/>
      <c r="L493" s="22"/>
      <c r="M493" s="22"/>
      <c r="N493" s="22"/>
      <c r="O493" s="22"/>
      <c r="P493" s="22"/>
      <c r="Q493" s="59"/>
      <c r="R493" s="59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</row>
    <row r="494" spans="3:32" x14ac:dyDescent="0.2">
      <c r="C494" s="22"/>
      <c r="D494" s="59"/>
      <c r="E494" s="59"/>
      <c r="F494" s="59"/>
      <c r="G494" s="59"/>
      <c r="H494" s="59"/>
      <c r="I494" s="59"/>
      <c r="J494" s="22"/>
      <c r="K494" s="22"/>
      <c r="L494" s="22"/>
      <c r="M494" s="22"/>
      <c r="N494" s="22"/>
      <c r="O494" s="22"/>
      <c r="P494" s="22"/>
      <c r="Q494" s="59"/>
      <c r="R494" s="59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</row>
    <row r="495" spans="3:32" x14ac:dyDescent="0.2">
      <c r="C495" s="22"/>
      <c r="D495" s="59"/>
      <c r="E495" s="59"/>
      <c r="F495" s="59"/>
      <c r="G495" s="59"/>
      <c r="H495" s="59"/>
      <c r="I495" s="59"/>
      <c r="J495" s="22"/>
      <c r="K495" s="22"/>
      <c r="L495" s="22"/>
      <c r="M495" s="22"/>
      <c r="N495" s="22"/>
      <c r="O495" s="22"/>
      <c r="P495" s="22"/>
      <c r="Q495" s="59"/>
      <c r="R495" s="59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</row>
    <row r="496" spans="3:32" x14ac:dyDescent="0.2">
      <c r="C496" s="22"/>
      <c r="D496" s="59"/>
      <c r="E496" s="59"/>
      <c r="F496" s="59"/>
      <c r="G496" s="59"/>
      <c r="H496" s="59"/>
      <c r="I496" s="59"/>
      <c r="J496" s="22"/>
      <c r="K496" s="22"/>
      <c r="L496" s="22"/>
      <c r="M496" s="22"/>
      <c r="N496" s="22"/>
      <c r="O496" s="22"/>
      <c r="P496" s="22"/>
      <c r="Q496" s="59"/>
      <c r="R496" s="59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</row>
    <row r="497" spans="3:32" x14ac:dyDescent="0.2">
      <c r="C497" s="22"/>
      <c r="D497" s="59"/>
      <c r="E497" s="59"/>
      <c r="F497" s="59"/>
      <c r="G497" s="59"/>
      <c r="H497" s="59"/>
      <c r="I497" s="59"/>
      <c r="J497" s="22"/>
      <c r="K497" s="22"/>
      <c r="L497" s="22"/>
      <c r="M497" s="22"/>
      <c r="N497" s="22"/>
      <c r="O497" s="22"/>
      <c r="P497" s="22"/>
      <c r="Q497" s="59"/>
      <c r="R497" s="59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</row>
    <row r="498" spans="3:32" x14ac:dyDescent="0.2">
      <c r="C498" s="22"/>
      <c r="D498" s="59"/>
      <c r="E498" s="59"/>
      <c r="F498" s="59"/>
      <c r="G498" s="59"/>
      <c r="H498" s="59"/>
      <c r="I498" s="59"/>
      <c r="J498" s="22"/>
      <c r="K498" s="22"/>
      <c r="L498" s="22"/>
      <c r="M498" s="22"/>
      <c r="N498" s="22"/>
      <c r="O498" s="22"/>
      <c r="P498" s="22"/>
      <c r="Q498" s="59"/>
      <c r="R498" s="59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</row>
    <row r="499" spans="3:32" x14ac:dyDescent="0.2">
      <c r="C499" s="22"/>
      <c r="D499" s="59"/>
      <c r="E499" s="59"/>
      <c r="F499" s="59"/>
      <c r="G499" s="59"/>
      <c r="H499" s="59"/>
      <c r="I499" s="59"/>
      <c r="J499" s="22"/>
      <c r="K499" s="22"/>
      <c r="L499" s="22"/>
      <c r="M499" s="22"/>
      <c r="N499" s="22"/>
      <c r="O499" s="22"/>
      <c r="P499" s="22"/>
      <c r="Q499" s="59"/>
      <c r="R499" s="59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</row>
    <row r="500" spans="3:32" x14ac:dyDescent="0.2">
      <c r="C500" s="22"/>
      <c r="D500" s="59"/>
      <c r="E500" s="59"/>
      <c r="F500" s="59"/>
      <c r="G500" s="59"/>
      <c r="H500" s="59"/>
      <c r="I500" s="59"/>
      <c r="J500" s="22"/>
      <c r="K500" s="22"/>
      <c r="L500" s="22"/>
      <c r="M500" s="22"/>
      <c r="N500" s="22"/>
      <c r="O500" s="22"/>
      <c r="P500" s="22"/>
      <c r="Q500" s="59"/>
      <c r="R500" s="59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</row>
    <row r="501" spans="3:32" x14ac:dyDescent="0.2">
      <c r="C501" s="22"/>
      <c r="D501" s="59"/>
      <c r="E501" s="59"/>
      <c r="F501" s="59"/>
      <c r="G501" s="59"/>
      <c r="H501" s="59"/>
      <c r="I501" s="59"/>
      <c r="J501" s="22"/>
      <c r="K501" s="22"/>
      <c r="L501" s="22"/>
      <c r="M501" s="22"/>
      <c r="N501" s="22"/>
      <c r="O501" s="22"/>
      <c r="P501" s="22"/>
      <c r="Q501" s="59"/>
      <c r="R501" s="59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</row>
    <row r="502" spans="3:32" x14ac:dyDescent="0.2">
      <c r="C502" s="22"/>
      <c r="D502" s="59"/>
      <c r="E502" s="59"/>
      <c r="F502" s="59"/>
      <c r="G502" s="59"/>
      <c r="H502" s="59"/>
      <c r="I502" s="59"/>
      <c r="J502" s="22"/>
      <c r="K502" s="22"/>
      <c r="L502" s="22"/>
      <c r="M502" s="22"/>
      <c r="N502" s="22"/>
      <c r="O502" s="22"/>
      <c r="P502" s="22"/>
      <c r="Q502" s="59"/>
      <c r="R502" s="59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</row>
    <row r="503" spans="3:32" x14ac:dyDescent="0.2">
      <c r="C503" s="22"/>
      <c r="D503" s="59"/>
      <c r="E503" s="59"/>
      <c r="F503" s="59"/>
      <c r="G503" s="59"/>
      <c r="H503" s="59"/>
      <c r="I503" s="59"/>
      <c r="J503" s="22"/>
      <c r="K503" s="22"/>
      <c r="L503" s="22"/>
      <c r="M503" s="22"/>
      <c r="N503" s="22"/>
      <c r="O503" s="22"/>
      <c r="P503" s="22"/>
      <c r="Q503" s="59"/>
      <c r="R503" s="59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</row>
    <row r="504" spans="3:32" x14ac:dyDescent="0.2">
      <c r="C504" s="22"/>
      <c r="D504" s="59"/>
      <c r="E504" s="59"/>
      <c r="F504" s="59"/>
      <c r="G504" s="59"/>
      <c r="H504" s="59"/>
      <c r="I504" s="59"/>
      <c r="J504" s="22"/>
      <c r="K504" s="22"/>
      <c r="L504" s="22"/>
      <c r="M504" s="22"/>
      <c r="N504" s="22"/>
      <c r="O504" s="22"/>
      <c r="P504" s="22"/>
      <c r="Q504" s="59"/>
      <c r="R504" s="59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</row>
    <row r="505" spans="3:32" x14ac:dyDescent="0.2">
      <c r="C505" s="22"/>
      <c r="D505" s="59"/>
      <c r="E505" s="59"/>
      <c r="F505" s="59"/>
      <c r="G505" s="59"/>
      <c r="H505" s="59"/>
      <c r="I505" s="59"/>
      <c r="J505" s="22"/>
      <c r="K505" s="22"/>
      <c r="L505" s="22"/>
      <c r="M505" s="22"/>
      <c r="N505" s="22"/>
      <c r="O505" s="22"/>
      <c r="P505" s="22"/>
      <c r="Q505" s="59"/>
      <c r="R505" s="59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</row>
    <row r="506" spans="3:32" x14ac:dyDescent="0.2">
      <c r="C506" s="22"/>
      <c r="D506" s="59"/>
      <c r="E506" s="59"/>
      <c r="F506" s="59"/>
      <c r="G506" s="59"/>
      <c r="H506" s="59"/>
      <c r="I506" s="59"/>
      <c r="J506" s="22"/>
      <c r="K506" s="22"/>
      <c r="L506" s="22"/>
      <c r="M506" s="22"/>
      <c r="N506" s="22"/>
      <c r="O506" s="22"/>
      <c r="P506" s="22"/>
      <c r="Q506" s="59"/>
      <c r="R506" s="59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</row>
    <row r="507" spans="3:32" x14ac:dyDescent="0.2">
      <c r="C507" s="22"/>
      <c r="D507" s="59"/>
      <c r="E507" s="59"/>
      <c r="F507" s="59"/>
      <c r="G507" s="59"/>
      <c r="H507" s="59"/>
      <c r="I507" s="59"/>
      <c r="J507" s="22"/>
      <c r="K507" s="22"/>
      <c r="L507" s="22"/>
      <c r="M507" s="22"/>
      <c r="N507" s="22"/>
      <c r="O507" s="22"/>
      <c r="P507" s="22"/>
      <c r="Q507" s="59"/>
      <c r="R507" s="59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</row>
    <row r="508" spans="3:32" x14ac:dyDescent="0.2">
      <c r="C508" s="22"/>
      <c r="D508" s="59"/>
      <c r="E508" s="59"/>
      <c r="F508" s="59"/>
      <c r="G508" s="59"/>
      <c r="H508" s="59"/>
      <c r="I508" s="59"/>
      <c r="J508" s="22"/>
      <c r="K508" s="22"/>
      <c r="L508" s="22"/>
      <c r="M508" s="22"/>
      <c r="N508" s="22"/>
      <c r="O508" s="22"/>
      <c r="P508" s="22"/>
      <c r="Q508" s="59"/>
      <c r="R508" s="59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</row>
    <row r="509" spans="3:32" x14ac:dyDescent="0.2">
      <c r="C509" s="22"/>
      <c r="D509" s="59"/>
      <c r="E509" s="59"/>
      <c r="F509" s="59"/>
      <c r="G509" s="59"/>
      <c r="H509" s="59"/>
      <c r="I509" s="59"/>
      <c r="J509" s="22"/>
      <c r="K509" s="22"/>
      <c r="L509" s="22"/>
      <c r="M509" s="22"/>
      <c r="N509" s="22"/>
      <c r="O509" s="22"/>
      <c r="P509" s="22"/>
      <c r="Q509" s="59"/>
      <c r="R509" s="59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</row>
    <row r="510" spans="3:32" x14ac:dyDescent="0.2">
      <c r="C510" s="22"/>
      <c r="D510" s="59"/>
      <c r="E510" s="59"/>
      <c r="F510" s="59"/>
      <c r="G510" s="59"/>
      <c r="H510" s="59"/>
      <c r="I510" s="59"/>
      <c r="J510" s="22"/>
      <c r="K510" s="22"/>
      <c r="L510" s="22"/>
      <c r="M510" s="22"/>
      <c r="N510" s="22"/>
      <c r="O510" s="22"/>
      <c r="P510" s="22"/>
      <c r="Q510" s="59"/>
      <c r="R510" s="59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</row>
    <row r="511" spans="3:32" x14ac:dyDescent="0.2">
      <c r="C511" s="22"/>
      <c r="D511" s="59"/>
      <c r="E511" s="59"/>
      <c r="F511" s="59"/>
      <c r="G511" s="59"/>
      <c r="H511" s="59"/>
      <c r="I511" s="59"/>
      <c r="J511" s="22"/>
      <c r="K511" s="22"/>
      <c r="L511" s="22"/>
      <c r="M511" s="22"/>
      <c r="N511" s="22"/>
      <c r="O511" s="22"/>
      <c r="P511" s="22"/>
      <c r="Q511" s="59"/>
      <c r="R511" s="59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</row>
    <row r="512" spans="3:32" x14ac:dyDescent="0.2">
      <c r="C512" s="22"/>
      <c r="D512" s="59"/>
      <c r="E512" s="59"/>
      <c r="F512" s="59"/>
      <c r="G512" s="59"/>
      <c r="H512" s="59"/>
      <c r="I512" s="59"/>
      <c r="J512" s="22"/>
      <c r="K512" s="22"/>
      <c r="L512" s="22"/>
      <c r="M512" s="22"/>
      <c r="N512" s="22"/>
      <c r="O512" s="22"/>
      <c r="P512" s="22"/>
      <c r="Q512" s="59"/>
      <c r="R512" s="59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</row>
    <row r="513" spans="3:32" x14ac:dyDescent="0.2">
      <c r="C513" s="22"/>
      <c r="D513" s="59"/>
      <c r="E513" s="59"/>
      <c r="F513" s="59"/>
      <c r="G513" s="59"/>
      <c r="H513" s="59"/>
      <c r="I513" s="59"/>
      <c r="J513" s="22"/>
      <c r="K513" s="22"/>
      <c r="L513" s="22"/>
      <c r="M513" s="22"/>
      <c r="N513" s="22"/>
      <c r="O513" s="22"/>
      <c r="P513" s="22"/>
      <c r="Q513" s="59"/>
      <c r="R513" s="59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</row>
    <row r="514" spans="3:32" x14ac:dyDescent="0.2">
      <c r="C514" s="22"/>
      <c r="D514" s="59"/>
      <c r="E514" s="59"/>
      <c r="F514" s="59"/>
      <c r="G514" s="59"/>
      <c r="H514" s="59"/>
      <c r="I514" s="59"/>
      <c r="J514" s="22"/>
      <c r="K514" s="22"/>
      <c r="L514" s="22"/>
      <c r="M514" s="22"/>
      <c r="N514" s="22"/>
      <c r="O514" s="22"/>
      <c r="P514" s="22"/>
      <c r="Q514" s="59"/>
      <c r="R514" s="59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</row>
    <row r="515" spans="3:32" x14ac:dyDescent="0.2">
      <c r="C515" s="22"/>
      <c r="D515" s="59"/>
      <c r="E515" s="59"/>
      <c r="F515" s="59"/>
      <c r="G515" s="59"/>
      <c r="H515" s="59"/>
      <c r="I515" s="59"/>
      <c r="J515" s="22"/>
      <c r="K515" s="22"/>
      <c r="L515" s="22"/>
      <c r="M515" s="22"/>
      <c r="N515" s="22"/>
      <c r="O515" s="22"/>
      <c r="P515" s="22"/>
      <c r="Q515" s="59"/>
      <c r="R515" s="59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</row>
    <row r="516" spans="3:32" x14ac:dyDescent="0.2">
      <c r="C516" s="22"/>
      <c r="D516" s="59"/>
      <c r="E516" s="59"/>
      <c r="F516" s="59"/>
      <c r="G516" s="59"/>
      <c r="H516" s="59"/>
      <c r="I516" s="59"/>
      <c r="J516" s="22"/>
      <c r="K516" s="22"/>
      <c r="L516" s="22"/>
      <c r="M516" s="22"/>
      <c r="N516" s="22"/>
      <c r="O516" s="22"/>
      <c r="P516" s="22"/>
      <c r="Q516" s="59"/>
      <c r="R516" s="59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</row>
    <row r="517" spans="3:32" x14ac:dyDescent="0.2">
      <c r="C517" s="22"/>
      <c r="D517" s="59"/>
      <c r="E517" s="59"/>
      <c r="F517" s="59"/>
      <c r="G517" s="59"/>
      <c r="H517" s="59"/>
      <c r="I517" s="59"/>
      <c r="J517" s="22"/>
      <c r="K517" s="22"/>
      <c r="L517" s="22"/>
      <c r="M517" s="22"/>
      <c r="N517" s="22"/>
      <c r="O517" s="22"/>
      <c r="P517" s="22"/>
      <c r="Q517" s="59"/>
      <c r="R517" s="59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</row>
    <row r="518" spans="3:32" x14ac:dyDescent="0.2">
      <c r="C518" s="22"/>
      <c r="D518" s="59"/>
      <c r="E518" s="59"/>
      <c r="F518" s="59"/>
      <c r="G518" s="59"/>
      <c r="H518" s="59"/>
      <c r="I518" s="59"/>
      <c r="J518" s="22"/>
      <c r="K518" s="22"/>
      <c r="L518" s="22"/>
      <c r="M518" s="22"/>
      <c r="N518" s="22"/>
      <c r="O518" s="22"/>
      <c r="P518" s="22"/>
      <c r="Q518" s="59"/>
      <c r="R518" s="59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</row>
    <row r="519" spans="3:32" x14ac:dyDescent="0.2">
      <c r="C519" s="22"/>
      <c r="D519" s="59"/>
      <c r="E519" s="59"/>
      <c r="F519" s="59"/>
      <c r="G519" s="59"/>
      <c r="H519" s="59"/>
      <c r="I519" s="59"/>
      <c r="J519" s="22"/>
      <c r="K519" s="22"/>
      <c r="L519" s="22"/>
      <c r="M519" s="22"/>
      <c r="N519" s="22"/>
      <c r="O519" s="22"/>
      <c r="P519" s="22"/>
      <c r="Q519" s="59"/>
      <c r="R519" s="59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</row>
    <row r="520" spans="3:32" x14ac:dyDescent="0.2">
      <c r="C520" s="22"/>
      <c r="D520" s="59"/>
      <c r="E520" s="59"/>
      <c r="F520" s="59"/>
      <c r="G520" s="59"/>
      <c r="H520" s="59"/>
      <c r="I520" s="59"/>
      <c r="J520" s="22"/>
      <c r="K520" s="22"/>
      <c r="L520" s="22"/>
      <c r="M520" s="22"/>
      <c r="N520" s="22"/>
      <c r="O520" s="22"/>
      <c r="P520" s="22"/>
      <c r="Q520" s="59"/>
      <c r="R520" s="59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</row>
    <row r="521" spans="3:32" x14ac:dyDescent="0.2">
      <c r="C521" s="22"/>
      <c r="D521" s="59"/>
      <c r="E521" s="59"/>
      <c r="F521" s="59"/>
      <c r="G521" s="59"/>
      <c r="H521" s="59"/>
      <c r="I521" s="59"/>
      <c r="J521" s="22"/>
      <c r="K521" s="22"/>
      <c r="L521" s="22"/>
      <c r="M521" s="22"/>
      <c r="N521" s="22"/>
      <c r="O521" s="22"/>
      <c r="P521" s="22"/>
      <c r="Q521" s="59"/>
      <c r="R521" s="59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</row>
    <row r="522" spans="3:32" x14ac:dyDescent="0.2">
      <c r="C522" s="22"/>
      <c r="D522" s="59"/>
      <c r="E522" s="59"/>
      <c r="F522" s="59"/>
      <c r="G522" s="59"/>
      <c r="H522" s="59"/>
      <c r="I522" s="59"/>
      <c r="J522" s="22"/>
      <c r="K522" s="22"/>
      <c r="L522" s="22"/>
      <c r="M522" s="22"/>
      <c r="N522" s="22"/>
      <c r="O522" s="22"/>
      <c r="P522" s="22"/>
      <c r="Q522" s="59"/>
      <c r="R522" s="59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</row>
    <row r="523" spans="3:32" x14ac:dyDescent="0.2">
      <c r="C523" s="22"/>
      <c r="D523" s="59"/>
      <c r="E523" s="59"/>
      <c r="F523" s="59"/>
      <c r="G523" s="59"/>
      <c r="H523" s="59"/>
      <c r="I523" s="59"/>
      <c r="J523" s="22"/>
      <c r="K523" s="22"/>
      <c r="L523" s="22"/>
      <c r="M523" s="22"/>
      <c r="N523" s="22"/>
      <c r="O523" s="22"/>
      <c r="P523" s="22"/>
      <c r="Q523" s="59"/>
      <c r="R523" s="59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</row>
    <row r="524" spans="3:32" x14ac:dyDescent="0.2">
      <c r="C524" s="22"/>
      <c r="D524" s="59"/>
      <c r="E524" s="59"/>
      <c r="F524" s="59"/>
      <c r="G524" s="59"/>
      <c r="H524" s="59"/>
      <c r="I524" s="59"/>
      <c r="J524" s="22"/>
      <c r="K524" s="22"/>
      <c r="L524" s="22"/>
      <c r="M524" s="22"/>
      <c r="N524" s="22"/>
      <c r="O524" s="22"/>
      <c r="P524" s="22"/>
      <c r="Q524" s="59"/>
      <c r="R524" s="59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</row>
    <row r="525" spans="3:32" x14ac:dyDescent="0.2">
      <c r="C525" s="22"/>
      <c r="D525" s="59"/>
      <c r="E525" s="59"/>
      <c r="F525" s="59"/>
      <c r="G525" s="59"/>
      <c r="H525" s="59"/>
      <c r="I525" s="59"/>
      <c r="J525" s="22"/>
      <c r="K525" s="22"/>
      <c r="L525" s="22"/>
      <c r="M525" s="22"/>
      <c r="N525" s="22"/>
      <c r="O525" s="22"/>
      <c r="P525" s="22"/>
      <c r="Q525" s="59"/>
      <c r="R525" s="59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</row>
    <row r="526" spans="3:32" x14ac:dyDescent="0.2">
      <c r="C526" s="22"/>
      <c r="D526" s="59"/>
      <c r="E526" s="59"/>
      <c r="F526" s="59"/>
      <c r="G526" s="59"/>
      <c r="H526" s="59"/>
      <c r="I526" s="59"/>
      <c r="J526" s="22"/>
      <c r="K526" s="22"/>
      <c r="L526" s="22"/>
      <c r="M526" s="22"/>
      <c r="N526" s="22"/>
      <c r="O526" s="22"/>
      <c r="P526" s="22"/>
      <c r="Q526" s="59"/>
      <c r="R526" s="59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</row>
    <row r="527" spans="3:32" x14ac:dyDescent="0.2">
      <c r="C527" s="22"/>
      <c r="D527" s="59"/>
      <c r="E527" s="59"/>
      <c r="F527" s="59"/>
      <c r="G527" s="59"/>
      <c r="H527" s="59"/>
      <c r="I527" s="59"/>
      <c r="J527" s="22"/>
      <c r="K527" s="22"/>
      <c r="L527" s="22"/>
      <c r="M527" s="22"/>
      <c r="N527" s="22"/>
      <c r="O527" s="22"/>
      <c r="P527" s="22"/>
      <c r="Q527" s="59"/>
      <c r="R527" s="59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</row>
    <row r="528" spans="3:32" x14ac:dyDescent="0.2">
      <c r="C528" s="22"/>
      <c r="D528" s="59"/>
      <c r="E528" s="59"/>
      <c r="F528" s="59"/>
      <c r="G528" s="59"/>
      <c r="H528" s="59"/>
      <c r="I528" s="59"/>
      <c r="J528" s="22"/>
      <c r="K528" s="22"/>
      <c r="L528" s="22"/>
      <c r="M528" s="22"/>
      <c r="N528" s="22"/>
      <c r="O528" s="22"/>
      <c r="P528" s="22"/>
      <c r="Q528" s="59"/>
      <c r="R528" s="59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</row>
    <row r="529" spans="3:32" x14ac:dyDescent="0.2">
      <c r="C529" s="22"/>
      <c r="D529" s="59"/>
      <c r="E529" s="59"/>
      <c r="F529" s="59"/>
      <c r="G529" s="59"/>
      <c r="H529" s="59"/>
      <c r="I529" s="59"/>
      <c r="J529" s="22"/>
      <c r="K529" s="22"/>
      <c r="L529" s="22"/>
      <c r="M529" s="22"/>
      <c r="N529" s="22"/>
      <c r="O529" s="22"/>
      <c r="P529" s="22"/>
      <c r="Q529" s="59"/>
      <c r="R529" s="59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</row>
    <row r="530" spans="3:32" x14ac:dyDescent="0.2">
      <c r="C530" s="22"/>
      <c r="D530" s="59"/>
      <c r="E530" s="59"/>
      <c r="F530" s="59"/>
      <c r="G530" s="59"/>
      <c r="H530" s="59"/>
      <c r="I530" s="59"/>
      <c r="J530" s="22"/>
      <c r="K530" s="22"/>
      <c r="L530" s="22"/>
      <c r="M530" s="22"/>
      <c r="N530" s="22"/>
      <c r="O530" s="22"/>
      <c r="P530" s="22"/>
      <c r="Q530" s="59"/>
      <c r="R530" s="59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</row>
    <row r="531" spans="3:32" x14ac:dyDescent="0.2">
      <c r="C531" s="22"/>
      <c r="D531" s="59"/>
      <c r="E531" s="59"/>
      <c r="F531" s="59"/>
      <c r="G531" s="59"/>
      <c r="H531" s="59"/>
      <c r="I531" s="59"/>
      <c r="J531" s="22"/>
      <c r="K531" s="22"/>
      <c r="L531" s="22"/>
      <c r="M531" s="22"/>
      <c r="N531" s="22"/>
      <c r="O531" s="22"/>
      <c r="P531" s="22"/>
      <c r="Q531" s="59"/>
      <c r="R531" s="59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</row>
    <row r="532" spans="3:32" x14ac:dyDescent="0.2">
      <c r="C532" s="22"/>
      <c r="D532" s="59"/>
      <c r="E532" s="59"/>
      <c r="F532" s="59"/>
      <c r="G532" s="59"/>
      <c r="H532" s="59"/>
      <c r="I532" s="59"/>
      <c r="J532" s="22"/>
      <c r="K532" s="22"/>
      <c r="L532" s="22"/>
      <c r="M532" s="22"/>
      <c r="N532" s="22"/>
      <c r="O532" s="22"/>
      <c r="P532" s="22"/>
      <c r="Q532" s="59"/>
      <c r="R532" s="59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</row>
    <row r="533" spans="3:32" x14ac:dyDescent="0.2">
      <c r="C533" s="22"/>
      <c r="D533" s="59"/>
      <c r="E533" s="59"/>
      <c r="F533" s="59"/>
      <c r="G533" s="59"/>
      <c r="H533" s="59"/>
      <c r="I533" s="59"/>
      <c r="J533" s="22"/>
      <c r="K533" s="22"/>
      <c r="L533" s="22"/>
      <c r="M533" s="22"/>
      <c r="N533" s="22"/>
      <c r="O533" s="22"/>
      <c r="P533" s="22"/>
      <c r="Q533" s="59"/>
      <c r="R533" s="59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</row>
    <row r="534" spans="3:32" x14ac:dyDescent="0.2">
      <c r="C534" s="22"/>
      <c r="D534" s="59"/>
      <c r="E534" s="59"/>
      <c r="F534" s="59"/>
      <c r="G534" s="59"/>
      <c r="H534" s="59"/>
      <c r="I534" s="59"/>
      <c r="J534" s="22"/>
      <c r="K534" s="22"/>
      <c r="L534" s="22"/>
      <c r="M534" s="22"/>
      <c r="N534" s="22"/>
      <c r="O534" s="22"/>
      <c r="P534" s="22"/>
      <c r="Q534" s="59"/>
      <c r="R534" s="59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</row>
    <row r="535" spans="3:32" x14ac:dyDescent="0.2">
      <c r="C535" s="22"/>
      <c r="D535" s="59"/>
      <c r="E535" s="59"/>
      <c r="F535" s="59"/>
      <c r="G535" s="59"/>
      <c r="H535" s="59"/>
      <c r="I535" s="59"/>
      <c r="J535" s="22"/>
      <c r="K535" s="22"/>
      <c r="L535" s="22"/>
      <c r="M535" s="22"/>
      <c r="N535" s="22"/>
      <c r="O535" s="22"/>
      <c r="P535" s="22"/>
      <c r="Q535" s="59"/>
      <c r="R535" s="59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</row>
    <row r="536" spans="3:32" x14ac:dyDescent="0.2">
      <c r="C536" s="22"/>
      <c r="D536" s="59"/>
      <c r="E536" s="59"/>
      <c r="F536" s="59"/>
      <c r="G536" s="59"/>
      <c r="H536" s="59"/>
      <c r="I536" s="59"/>
      <c r="J536" s="22"/>
      <c r="K536" s="22"/>
      <c r="L536" s="22"/>
      <c r="M536" s="22"/>
      <c r="N536" s="22"/>
      <c r="O536" s="22"/>
      <c r="P536" s="22"/>
      <c r="Q536" s="59"/>
      <c r="R536" s="59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</row>
    <row r="537" spans="3:32" x14ac:dyDescent="0.2">
      <c r="C537" s="22"/>
      <c r="D537" s="59"/>
      <c r="E537" s="59"/>
      <c r="F537" s="59"/>
      <c r="G537" s="59"/>
      <c r="H537" s="59"/>
      <c r="I537" s="59"/>
      <c r="J537" s="22"/>
      <c r="K537" s="22"/>
      <c r="L537" s="22"/>
      <c r="M537" s="22"/>
      <c r="N537" s="22"/>
      <c r="O537" s="22"/>
      <c r="P537" s="22"/>
      <c r="Q537" s="59"/>
      <c r="R537" s="59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</row>
    <row r="538" spans="3:32" x14ac:dyDescent="0.2">
      <c r="C538" s="22"/>
      <c r="D538" s="59"/>
      <c r="E538" s="59"/>
      <c r="F538" s="59"/>
      <c r="G538" s="59"/>
      <c r="H538" s="59"/>
      <c r="I538" s="59"/>
      <c r="J538" s="22"/>
      <c r="K538" s="22"/>
      <c r="L538" s="22"/>
      <c r="M538" s="22"/>
      <c r="N538" s="22"/>
      <c r="O538" s="22"/>
      <c r="P538" s="22"/>
      <c r="Q538" s="59"/>
      <c r="R538" s="59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</row>
    <row r="539" spans="3:32" x14ac:dyDescent="0.2">
      <c r="C539" s="22"/>
      <c r="D539" s="59"/>
      <c r="E539" s="59"/>
      <c r="F539" s="59"/>
      <c r="G539" s="59"/>
      <c r="H539" s="59"/>
      <c r="I539" s="59"/>
      <c r="J539" s="22"/>
      <c r="K539" s="22"/>
      <c r="L539" s="22"/>
      <c r="M539" s="22"/>
      <c r="N539" s="22"/>
      <c r="O539" s="22"/>
      <c r="P539" s="22"/>
      <c r="Q539" s="59"/>
      <c r="R539" s="59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</row>
    <row r="540" spans="3:32" x14ac:dyDescent="0.2">
      <c r="C540" s="22"/>
      <c r="D540" s="59"/>
      <c r="E540" s="59"/>
      <c r="F540" s="59"/>
      <c r="G540" s="59"/>
      <c r="H540" s="59"/>
      <c r="I540" s="59"/>
      <c r="J540" s="22"/>
      <c r="K540" s="22"/>
      <c r="L540" s="22"/>
      <c r="M540" s="22"/>
      <c r="N540" s="22"/>
      <c r="O540" s="22"/>
      <c r="P540" s="22"/>
      <c r="Q540" s="59"/>
      <c r="R540" s="59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</row>
    <row r="541" spans="3:32" x14ac:dyDescent="0.2">
      <c r="C541" s="22"/>
      <c r="D541" s="59"/>
      <c r="E541" s="59"/>
      <c r="F541" s="59"/>
      <c r="G541" s="59"/>
      <c r="H541" s="59"/>
      <c r="I541" s="59"/>
      <c r="J541" s="22"/>
      <c r="K541" s="22"/>
      <c r="L541" s="22"/>
      <c r="M541" s="22"/>
      <c r="N541" s="22"/>
      <c r="O541" s="22"/>
      <c r="P541" s="22"/>
      <c r="Q541" s="59"/>
      <c r="R541" s="59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</row>
    <row r="542" spans="3:32" x14ac:dyDescent="0.2">
      <c r="C542" s="22"/>
      <c r="D542" s="59"/>
      <c r="E542" s="59"/>
      <c r="F542" s="59"/>
      <c r="G542" s="59"/>
      <c r="H542" s="59"/>
      <c r="I542" s="59"/>
      <c r="J542" s="22"/>
      <c r="K542" s="22"/>
      <c r="L542" s="22"/>
      <c r="M542" s="22"/>
      <c r="N542" s="22"/>
      <c r="O542" s="22"/>
      <c r="P542" s="22"/>
      <c r="Q542" s="59"/>
      <c r="R542" s="59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</row>
    <row r="543" spans="3:32" x14ac:dyDescent="0.2">
      <c r="C543" s="22"/>
      <c r="D543" s="59"/>
      <c r="E543" s="59"/>
      <c r="F543" s="59"/>
      <c r="G543" s="59"/>
      <c r="H543" s="59"/>
      <c r="I543" s="59"/>
      <c r="J543" s="22"/>
      <c r="K543" s="22"/>
      <c r="L543" s="22"/>
      <c r="M543" s="22"/>
      <c r="N543" s="22"/>
      <c r="O543" s="22"/>
      <c r="P543" s="22"/>
      <c r="Q543" s="59"/>
      <c r="R543" s="59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</row>
    <row r="544" spans="3:32" x14ac:dyDescent="0.2">
      <c r="C544" s="22"/>
      <c r="D544" s="59"/>
      <c r="E544" s="59"/>
      <c r="F544" s="59"/>
      <c r="G544" s="59"/>
      <c r="H544" s="59"/>
      <c r="I544" s="59"/>
      <c r="J544" s="22"/>
      <c r="K544" s="22"/>
      <c r="L544" s="22"/>
      <c r="M544" s="22"/>
      <c r="N544" s="22"/>
      <c r="O544" s="22"/>
      <c r="P544" s="22"/>
      <c r="Q544" s="59"/>
      <c r="R544" s="59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</row>
    <row r="545" spans="3:32" x14ac:dyDescent="0.2">
      <c r="C545" s="22"/>
      <c r="D545" s="59"/>
      <c r="E545" s="59"/>
      <c r="F545" s="59"/>
      <c r="G545" s="59"/>
      <c r="H545" s="59"/>
      <c r="I545" s="59"/>
      <c r="J545" s="22"/>
      <c r="K545" s="22"/>
      <c r="L545" s="22"/>
      <c r="M545" s="22"/>
      <c r="N545" s="22"/>
      <c r="O545" s="22"/>
      <c r="P545" s="22"/>
      <c r="Q545" s="59"/>
      <c r="R545" s="59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</row>
    <row r="546" spans="3:32" x14ac:dyDescent="0.2">
      <c r="C546" s="22"/>
      <c r="D546" s="59"/>
      <c r="E546" s="59"/>
      <c r="F546" s="59"/>
      <c r="G546" s="59"/>
      <c r="H546" s="59"/>
      <c r="I546" s="59"/>
      <c r="J546" s="22"/>
      <c r="K546" s="22"/>
      <c r="L546" s="22"/>
      <c r="M546" s="22"/>
      <c r="N546" s="22"/>
      <c r="O546" s="22"/>
      <c r="P546" s="22"/>
      <c r="Q546" s="59"/>
      <c r="R546" s="59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</row>
    <row r="547" spans="3:32" x14ac:dyDescent="0.2">
      <c r="C547" s="22"/>
      <c r="D547" s="59"/>
      <c r="E547" s="59"/>
      <c r="F547" s="59"/>
      <c r="G547" s="59"/>
      <c r="H547" s="59"/>
      <c r="I547" s="59"/>
      <c r="J547" s="22"/>
      <c r="K547" s="22"/>
      <c r="L547" s="22"/>
      <c r="M547" s="22"/>
      <c r="N547" s="22"/>
      <c r="O547" s="22"/>
      <c r="P547" s="22"/>
      <c r="Q547" s="59"/>
      <c r="R547" s="59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</row>
    <row r="548" spans="3:32" x14ac:dyDescent="0.2">
      <c r="C548" s="22"/>
      <c r="D548" s="59"/>
      <c r="E548" s="59"/>
      <c r="F548" s="59"/>
      <c r="G548" s="59"/>
      <c r="H548" s="59"/>
      <c r="I548" s="59"/>
      <c r="J548" s="22"/>
      <c r="K548" s="22"/>
      <c r="L548" s="22"/>
      <c r="M548" s="22"/>
      <c r="N548" s="22"/>
      <c r="O548" s="22"/>
      <c r="P548" s="22"/>
      <c r="Q548" s="59"/>
      <c r="R548" s="59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</row>
    <row r="549" spans="3:32" x14ac:dyDescent="0.2">
      <c r="C549" s="22"/>
      <c r="D549" s="59"/>
      <c r="E549" s="59"/>
      <c r="F549" s="59"/>
      <c r="G549" s="59"/>
      <c r="H549" s="59"/>
      <c r="I549" s="59"/>
      <c r="J549" s="22"/>
      <c r="K549" s="22"/>
      <c r="L549" s="22"/>
      <c r="M549" s="22"/>
      <c r="N549" s="22"/>
      <c r="O549" s="22"/>
      <c r="P549" s="22"/>
      <c r="Q549" s="59"/>
      <c r="R549" s="59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</row>
    <row r="550" spans="3:32" x14ac:dyDescent="0.2">
      <c r="C550" s="22"/>
      <c r="D550" s="59"/>
      <c r="E550" s="59"/>
      <c r="F550" s="59"/>
      <c r="G550" s="59"/>
      <c r="H550" s="59"/>
      <c r="I550" s="59"/>
      <c r="J550" s="22"/>
      <c r="K550" s="22"/>
      <c r="L550" s="22"/>
      <c r="M550" s="22"/>
      <c r="N550" s="22"/>
      <c r="O550" s="22"/>
      <c r="P550" s="22"/>
      <c r="Q550" s="59"/>
      <c r="R550" s="59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</row>
    <row r="551" spans="3:32" x14ac:dyDescent="0.2">
      <c r="C551" s="22"/>
      <c r="D551" s="59"/>
      <c r="E551" s="59"/>
      <c r="F551" s="59"/>
      <c r="G551" s="59"/>
      <c r="H551" s="59"/>
      <c r="I551" s="59"/>
      <c r="J551" s="22"/>
      <c r="K551" s="22"/>
      <c r="L551" s="22"/>
      <c r="M551" s="22"/>
      <c r="N551" s="22"/>
      <c r="O551" s="22"/>
      <c r="P551" s="22"/>
      <c r="Q551" s="59"/>
      <c r="R551" s="59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</row>
    <row r="552" spans="3:32" x14ac:dyDescent="0.2">
      <c r="C552" s="22"/>
      <c r="D552" s="59"/>
      <c r="E552" s="59"/>
      <c r="F552" s="59"/>
      <c r="G552" s="59"/>
      <c r="H552" s="59"/>
      <c r="I552" s="59"/>
      <c r="J552" s="22"/>
      <c r="K552" s="22"/>
      <c r="L552" s="22"/>
      <c r="M552" s="22"/>
      <c r="N552" s="22"/>
      <c r="O552" s="22"/>
      <c r="P552" s="22"/>
      <c r="Q552" s="59"/>
      <c r="R552" s="59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</row>
    <row r="553" spans="3:32" x14ac:dyDescent="0.2">
      <c r="C553" s="22"/>
      <c r="D553" s="59"/>
      <c r="E553" s="59"/>
      <c r="F553" s="59"/>
      <c r="G553" s="59"/>
      <c r="H553" s="59"/>
      <c r="I553" s="59"/>
      <c r="J553" s="22"/>
      <c r="K553" s="22"/>
      <c r="L553" s="22"/>
      <c r="M553" s="22"/>
      <c r="N553" s="22"/>
      <c r="O553" s="22"/>
      <c r="P553" s="22"/>
      <c r="Q553" s="59"/>
      <c r="R553" s="59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</row>
    <row r="554" spans="3:32" x14ac:dyDescent="0.2">
      <c r="C554" s="22"/>
      <c r="D554" s="59"/>
      <c r="E554" s="59"/>
      <c r="F554" s="59"/>
      <c r="G554" s="59"/>
      <c r="H554" s="59"/>
      <c r="I554" s="59"/>
      <c r="J554" s="22"/>
      <c r="K554" s="22"/>
      <c r="L554" s="22"/>
      <c r="M554" s="22"/>
      <c r="N554" s="22"/>
      <c r="O554" s="22"/>
      <c r="P554" s="22"/>
      <c r="Q554" s="59"/>
      <c r="R554" s="59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</row>
    <row r="555" spans="3:32" x14ac:dyDescent="0.2">
      <c r="C555" s="22"/>
      <c r="D555" s="59"/>
      <c r="E555" s="59"/>
      <c r="F555" s="59"/>
      <c r="G555" s="59"/>
      <c r="H555" s="59"/>
      <c r="I555" s="59"/>
      <c r="J555" s="22"/>
      <c r="K555" s="22"/>
      <c r="L555" s="22"/>
      <c r="M555" s="22"/>
      <c r="N555" s="22"/>
      <c r="O555" s="22"/>
      <c r="P555" s="22"/>
      <c r="Q555" s="59"/>
      <c r="R555" s="59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</row>
    <row r="556" spans="3:32" x14ac:dyDescent="0.2">
      <c r="C556" s="22"/>
      <c r="D556" s="59"/>
      <c r="E556" s="59"/>
      <c r="F556" s="59"/>
      <c r="G556" s="59"/>
      <c r="H556" s="59"/>
      <c r="I556" s="59"/>
      <c r="J556" s="22"/>
      <c r="K556" s="22"/>
      <c r="L556" s="22"/>
      <c r="M556" s="22"/>
      <c r="N556" s="22"/>
      <c r="O556" s="22"/>
      <c r="P556" s="22"/>
      <c r="Q556" s="59"/>
      <c r="R556" s="59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</row>
    <row r="557" spans="3:32" x14ac:dyDescent="0.2">
      <c r="C557" s="22"/>
      <c r="D557" s="59"/>
      <c r="E557" s="59"/>
      <c r="F557" s="59"/>
      <c r="G557" s="59"/>
      <c r="H557" s="59"/>
      <c r="I557" s="59"/>
      <c r="J557" s="22"/>
      <c r="K557" s="22"/>
      <c r="L557" s="22"/>
      <c r="M557" s="22"/>
      <c r="N557" s="22"/>
      <c r="O557" s="22"/>
      <c r="P557" s="22"/>
      <c r="Q557" s="59"/>
      <c r="R557" s="59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</row>
    <row r="558" spans="3:32" x14ac:dyDescent="0.2">
      <c r="C558" s="22"/>
      <c r="D558" s="59"/>
      <c r="E558" s="59"/>
      <c r="F558" s="59"/>
      <c r="G558" s="59"/>
      <c r="H558" s="59"/>
      <c r="I558" s="59"/>
      <c r="J558" s="22"/>
      <c r="K558" s="22"/>
      <c r="L558" s="22"/>
      <c r="M558" s="22"/>
      <c r="N558" s="22"/>
      <c r="O558" s="22"/>
      <c r="P558" s="22"/>
      <c r="Q558" s="59"/>
      <c r="R558" s="59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</row>
    <row r="559" spans="3:32" x14ac:dyDescent="0.2">
      <c r="C559" s="22"/>
      <c r="D559" s="59"/>
      <c r="E559" s="59"/>
      <c r="F559" s="59"/>
      <c r="G559" s="59"/>
      <c r="H559" s="59"/>
      <c r="I559" s="59"/>
      <c r="J559" s="22"/>
      <c r="K559" s="22"/>
      <c r="L559" s="22"/>
      <c r="M559" s="22"/>
      <c r="N559" s="22"/>
      <c r="O559" s="22"/>
      <c r="P559" s="22"/>
      <c r="Q559" s="59"/>
      <c r="R559" s="59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</row>
    <row r="560" spans="3:32" x14ac:dyDescent="0.2">
      <c r="C560" s="22"/>
      <c r="D560" s="59"/>
      <c r="E560" s="59"/>
      <c r="F560" s="59"/>
      <c r="G560" s="59"/>
      <c r="H560" s="59"/>
      <c r="I560" s="59"/>
      <c r="J560" s="22"/>
      <c r="K560" s="22"/>
      <c r="L560" s="22"/>
      <c r="M560" s="22"/>
      <c r="N560" s="22"/>
      <c r="O560" s="22"/>
      <c r="P560" s="22"/>
      <c r="Q560" s="59"/>
      <c r="R560" s="59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</row>
    <row r="561" spans="3:32" x14ac:dyDescent="0.2">
      <c r="C561" s="22"/>
      <c r="D561" s="59"/>
      <c r="E561" s="59"/>
      <c r="F561" s="59"/>
      <c r="G561" s="59"/>
      <c r="H561" s="59"/>
      <c r="I561" s="59"/>
      <c r="J561" s="22"/>
      <c r="K561" s="22"/>
      <c r="L561" s="22"/>
      <c r="M561" s="22"/>
      <c r="N561" s="22"/>
      <c r="O561" s="22"/>
      <c r="P561" s="22"/>
      <c r="Q561" s="59"/>
      <c r="R561" s="59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</row>
    <row r="562" spans="3:32" x14ac:dyDescent="0.2">
      <c r="C562" s="22"/>
      <c r="D562" s="59"/>
      <c r="E562" s="59"/>
      <c r="F562" s="59"/>
      <c r="G562" s="59"/>
      <c r="H562" s="59"/>
      <c r="I562" s="59"/>
      <c r="J562" s="22"/>
      <c r="K562" s="22"/>
      <c r="L562" s="22"/>
      <c r="M562" s="22"/>
      <c r="N562" s="22"/>
      <c r="O562" s="22"/>
      <c r="P562" s="22"/>
      <c r="Q562" s="59"/>
      <c r="R562" s="59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</row>
    <row r="563" spans="3:32" x14ac:dyDescent="0.2">
      <c r="C563" s="22"/>
      <c r="D563" s="59"/>
      <c r="E563" s="59"/>
      <c r="F563" s="59"/>
      <c r="G563" s="59"/>
      <c r="H563" s="59"/>
      <c r="I563" s="59"/>
      <c r="J563" s="22"/>
      <c r="K563" s="22"/>
      <c r="L563" s="22"/>
      <c r="M563" s="22"/>
      <c r="N563" s="22"/>
      <c r="O563" s="22"/>
      <c r="P563" s="22"/>
      <c r="Q563" s="59"/>
      <c r="R563" s="59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</row>
    <row r="564" spans="3:32" x14ac:dyDescent="0.2">
      <c r="C564" s="22"/>
      <c r="D564" s="59"/>
      <c r="E564" s="59"/>
      <c r="F564" s="59"/>
      <c r="G564" s="59"/>
      <c r="H564" s="59"/>
      <c r="I564" s="59"/>
      <c r="J564" s="22"/>
      <c r="K564" s="22"/>
      <c r="L564" s="22"/>
      <c r="M564" s="22"/>
      <c r="N564" s="22"/>
      <c r="O564" s="22"/>
      <c r="P564" s="22"/>
      <c r="Q564" s="59"/>
      <c r="R564" s="59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</row>
    <row r="565" spans="3:32" x14ac:dyDescent="0.2">
      <c r="C565" s="22"/>
      <c r="D565" s="59"/>
      <c r="E565" s="59"/>
      <c r="F565" s="59"/>
      <c r="G565" s="59"/>
      <c r="H565" s="59"/>
      <c r="I565" s="59"/>
      <c r="J565" s="22"/>
      <c r="K565" s="22"/>
      <c r="L565" s="22"/>
      <c r="M565" s="22"/>
      <c r="N565" s="22"/>
      <c r="O565" s="22"/>
      <c r="P565" s="22"/>
      <c r="Q565" s="59"/>
      <c r="R565" s="59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</row>
    <row r="566" spans="3:32" x14ac:dyDescent="0.2">
      <c r="C566" s="22"/>
      <c r="D566" s="59"/>
      <c r="E566" s="59"/>
      <c r="F566" s="59"/>
      <c r="G566" s="59"/>
      <c r="H566" s="59"/>
      <c r="I566" s="59"/>
      <c r="J566" s="22"/>
      <c r="K566" s="22"/>
      <c r="L566" s="22"/>
      <c r="M566" s="22"/>
      <c r="N566" s="22"/>
      <c r="O566" s="22"/>
      <c r="P566" s="22"/>
      <c r="Q566" s="59"/>
      <c r="R566" s="59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</row>
    <row r="567" spans="3:32" x14ac:dyDescent="0.2">
      <c r="C567" s="22"/>
      <c r="D567" s="59"/>
      <c r="E567" s="59"/>
      <c r="F567" s="59"/>
      <c r="G567" s="59"/>
      <c r="H567" s="59"/>
      <c r="I567" s="59"/>
      <c r="J567" s="22"/>
      <c r="K567" s="22"/>
      <c r="L567" s="22"/>
      <c r="M567" s="22"/>
      <c r="N567" s="22"/>
      <c r="O567" s="22"/>
      <c r="P567" s="22"/>
      <c r="Q567" s="59"/>
      <c r="R567" s="59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</row>
    <row r="568" spans="3:32" x14ac:dyDescent="0.2">
      <c r="C568" s="22"/>
      <c r="D568" s="59"/>
      <c r="E568" s="59"/>
      <c r="F568" s="59"/>
      <c r="G568" s="59"/>
      <c r="H568" s="59"/>
      <c r="I568" s="59"/>
      <c r="J568" s="22"/>
      <c r="K568" s="22"/>
      <c r="L568" s="22"/>
      <c r="M568" s="22"/>
      <c r="N568" s="22"/>
      <c r="O568" s="22"/>
      <c r="P568" s="22"/>
      <c r="Q568" s="59"/>
      <c r="R568" s="59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</row>
    <row r="569" spans="3:32" x14ac:dyDescent="0.2">
      <c r="C569" s="22"/>
      <c r="D569" s="59"/>
      <c r="E569" s="59"/>
      <c r="F569" s="59"/>
      <c r="G569" s="59"/>
      <c r="H569" s="59"/>
      <c r="I569" s="59"/>
      <c r="J569" s="22"/>
      <c r="K569" s="22"/>
      <c r="L569" s="22"/>
      <c r="M569" s="22"/>
      <c r="N569" s="22"/>
      <c r="O569" s="22"/>
      <c r="P569" s="22"/>
      <c r="Q569" s="59"/>
      <c r="R569" s="59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</row>
    <row r="570" spans="3:32" x14ac:dyDescent="0.2">
      <c r="C570" s="22"/>
      <c r="D570" s="59"/>
      <c r="E570" s="59"/>
      <c r="F570" s="59"/>
      <c r="G570" s="59"/>
      <c r="H570" s="59"/>
      <c r="I570" s="59"/>
      <c r="J570" s="22"/>
      <c r="K570" s="22"/>
      <c r="L570" s="22"/>
      <c r="M570" s="22"/>
      <c r="N570" s="22"/>
      <c r="O570" s="22"/>
      <c r="P570" s="22"/>
      <c r="Q570" s="59"/>
      <c r="R570" s="59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</row>
    <row r="571" spans="3:32" x14ac:dyDescent="0.2">
      <c r="C571" s="22"/>
      <c r="D571" s="59"/>
      <c r="E571" s="59"/>
      <c r="F571" s="59"/>
      <c r="G571" s="59"/>
      <c r="H571" s="59"/>
      <c r="I571" s="59"/>
      <c r="J571" s="22"/>
      <c r="K571" s="22"/>
      <c r="L571" s="22"/>
      <c r="M571" s="22"/>
      <c r="N571" s="22"/>
      <c r="O571" s="22"/>
      <c r="P571" s="22"/>
      <c r="Q571" s="59"/>
      <c r="R571" s="59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</row>
    <row r="572" spans="3:32" x14ac:dyDescent="0.2">
      <c r="C572" s="22"/>
      <c r="D572" s="59"/>
      <c r="E572" s="59"/>
      <c r="F572" s="59"/>
      <c r="G572" s="59"/>
      <c r="H572" s="59"/>
      <c r="I572" s="59"/>
      <c r="J572" s="22"/>
      <c r="K572" s="22"/>
      <c r="L572" s="22"/>
      <c r="M572" s="22"/>
      <c r="N572" s="22"/>
      <c r="O572" s="22"/>
      <c r="P572" s="22"/>
      <c r="Q572" s="59"/>
      <c r="R572" s="59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</row>
    <row r="573" spans="3:32" x14ac:dyDescent="0.2">
      <c r="C573" s="22"/>
      <c r="D573" s="59"/>
      <c r="E573" s="59"/>
      <c r="F573" s="59"/>
      <c r="G573" s="59"/>
      <c r="H573" s="59"/>
      <c r="I573" s="59"/>
      <c r="J573" s="22"/>
      <c r="K573" s="22"/>
      <c r="L573" s="22"/>
      <c r="M573" s="22"/>
      <c r="N573" s="22"/>
      <c r="O573" s="22"/>
      <c r="P573" s="22"/>
      <c r="Q573" s="59"/>
      <c r="R573" s="59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</row>
    <row r="574" spans="3:32" x14ac:dyDescent="0.2">
      <c r="C574" s="22"/>
      <c r="D574" s="59"/>
      <c r="E574" s="59"/>
      <c r="F574" s="59"/>
      <c r="G574" s="59"/>
      <c r="H574" s="59"/>
      <c r="I574" s="59"/>
      <c r="J574" s="22"/>
      <c r="K574" s="22"/>
      <c r="L574" s="22"/>
      <c r="M574" s="22"/>
      <c r="N574" s="22"/>
      <c r="O574" s="22"/>
      <c r="P574" s="22"/>
      <c r="Q574" s="59"/>
      <c r="R574" s="59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</row>
    <row r="575" spans="3:32" x14ac:dyDescent="0.2">
      <c r="C575" s="22"/>
      <c r="D575" s="59"/>
      <c r="E575" s="59"/>
      <c r="F575" s="59"/>
      <c r="G575" s="59"/>
      <c r="H575" s="59"/>
      <c r="I575" s="59"/>
      <c r="J575" s="22"/>
      <c r="K575" s="22"/>
      <c r="L575" s="22"/>
      <c r="M575" s="22"/>
      <c r="N575" s="22"/>
      <c r="O575" s="22"/>
      <c r="P575" s="22"/>
      <c r="Q575" s="59"/>
      <c r="R575" s="59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</row>
    <row r="576" spans="3:32" x14ac:dyDescent="0.2">
      <c r="C576" s="22"/>
      <c r="D576" s="59"/>
      <c r="E576" s="59"/>
      <c r="F576" s="59"/>
      <c r="G576" s="59"/>
      <c r="H576" s="59"/>
      <c r="I576" s="59"/>
      <c r="J576" s="22"/>
      <c r="K576" s="22"/>
      <c r="L576" s="22"/>
      <c r="M576" s="22"/>
      <c r="N576" s="22"/>
      <c r="O576" s="22"/>
      <c r="P576" s="22"/>
      <c r="Q576" s="59"/>
      <c r="R576" s="59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</row>
    <row r="577" spans="3:32" x14ac:dyDescent="0.2">
      <c r="C577" s="22"/>
      <c r="D577" s="59"/>
      <c r="E577" s="59"/>
      <c r="F577" s="59"/>
      <c r="G577" s="59"/>
      <c r="H577" s="59"/>
      <c r="I577" s="59"/>
      <c r="J577" s="22"/>
      <c r="K577" s="22"/>
      <c r="L577" s="22"/>
      <c r="M577" s="22"/>
      <c r="N577" s="22"/>
      <c r="O577" s="22"/>
      <c r="P577" s="22"/>
      <c r="Q577" s="59"/>
      <c r="R577" s="59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</row>
    <row r="578" spans="3:32" x14ac:dyDescent="0.2">
      <c r="C578" s="22"/>
      <c r="D578" s="59"/>
      <c r="E578" s="59"/>
      <c r="F578" s="59"/>
      <c r="G578" s="59"/>
      <c r="H578" s="59"/>
      <c r="I578" s="59"/>
      <c r="J578" s="22"/>
      <c r="K578" s="22"/>
      <c r="L578" s="22"/>
      <c r="M578" s="22"/>
      <c r="N578" s="22"/>
      <c r="O578" s="22"/>
      <c r="P578" s="22"/>
      <c r="Q578" s="59"/>
      <c r="R578" s="59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</row>
    <row r="579" spans="3:32" x14ac:dyDescent="0.2">
      <c r="C579" s="22"/>
      <c r="D579" s="59"/>
      <c r="E579" s="59"/>
      <c r="F579" s="59"/>
      <c r="G579" s="59"/>
      <c r="H579" s="59"/>
      <c r="I579" s="59"/>
      <c r="J579" s="22"/>
      <c r="K579" s="22"/>
      <c r="L579" s="22"/>
      <c r="M579" s="22"/>
      <c r="N579" s="22"/>
      <c r="O579" s="22"/>
      <c r="P579" s="22"/>
      <c r="Q579" s="59"/>
      <c r="R579" s="59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</row>
    <row r="580" spans="3:32" x14ac:dyDescent="0.2">
      <c r="C580" s="22"/>
      <c r="D580" s="59"/>
      <c r="E580" s="59"/>
      <c r="F580" s="59"/>
      <c r="G580" s="59"/>
      <c r="H580" s="59"/>
      <c r="I580" s="59"/>
      <c r="J580" s="22"/>
      <c r="K580" s="22"/>
      <c r="L580" s="22"/>
      <c r="M580" s="22"/>
      <c r="N580" s="22"/>
      <c r="O580" s="22"/>
      <c r="P580" s="22"/>
      <c r="Q580" s="59"/>
      <c r="R580" s="59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</row>
    <row r="581" spans="3:32" x14ac:dyDescent="0.2">
      <c r="C581" s="22"/>
      <c r="D581" s="59"/>
      <c r="E581" s="59"/>
      <c r="F581" s="59"/>
      <c r="G581" s="59"/>
      <c r="H581" s="59"/>
      <c r="I581" s="59"/>
      <c r="J581" s="22"/>
      <c r="K581" s="22"/>
      <c r="L581" s="22"/>
      <c r="M581" s="22"/>
      <c r="N581" s="22"/>
      <c r="O581" s="22"/>
      <c r="P581" s="22"/>
      <c r="Q581" s="59"/>
      <c r="R581" s="59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</row>
    <row r="582" spans="3:32" x14ac:dyDescent="0.2">
      <c r="C582" s="22"/>
      <c r="D582" s="59"/>
      <c r="E582" s="59"/>
      <c r="F582" s="59"/>
      <c r="G582" s="59"/>
      <c r="H582" s="59"/>
      <c r="I582" s="59"/>
      <c r="J582" s="22"/>
      <c r="K582" s="22"/>
      <c r="L582" s="22"/>
      <c r="M582" s="22"/>
      <c r="N582" s="22"/>
      <c r="O582" s="22"/>
      <c r="P582" s="22"/>
      <c r="Q582" s="59"/>
      <c r="R582" s="59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</row>
    <row r="583" spans="3:32" x14ac:dyDescent="0.2">
      <c r="C583" s="22"/>
      <c r="D583" s="59"/>
      <c r="E583" s="59"/>
      <c r="F583" s="59"/>
      <c r="G583" s="59"/>
      <c r="H583" s="59"/>
      <c r="I583" s="59"/>
      <c r="J583" s="22"/>
      <c r="K583" s="22"/>
      <c r="L583" s="22"/>
      <c r="M583" s="22"/>
      <c r="N583" s="22"/>
      <c r="O583" s="22"/>
      <c r="P583" s="22"/>
      <c r="Q583" s="59"/>
      <c r="R583" s="59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</row>
    <row r="584" spans="3:32" x14ac:dyDescent="0.2">
      <c r="C584" s="22"/>
      <c r="D584" s="59"/>
      <c r="E584" s="59"/>
      <c r="F584" s="59"/>
      <c r="G584" s="59"/>
      <c r="H584" s="59"/>
      <c r="I584" s="59"/>
      <c r="J584" s="22"/>
      <c r="K584" s="22"/>
      <c r="L584" s="22"/>
      <c r="M584" s="22"/>
      <c r="N584" s="22"/>
      <c r="O584" s="22"/>
      <c r="P584" s="22"/>
      <c r="Q584" s="59"/>
      <c r="R584" s="59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</row>
    <row r="585" spans="3:32" x14ac:dyDescent="0.2">
      <c r="C585" s="22"/>
      <c r="D585" s="59"/>
      <c r="E585" s="59"/>
      <c r="F585" s="59"/>
      <c r="G585" s="59"/>
      <c r="H585" s="59"/>
      <c r="I585" s="59"/>
      <c r="J585" s="22"/>
      <c r="K585" s="22"/>
      <c r="L585" s="22"/>
      <c r="M585" s="22"/>
      <c r="N585" s="22"/>
      <c r="O585" s="22"/>
      <c r="P585" s="22"/>
      <c r="Q585" s="59"/>
      <c r="R585" s="59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</row>
    <row r="586" spans="3:32" x14ac:dyDescent="0.2">
      <c r="C586" s="22"/>
      <c r="D586" s="59"/>
      <c r="E586" s="59"/>
      <c r="F586" s="59"/>
      <c r="G586" s="59"/>
      <c r="H586" s="59"/>
      <c r="I586" s="59"/>
      <c r="J586" s="22"/>
      <c r="K586" s="22"/>
      <c r="L586" s="22"/>
      <c r="M586" s="22"/>
      <c r="N586" s="22"/>
      <c r="O586" s="22"/>
      <c r="P586" s="22"/>
      <c r="Q586" s="59"/>
      <c r="R586" s="59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</row>
    <row r="587" spans="3:32" x14ac:dyDescent="0.2">
      <c r="C587" s="22"/>
      <c r="D587" s="59"/>
      <c r="E587" s="59"/>
      <c r="F587" s="59"/>
      <c r="G587" s="59"/>
      <c r="H587" s="59"/>
      <c r="I587" s="59"/>
      <c r="J587" s="22"/>
      <c r="K587" s="22"/>
      <c r="L587" s="22"/>
      <c r="M587" s="22"/>
      <c r="N587" s="22"/>
      <c r="O587" s="22"/>
      <c r="P587" s="22"/>
      <c r="Q587" s="59"/>
      <c r="R587" s="59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</row>
    <row r="588" spans="3:32" x14ac:dyDescent="0.2">
      <c r="C588" s="22"/>
      <c r="D588" s="59"/>
      <c r="E588" s="59"/>
      <c r="F588" s="59"/>
      <c r="G588" s="59"/>
      <c r="H588" s="59"/>
      <c r="I588" s="59"/>
      <c r="J588" s="22"/>
      <c r="K588" s="22"/>
      <c r="L588" s="22"/>
      <c r="M588" s="22"/>
      <c r="N588" s="22"/>
      <c r="O588" s="22"/>
      <c r="P588" s="22"/>
      <c r="Q588" s="59"/>
      <c r="R588" s="59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</row>
    <row r="589" spans="3:32" x14ac:dyDescent="0.2">
      <c r="C589" s="22"/>
      <c r="D589" s="59"/>
      <c r="E589" s="59"/>
      <c r="F589" s="59"/>
      <c r="G589" s="59"/>
      <c r="H589" s="59"/>
      <c r="I589" s="59"/>
      <c r="J589" s="22"/>
      <c r="K589" s="22"/>
      <c r="L589" s="22"/>
      <c r="M589" s="22"/>
      <c r="N589" s="22"/>
      <c r="O589" s="22"/>
      <c r="P589" s="22"/>
      <c r="Q589" s="59"/>
      <c r="R589" s="59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</row>
    <row r="590" spans="3:32" x14ac:dyDescent="0.2">
      <c r="C590" s="22"/>
      <c r="D590" s="59"/>
      <c r="E590" s="59"/>
      <c r="F590" s="59"/>
      <c r="G590" s="59"/>
      <c r="H590" s="59"/>
      <c r="I590" s="59"/>
      <c r="J590" s="22"/>
      <c r="K590" s="22"/>
      <c r="L590" s="22"/>
      <c r="M590" s="22"/>
      <c r="N590" s="22"/>
      <c r="O590" s="22"/>
      <c r="P590" s="22"/>
      <c r="Q590" s="59"/>
      <c r="R590" s="59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</row>
    <row r="591" spans="3:32" x14ac:dyDescent="0.2">
      <c r="C591" s="22"/>
      <c r="D591" s="59"/>
      <c r="E591" s="59"/>
      <c r="F591" s="59"/>
      <c r="G591" s="59"/>
      <c r="H591" s="59"/>
      <c r="I591" s="59"/>
      <c r="J591" s="22"/>
      <c r="K591" s="22"/>
      <c r="L591" s="22"/>
      <c r="M591" s="22"/>
      <c r="N591" s="22"/>
      <c r="O591" s="22"/>
      <c r="P591" s="22"/>
      <c r="Q591" s="59"/>
      <c r="R591" s="59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</row>
    <row r="592" spans="3:32" x14ac:dyDescent="0.2">
      <c r="C592" s="22"/>
      <c r="D592" s="59"/>
      <c r="E592" s="59"/>
      <c r="F592" s="59"/>
      <c r="G592" s="59"/>
      <c r="H592" s="59"/>
      <c r="I592" s="59"/>
      <c r="J592" s="22"/>
      <c r="K592" s="22"/>
      <c r="L592" s="22"/>
      <c r="M592" s="22"/>
      <c r="N592" s="22"/>
      <c r="O592" s="22"/>
      <c r="P592" s="22"/>
      <c r="Q592" s="59"/>
      <c r="R592" s="59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</row>
    <row r="593" spans="3:32" x14ac:dyDescent="0.2">
      <c r="C593" s="22"/>
      <c r="D593" s="59"/>
      <c r="E593" s="59"/>
      <c r="F593" s="59"/>
      <c r="G593" s="59"/>
      <c r="H593" s="59"/>
      <c r="I593" s="59"/>
      <c r="J593" s="22"/>
      <c r="K593" s="22"/>
      <c r="L593" s="22"/>
      <c r="M593" s="22"/>
      <c r="N593" s="22"/>
      <c r="O593" s="22"/>
      <c r="P593" s="22"/>
      <c r="Q593" s="59"/>
      <c r="R593" s="59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</row>
    <row r="594" spans="3:32" x14ac:dyDescent="0.2">
      <c r="C594" s="22"/>
      <c r="D594" s="59"/>
      <c r="E594" s="59"/>
      <c r="F594" s="59"/>
      <c r="G594" s="59"/>
      <c r="H594" s="59"/>
      <c r="I594" s="59"/>
      <c r="J594" s="22"/>
      <c r="K594" s="22"/>
      <c r="L594" s="22"/>
      <c r="M594" s="22"/>
      <c r="N594" s="22"/>
      <c r="O594" s="22"/>
      <c r="P594" s="22"/>
      <c r="Q594" s="59"/>
      <c r="R594" s="59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</row>
    <row r="595" spans="3:32" x14ac:dyDescent="0.2">
      <c r="C595" s="22"/>
      <c r="D595" s="59"/>
      <c r="E595" s="59"/>
      <c r="F595" s="59"/>
      <c r="G595" s="59"/>
      <c r="H595" s="59"/>
      <c r="I595" s="59"/>
      <c r="J595" s="22"/>
      <c r="K595" s="22"/>
      <c r="L595" s="22"/>
      <c r="M595" s="22"/>
      <c r="N595" s="22"/>
      <c r="O595" s="22"/>
      <c r="P595" s="22"/>
      <c r="Q595" s="59"/>
      <c r="R595" s="59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</row>
    <row r="596" spans="3:32" x14ac:dyDescent="0.2">
      <c r="C596" s="22"/>
      <c r="D596" s="59"/>
      <c r="E596" s="59"/>
      <c r="F596" s="59"/>
      <c r="G596" s="59"/>
      <c r="H596" s="59"/>
      <c r="I596" s="59"/>
      <c r="J596" s="22"/>
      <c r="K596" s="22"/>
      <c r="L596" s="22"/>
      <c r="M596" s="22"/>
      <c r="N596" s="22"/>
      <c r="O596" s="22"/>
      <c r="P596" s="22"/>
      <c r="Q596" s="59"/>
      <c r="R596" s="59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</row>
    <row r="597" spans="3:32" x14ac:dyDescent="0.2">
      <c r="C597" s="22"/>
      <c r="D597" s="59"/>
      <c r="E597" s="59"/>
      <c r="F597" s="59"/>
      <c r="G597" s="59"/>
      <c r="H597" s="59"/>
      <c r="I597" s="59"/>
      <c r="J597" s="22"/>
      <c r="K597" s="22"/>
      <c r="L597" s="22"/>
      <c r="M597" s="22"/>
      <c r="N597" s="22"/>
      <c r="O597" s="22"/>
      <c r="P597" s="22"/>
      <c r="Q597" s="59"/>
      <c r="R597" s="59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</row>
    <row r="598" spans="3:32" x14ac:dyDescent="0.2">
      <c r="C598" s="22"/>
      <c r="D598" s="59"/>
      <c r="E598" s="59"/>
      <c r="F598" s="59"/>
      <c r="G598" s="59"/>
      <c r="H598" s="59"/>
      <c r="I598" s="59"/>
      <c r="J598" s="22"/>
      <c r="K598" s="22"/>
      <c r="L598" s="22"/>
      <c r="M598" s="22"/>
      <c r="N598" s="22"/>
      <c r="O598" s="22"/>
      <c r="P598" s="22"/>
      <c r="Q598" s="59"/>
      <c r="R598" s="59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</row>
    <row r="599" spans="3:32" x14ac:dyDescent="0.2">
      <c r="C599" s="22"/>
      <c r="D599" s="59"/>
      <c r="E599" s="59"/>
      <c r="F599" s="59"/>
      <c r="G599" s="59"/>
      <c r="H599" s="59"/>
      <c r="I599" s="59"/>
      <c r="J599" s="22"/>
      <c r="K599" s="22"/>
      <c r="L599" s="22"/>
      <c r="M599" s="22"/>
      <c r="N599" s="22"/>
      <c r="O599" s="22"/>
      <c r="P599" s="22"/>
      <c r="Q599" s="59"/>
      <c r="R599" s="59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</row>
    <row r="600" spans="3:32" x14ac:dyDescent="0.2">
      <c r="C600" s="22"/>
      <c r="D600" s="59"/>
      <c r="E600" s="59"/>
      <c r="F600" s="59"/>
      <c r="G600" s="59"/>
      <c r="H600" s="59"/>
      <c r="I600" s="59"/>
      <c r="J600" s="22"/>
      <c r="K600" s="22"/>
      <c r="L600" s="22"/>
      <c r="M600" s="22"/>
      <c r="N600" s="22"/>
      <c r="O600" s="22"/>
      <c r="P600" s="22"/>
      <c r="Q600" s="59"/>
      <c r="R600" s="59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</row>
    <row r="601" spans="3:32" x14ac:dyDescent="0.2">
      <c r="C601" s="22"/>
      <c r="D601" s="59"/>
      <c r="E601" s="59"/>
      <c r="F601" s="59"/>
      <c r="G601" s="59"/>
      <c r="H601" s="59"/>
      <c r="I601" s="59"/>
      <c r="J601" s="22"/>
      <c r="K601" s="22"/>
      <c r="L601" s="22"/>
      <c r="M601" s="22"/>
      <c r="N601" s="22"/>
      <c r="O601" s="22"/>
      <c r="P601" s="22"/>
      <c r="Q601" s="59"/>
      <c r="R601" s="59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</row>
    <row r="602" spans="3:32" x14ac:dyDescent="0.2">
      <c r="C602" s="22"/>
      <c r="D602" s="59"/>
      <c r="E602" s="59"/>
      <c r="F602" s="59"/>
      <c r="G602" s="59"/>
      <c r="H602" s="59"/>
      <c r="I602" s="59"/>
      <c r="J602" s="22"/>
      <c r="K602" s="22"/>
      <c r="L602" s="22"/>
      <c r="M602" s="22"/>
      <c r="N602" s="22"/>
      <c r="O602" s="22"/>
      <c r="P602" s="22"/>
      <c r="Q602" s="59"/>
      <c r="R602" s="59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</row>
    <row r="603" spans="3:32" x14ac:dyDescent="0.2">
      <c r="C603" s="22"/>
      <c r="D603" s="59"/>
      <c r="E603" s="59"/>
      <c r="F603" s="59"/>
      <c r="G603" s="59"/>
      <c r="H603" s="59"/>
      <c r="I603" s="59"/>
      <c r="J603" s="22"/>
      <c r="K603" s="22"/>
      <c r="L603" s="22"/>
      <c r="M603" s="22"/>
      <c r="N603" s="22"/>
      <c r="O603" s="22"/>
      <c r="P603" s="22"/>
      <c r="Q603" s="59"/>
      <c r="R603" s="59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</row>
    <row r="604" spans="3:32" x14ac:dyDescent="0.2">
      <c r="C604" s="22"/>
      <c r="D604" s="59"/>
      <c r="E604" s="59"/>
      <c r="F604" s="59"/>
      <c r="G604" s="59"/>
      <c r="H604" s="59"/>
      <c r="I604" s="59"/>
      <c r="J604" s="22"/>
      <c r="K604" s="22"/>
      <c r="L604" s="22"/>
      <c r="M604" s="22"/>
      <c r="N604" s="22"/>
      <c r="O604" s="22"/>
      <c r="P604" s="22"/>
      <c r="Q604" s="59"/>
      <c r="R604" s="59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</row>
    <row r="605" spans="3:32" x14ac:dyDescent="0.2">
      <c r="C605" s="22"/>
      <c r="D605" s="59"/>
      <c r="E605" s="59"/>
      <c r="F605" s="59"/>
      <c r="G605" s="59"/>
      <c r="H605" s="59"/>
      <c r="I605" s="59"/>
      <c r="J605" s="22"/>
      <c r="K605" s="22"/>
      <c r="L605" s="22"/>
      <c r="M605" s="22"/>
      <c r="N605" s="22"/>
      <c r="O605" s="22"/>
      <c r="P605" s="22"/>
      <c r="Q605" s="59"/>
      <c r="R605" s="59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</row>
    <row r="606" spans="3:32" x14ac:dyDescent="0.2">
      <c r="C606" s="22"/>
      <c r="D606" s="59"/>
      <c r="E606" s="59"/>
      <c r="F606" s="59"/>
      <c r="G606" s="59"/>
      <c r="H606" s="59"/>
      <c r="I606" s="59"/>
      <c r="J606" s="22"/>
      <c r="K606" s="22"/>
      <c r="L606" s="22"/>
      <c r="M606" s="22"/>
      <c r="N606" s="22"/>
      <c r="O606" s="22"/>
      <c r="P606" s="22"/>
      <c r="Q606" s="59"/>
      <c r="R606" s="59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</row>
    <row r="607" spans="3:32" x14ac:dyDescent="0.2">
      <c r="C607" s="22"/>
      <c r="D607" s="59"/>
      <c r="E607" s="59"/>
      <c r="F607" s="59"/>
      <c r="G607" s="59"/>
      <c r="H607" s="59"/>
      <c r="I607" s="59"/>
      <c r="J607" s="22"/>
      <c r="K607" s="22"/>
      <c r="L607" s="22"/>
      <c r="M607" s="22"/>
      <c r="N607" s="22"/>
      <c r="O607" s="22"/>
      <c r="P607" s="22"/>
      <c r="Q607" s="59"/>
      <c r="R607" s="59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</row>
    <row r="608" spans="3:32" x14ac:dyDescent="0.2">
      <c r="C608" s="22"/>
      <c r="D608" s="59"/>
      <c r="E608" s="59"/>
      <c r="F608" s="59"/>
      <c r="G608" s="59"/>
      <c r="H608" s="59"/>
      <c r="I608" s="59"/>
      <c r="J608" s="22"/>
      <c r="K608" s="22"/>
      <c r="L608" s="22"/>
      <c r="M608" s="22"/>
      <c r="N608" s="22"/>
      <c r="O608" s="22"/>
      <c r="P608" s="22"/>
      <c r="Q608" s="59"/>
      <c r="R608" s="59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</row>
    <row r="609" spans="3:32" x14ac:dyDescent="0.2">
      <c r="C609" s="22"/>
      <c r="D609" s="59"/>
      <c r="E609" s="59"/>
      <c r="F609" s="59"/>
      <c r="G609" s="59"/>
      <c r="H609" s="59"/>
      <c r="I609" s="59"/>
      <c r="J609" s="22"/>
      <c r="K609" s="22"/>
      <c r="L609" s="22"/>
      <c r="M609" s="22"/>
      <c r="N609" s="22"/>
      <c r="O609" s="22"/>
      <c r="P609" s="22"/>
      <c r="Q609" s="59"/>
      <c r="R609" s="59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</row>
    <row r="610" spans="3:32" x14ac:dyDescent="0.2">
      <c r="C610" s="22"/>
      <c r="D610" s="59"/>
      <c r="E610" s="59"/>
      <c r="F610" s="59"/>
      <c r="G610" s="59"/>
      <c r="H610" s="59"/>
      <c r="I610" s="59"/>
      <c r="J610" s="22"/>
      <c r="K610" s="22"/>
      <c r="L610" s="22"/>
      <c r="M610" s="22"/>
      <c r="N610" s="22"/>
      <c r="O610" s="22"/>
      <c r="P610" s="22"/>
      <c r="Q610" s="59"/>
      <c r="R610" s="59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</row>
    <row r="611" spans="3:32" x14ac:dyDescent="0.2">
      <c r="C611" s="22"/>
      <c r="D611" s="59"/>
      <c r="E611" s="59"/>
      <c r="F611" s="59"/>
      <c r="G611" s="59"/>
      <c r="H611" s="59"/>
      <c r="I611" s="59"/>
      <c r="J611" s="22"/>
      <c r="K611" s="22"/>
      <c r="L611" s="22"/>
      <c r="M611" s="22"/>
      <c r="N611" s="22"/>
      <c r="O611" s="22"/>
      <c r="P611" s="22"/>
      <c r="Q611" s="59"/>
      <c r="R611" s="59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</row>
    <row r="612" spans="3:32" x14ac:dyDescent="0.2">
      <c r="C612" s="22"/>
      <c r="D612" s="59"/>
      <c r="E612" s="59"/>
      <c r="F612" s="59"/>
      <c r="G612" s="59"/>
      <c r="H612" s="59"/>
      <c r="I612" s="59"/>
      <c r="J612" s="22"/>
      <c r="K612" s="22"/>
      <c r="L612" s="22"/>
      <c r="M612" s="22"/>
      <c r="N612" s="22"/>
      <c r="O612" s="22"/>
      <c r="P612" s="22"/>
      <c r="Q612" s="59"/>
      <c r="R612" s="59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</row>
    <row r="613" spans="3:32" x14ac:dyDescent="0.2">
      <c r="C613" s="22"/>
      <c r="D613" s="59"/>
      <c r="E613" s="59"/>
      <c r="F613" s="59"/>
      <c r="G613" s="59"/>
      <c r="H613" s="59"/>
      <c r="I613" s="59"/>
      <c r="J613" s="22"/>
      <c r="K613" s="22"/>
      <c r="L613" s="22"/>
      <c r="M613" s="22"/>
      <c r="N613" s="22"/>
      <c r="O613" s="22"/>
      <c r="P613" s="22"/>
      <c r="Q613" s="59"/>
      <c r="R613" s="59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</row>
    <row r="614" spans="3:32" x14ac:dyDescent="0.2">
      <c r="C614" s="22"/>
      <c r="D614" s="59"/>
      <c r="E614" s="59"/>
      <c r="F614" s="59"/>
      <c r="G614" s="59"/>
      <c r="H614" s="59"/>
      <c r="I614" s="59"/>
      <c r="J614" s="22"/>
      <c r="K614" s="22"/>
      <c r="L614" s="22"/>
      <c r="M614" s="22"/>
      <c r="N614" s="22"/>
      <c r="O614" s="22"/>
      <c r="P614" s="22"/>
      <c r="Q614" s="59"/>
      <c r="R614" s="59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</row>
    <row r="615" spans="3:32" x14ac:dyDescent="0.2">
      <c r="C615" s="22"/>
      <c r="D615" s="59"/>
      <c r="E615" s="59"/>
      <c r="F615" s="59"/>
      <c r="G615" s="59"/>
      <c r="H615" s="59"/>
      <c r="I615" s="59"/>
      <c r="J615" s="22"/>
      <c r="K615" s="22"/>
      <c r="L615" s="22"/>
      <c r="M615" s="22"/>
      <c r="N615" s="22"/>
      <c r="O615" s="22"/>
      <c r="P615" s="22"/>
      <c r="Q615" s="59"/>
      <c r="R615" s="59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</row>
    <row r="616" spans="3:32" x14ac:dyDescent="0.2">
      <c r="C616" s="22"/>
      <c r="D616" s="59"/>
      <c r="E616" s="59"/>
      <c r="F616" s="59"/>
      <c r="G616" s="59"/>
      <c r="H616" s="59"/>
      <c r="I616" s="59"/>
      <c r="J616" s="22"/>
      <c r="K616" s="22"/>
      <c r="L616" s="22"/>
      <c r="M616" s="22"/>
      <c r="N616" s="22"/>
      <c r="O616" s="22"/>
      <c r="P616" s="22"/>
      <c r="Q616" s="59"/>
      <c r="R616" s="59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</row>
    <row r="617" spans="3:32" x14ac:dyDescent="0.2">
      <c r="C617" s="22"/>
      <c r="D617" s="59"/>
      <c r="E617" s="59"/>
      <c r="F617" s="59"/>
      <c r="G617" s="59"/>
      <c r="H617" s="59"/>
      <c r="I617" s="59"/>
      <c r="J617" s="22"/>
      <c r="K617" s="22"/>
      <c r="L617" s="22"/>
      <c r="M617" s="22"/>
      <c r="N617" s="22"/>
      <c r="O617" s="22"/>
      <c r="P617" s="22"/>
      <c r="Q617" s="59"/>
      <c r="R617" s="59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</row>
    <row r="618" spans="3:32" x14ac:dyDescent="0.2">
      <c r="C618" s="22"/>
      <c r="D618" s="59"/>
      <c r="E618" s="59"/>
      <c r="F618" s="59"/>
      <c r="G618" s="59"/>
      <c r="H618" s="59"/>
      <c r="I618" s="59"/>
      <c r="J618" s="22"/>
      <c r="K618" s="22"/>
      <c r="L618" s="22"/>
      <c r="M618" s="22"/>
      <c r="N618" s="22"/>
      <c r="O618" s="22"/>
      <c r="P618" s="22"/>
      <c r="Q618" s="59"/>
      <c r="R618" s="59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</row>
    <row r="619" spans="3:32" x14ac:dyDescent="0.2">
      <c r="C619" s="22"/>
      <c r="D619" s="59"/>
      <c r="E619" s="59"/>
      <c r="F619" s="59"/>
      <c r="G619" s="59"/>
      <c r="H619" s="59"/>
      <c r="I619" s="59"/>
      <c r="J619" s="22"/>
      <c r="K619" s="22"/>
      <c r="L619" s="22"/>
      <c r="M619" s="22"/>
      <c r="N619" s="22"/>
      <c r="O619" s="22"/>
      <c r="P619" s="22"/>
      <c r="Q619" s="59"/>
      <c r="R619" s="59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</row>
    <row r="620" spans="3:32" x14ac:dyDescent="0.2">
      <c r="C620" s="22"/>
      <c r="D620" s="59"/>
      <c r="E620" s="59"/>
      <c r="F620" s="59"/>
      <c r="G620" s="59"/>
      <c r="H620" s="59"/>
      <c r="I620" s="59"/>
      <c r="J620" s="22"/>
      <c r="K620" s="22"/>
      <c r="L620" s="22"/>
      <c r="M620" s="22"/>
      <c r="N620" s="22"/>
      <c r="O620" s="22"/>
      <c r="P620" s="22"/>
      <c r="Q620" s="59"/>
      <c r="R620" s="59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</row>
    <row r="621" spans="3:32" x14ac:dyDescent="0.2">
      <c r="C621" s="22"/>
      <c r="D621" s="59"/>
      <c r="E621" s="59"/>
      <c r="F621" s="59"/>
      <c r="G621" s="59"/>
      <c r="H621" s="59"/>
      <c r="I621" s="59"/>
      <c r="J621" s="22"/>
      <c r="K621" s="22"/>
      <c r="L621" s="22"/>
      <c r="M621" s="22"/>
      <c r="N621" s="22"/>
      <c r="O621" s="22"/>
      <c r="P621" s="22"/>
      <c r="Q621" s="59"/>
      <c r="R621" s="59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</row>
    <row r="622" spans="3:32" x14ac:dyDescent="0.2">
      <c r="C622" s="22"/>
      <c r="D622" s="59"/>
      <c r="E622" s="59"/>
      <c r="F622" s="59"/>
      <c r="G622" s="59"/>
      <c r="H622" s="59"/>
      <c r="I622" s="59"/>
      <c r="J622" s="22"/>
      <c r="K622" s="22"/>
      <c r="L622" s="22"/>
      <c r="M622" s="22"/>
      <c r="N622" s="22"/>
      <c r="O622" s="22"/>
      <c r="P622" s="22"/>
      <c r="Q622" s="59"/>
      <c r="R622" s="59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</row>
    <row r="623" spans="3:32" x14ac:dyDescent="0.2">
      <c r="C623" s="22"/>
      <c r="D623" s="59"/>
      <c r="E623" s="59"/>
      <c r="F623" s="59"/>
      <c r="G623" s="59"/>
      <c r="H623" s="59"/>
      <c r="I623" s="59"/>
      <c r="J623" s="22"/>
      <c r="K623" s="22"/>
      <c r="L623" s="22"/>
      <c r="M623" s="22"/>
      <c r="N623" s="22"/>
      <c r="O623" s="22"/>
      <c r="P623" s="22"/>
      <c r="Q623" s="59"/>
      <c r="R623" s="59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</row>
    <row r="624" spans="3:32" x14ac:dyDescent="0.2">
      <c r="C624" s="22"/>
      <c r="D624" s="59"/>
      <c r="E624" s="59"/>
      <c r="F624" s="59"/>
      <c r="G624" s="59"/>
      <c r="H624" s="59"/>
      <c r="I624" s="59"/>
      <c r="J624" s="22"/>
      <c r="K624" s="22"/>
      <c r="L624" s="22"/>
      <c r="M624" s="22"/>
      <c r="N624" s="22"/>
      <c r="O624" s="22"/>
      <c r="P624" s="22"/>
      <c r="Q624" s="59"/>
      <c r="R624" s="59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</row>
    <row r="625" spans="3:32" x14ac:dyDescent="0.2">
      <c r="C625" s="22"/>
      <c r="D625" s="59"/>
      <c r="E625" s="59"/>
      <c r="F625" s="59"/>
      <c r="G625" s="59"/>
      <c r="H625" s="59"/>
      <c r="I625" s="59"/>
      <c r="J625" s="22"/>
      <c r="K625" s="22"/>
      <c r="L625" s="22"/>
      <c r="M625" s="22"/>
      <c r="N625" s="22"/>
      <c r="O625" s="22"/>
      <c r="P625" s="22"/>
      <c r="Q625" s="59"/>
      <c r="R625" s="59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</row>
    <row r="626" spans="3:32" x14ac:dyDescent="0.2">
      <c r="C626" s="22"/>
      <c r="D626" s="59"/>
      <c r="E626" s="59"/>
      <c r="F626" s="59"/>
      <c r="G626" s="59"/>
      <c r="H626" s="59"/>
      <c r="I626" s="59"/>
      <c r="J626" s="22"/>
      <c r="K626" s="22"/>
      <c r="L626" s="22"/>
      <c r="M626" s="22"/>
      <c r="N626" s="22"/>
      <c r="O626" s="22"/>
      <c r="P626" s="22"/>
      <c r="Q626" s="59"/>
      <c r="R626" s="59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</row>
    <row r="627" spans="3:32" x14ac:dyDescent="0.2">
      <c r="C627" s="22"/>
      <c r="D627" s="59"/>
      <c r="E627" s="59"/>
      <c r="F627" s="59"/>
      <c r="G627" s="59"/>
      <c r="H627" s="59"/>
      <c r="I627" s="59"/>
      <c r="J627" s="22"/>
      <c r="K627" s="22"/>
      <c r="L627" s="22"/>
      <c r="M627" s="22"/>
      <c r="N627" s="22"/>
      <c r="O627" s="22"/>
      <c r="P627" s="22"/>
      <c r="Q627" s="59"/>
      <c r="R627" s="59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</row>
    <row r="628" spans="3:32" x14ac:dyDescent="0.2">
      <c r="C628" s="22"/>
      <c r="D628" s="59"/>
      <c r="E628" s="59"/>
      <c r="F628" s="59"/>
      <c r="G628" s="59"/>
      <c r="H628" s="59"/>
      <c r="I628" s="59"/>
      <c r="J628" s="22"/>
      <c r="K628" s="22"/>
      <c r="L628" s="22"/>
      <c r="M628" s="22"/>
      <c r="N628" s="22"/>
      <c r="O628" s="22"/>
      <c r="P628" s="22"/>
      <c r="Q628" s="59"/>
      <c r="R628" s="59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</row>
    <row r="629" spans="3:32" x14ac:dyDescent="0.2">
      <c r="C629" s="22"/>
      <c r="D629" s="59"/>
      <c r="E629" s="59"/>
      <c r="F629" s="59"/>
      <c r="G629" s="59"/>
      <c r="H629" s="59"/>
      <c r="I629" s="59"/>
      <c r="J629" s="22"/>
      <c r="K629" s="22"/>
      <c r="L629" s="22"/>
      <c r="M629" s="22"/>
      <c r="N629" s="22"/>
      <c r="O629" s="22"/>
      <c r="P629" s="22"/>
      <c r="Q629" s="59"/>
      <c r="R629" s="59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</row>
    <row r="630" spans="3:32" x14ac:dyDescent="0.2">
      <c r="C630" s="22"/>
      <c r="D630" s="59"/>
      <c r="E630" s="59"/>
      <c r="F630" s="59"/>
      <c r="G630" s="59"/>
      <c r="H630" s="59"/>
      <c r="I630" s="59"/>
      <c r="J630" s="22"/>
      <c r="K630" s="22"/>
      <c r="L630" s="22"/>
      <c r="M630" s="22"/>
      <c r="N630" s="22"/>
      <c r="O630" s="22"/>
      <c r="P630" s="22"/>
      <c r="Q630" s="59"/>
      <c r="R630" s="59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</row>
    <row r="631" spans="3:32" x14ac:dyDescent="0.2">
      <c r="C631" s="22"/>
      <c r="D631" s="59"/>
      <c r="E631" s="59"/>
      <c r="F631" s="59"/>
      <c r="G631" s="59"/>
      <c r="H631" s="59"/>
      <c r="I631" s="59"/>
      <c r="J631" s="22"/>
      <c r="K631" s="22"/>
      <c r="L631" s="22"/>
      <c r="M631" s="22"/>
      <c r="N631" s="22"/>
      <c r="O631" s="22"/>
      <c r="P631" s="22"/>
      <c r="Q631" s="59"/>
      <c r="R631" s="59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</row>
    <row r="632" spans="3:32" x14ac:dyDescent="0.2">
      <c r="C632" s="22"/>
      <c r="D632" s="59"/>
      <c r="E632" s="59"/>
      <c r="F632" s="59"/>
      <c r="G632" s="59"/>
      <c r="H632" s="59"/>
      <c r="I632" s="59"/>
      <c r="J632" s="22"/>
      <c r="K632" s="22"/>
      <c r="L632" s="22"/>
      <c r="M632" s="22"/>
      <c r="N632" s="22"/>
      <c r="O632" s="22"/>
      <c r="P632" s="22"/>
      <c r="Q632" s="59"/>
      <c r="R632" s="59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</row>
    <row r="633" spans="3:32" x14ac:dyDescent="0.2">
      <c r="C633" s="22"/>
      <c r="D633" s="59"/>
      <c r="E633" s="59"/>
      <c r="F633" s="59"/>
      <c r="G633" s="59"/>
      <c r="H633" s="59"/>
      <c r="I633" s="59"/>
      <c r="J633" s="22"/>
      <c r="K633" s="22"/>
      <c r="L633" s="22"/>
      <c r="M633" s="22"/>
      <c r="N633" s="22"/>
      <c r="O633" s="22"/>
      <c r="P633" s="22"/>
      <c r="Q633" s="59"/>
      <c r="R633" s="59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</row>
    <row r="634" spans="3:32" x14ac:dyDescent="0.2">
      <c r="C634" s="22"/>
      <c r="D634" s="59"/>
      <c r="E634" s="59"/>
      <c r="F634" s="59"/>
      <c r="G634" s="59"/>
      <c r="H634" s="59"/>
      <c r="I634" s="59"/>
      <c r="J634" s="22"/>
      <c r="K634" s="22"/>
      <c r="L634" s="22"/>
      <c r="M634" s="22"/>
      <c r="N634" s="22"/>
      <c r="O634" s="22"/>
      <c r="P634" s="22"/>
      <c r="Q634" s="59"/>
      <c r="R634" s="59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</row>
    <row r="635" spans="3:32" x14ac:dyDescent="0.2">
      <c r="C635" s="22"/>
      <c r="D635" s="59"/>
      <c r="E635" s="59"/>
      <c r="F635" s="59"/>
      <c r="G635" s="59"/>
      <c r="H635" s="59"/>
      <c r="I635" s="59"/>
      <c r="J635" s="22"/>
      <c r="K635" s="22"/>
      <c r="L635" s="22"/>
      <c r="M635" s="22"/>
      <c r="N635" s="22"/>
      <c r="O635" s="22"/>
      <c r="P635" s="22"/>
      <c r="Q635" s="59"/>
      <c r="R635" s="59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</row>
    <row r="636" spans="3:32" x14ac:dyDescent="0.2">
      <c r="C636" s="22"/>
      <c r="D636" s="59"/>
      <c r="E636" s="59"/>
      <c r="F636" s="59"/>
      <c r="G636" s="59"/>
      <c r="H636" s="59"/>
      <c r="I636" s="59"/>
      <c r="J636" s="22"/>
      <c r="K636" s="22"/>
      <c r="L636" s="22"/>
      <c r="M636" s="22"/>
      <c r="N636" s="22"/>
      <c r="O636" s="22"/>
      <c r="P636" s="22"/>
      <c r="Q636" s="59"/>
      <c r="R636" s="59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</row>
    <row r="637" spans="3:32" x14ac:dyDescent="0.2">
      <c r="C637" s="22"/>
      <c r="D637" s="59"/>
      <c r="E637" s="59"/>
      <c r="F637" s="59"/>
      <c r="G637" s="59"/>
      <c r="H637" s="59"/>
      <c r="I637" s="59"/>
      <c r="J637" s="22"/>
      <c r="K637" s="22"/>
      <c r="L637" s="22"/>
      <c r="M637" s="22"/>
      <c r="N637" s="22"/>
      <c r="O637" s="22"/>
      <c r="P637" s="22"/>
      <c r="Q637" s="59"/>
      <c r="R637" s="59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</row>
    <row r="638" spans="3:32" x14ac:dyDescent="0.2">
      <c r="C638" s="22"/>
      <c r="D638" s="59"/>
      <c r="E638" s="59"/>
      <c r="F638" s="59"/>
      <c r="G638" s="59"/>
      <c r="H638" s="59"/>
      <c r="I638" s="59"/>
      <c r="J638" s="22"/>
      <c r="K638" s="22"/>
      <c r="L638" s="22"/>
      <c r="M638" s="22"/>
      <c r="N638" s="22"/>
      <c r="O638" s="22"/>
      <c r="P638" s="22"/>
      <c r="Q638" s="59"/>
      <c r="R638" s="59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</row>
    <row r="639" spans="3:32" x14ac:dyDescent="0.2">
      <c r="C639" s="22"/>
      <c r="D639" s="59"/>
      <c r="E639" s="59"/>
      <c r="F639" s="59"/>
      <c r="G639" s="59"/>
      <c r="H639" s="59"/>
      <c r="I639" s="59"/>
      <c r="J639" s="22"/>
      <c r="K639" s="22"/>
      <c r="L639" s="22"/>
      <c r="M639" s="22"/>
      <c r="N639" s="22"/>
      <c r="O639" s="22"/>
      <c r="P639" s="22"/>
      <c r="Q639" s="59"/>
      <c r="R639" s="59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</row>
    <row r="640" spans="3:32" x14ac:dyDescent="0.2">
      <c r="C640" s="22"/>
      <c r="D640" s="59"/>
      <c r="E640" s="59"/>
      <c r="F640" s="59"/>
      <c r="G640" s="59"/>
      <c r="H640" s="59"/>
      <c r="I640" s="59"/>
      <c r="J640" s="22"/>
      <c r="K640" s="22"/>
      <c r="L640" s="22"/>
      <c r="M640" s="22"/>
      <c r="N640" s="22"/>
      <c r="O640" s="22"/>
      <c r="P640" s="22"/>
      <c r="Q640" s="59"/>
      <c r="R640" s="59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</row>
    <row r="641" spans="3:32" x14ac:dyDescent="0.2">
      <c r="C641" s="22"/>
      <c r="D641" s="59"/>
      <c r="E641" s="59"/>
      <c r="F641" s="59"/>
      <c r="G641" s="59"/>
      <c r="H641" s="59"/>
      <c r="I641" s="59"/>
      <c r="J641" s="22"/>
      <c r="K641" s="22"/>
      <c r="L641" s="22"/>
      <c r="M641" s="22"/>
      <c r="N641" s="22"/>
      <c r="O641" s="22"/>
      <c r="P641" s="22"/>
      <c r="Q641" s="59"/>
      <c r="R641" s="59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</row>
    <row r="642" spans="3:32" x14ac:dyDescent="0.2">
      <c r="C642" s="22"/>
      <c r="D642" s="59"/>
      <c r="E642" s="59"/>
      <c r="F642" s="59"/>
      <c r="G642" s="59"/>
      <c r="H642" s="59"/>
      <c r="I642" s="59"/>
      <c r="J642" s="22"/>
      <c r="K642" s="22"/>
      <c r="L642" s="22"/>
      <c r="M642" s="22"/>
      <c r="N642" s="22"/>
      <c r="O642" s="22"/>
      <c r="P642" s="22"/>
      <c r="Q642" s="59"/>
      <c r="R642" s="59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</row>
    <row r="643" spans="3:32" x14ac:dyDescent="0.2">
      <c r="C643" s="22"/>
      <c r="D643" s="59"/>
      <c r="E643" s="59"/>
      <c r="F643" s="59"/>
      <c r="G643" s="59"/>
      <c r="H643" s="59"/>
      <c r="I643" s="59"/>
      <c r="J643" s="22"/>
      <c r="K643" s="22"/>
      <c r="L643" s="22"/>
      <c r="M643" s="22"/>
      <c r="N643" s="22"/>
      <c r="O643" s="22"/>
      <c r="P643" s="22"/>
      <c r="Q643" s="59"/>
      <c r="R643" s="59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</row>
    <row r="644" spans="3:32" x14ac:dyDescent="0.2">
      <c r="C644" s="22"/>
      <c r="D644" s="59"/>
      <c r="E644" s="59"/>
      <c r="F644" s="59"/>
      <c r="G644" s="59"/>
      <c r="H644" s="59"/>
      <c r="I644" s="59"/>
      <c r="J644" s="22"/>
      <c r="K644" s="22"/>
      <c r="L644" s="22"/>
      <c r="M644" s="22"/>
      <c r="N644" s="22"/>
      <c r="O644" s="22"/>
      <c r="P644" s="22"/>
      <c r="Q644" s="59"/>
      <c r="R644" s="59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</row>
    <row r="645" spans="3:32" x14ac:dyDescent="0.2">
      <c r="C645" s="22"/>
      <c r="D645" s="59"/>
      <c r="E645" s="59"/>
      <c r="F645" s="59"/>
      <c r="G645" s="59"/>
      <c r="H645" s="59"/>
      <c r="I645" s="59"/>
      <c r="J645" s="22"/>
      <c r="K645" s="22"/>
      <c r="L645" s="22"/>
      <c r="M645" s="22"/>
      <c r="N645" s="22"/>
      <c r="O645" s="22"/>
      <c r="P645" s="22"/>
      <c r="Q645" s="59"/>
      <c r="R645" s="59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</row>
    <row r="646" spans="3:32" x14ac:dyDescent="0.2">
      <c r="C646" s="22"/>
      <c r="D646" s="59"/>
      <c r="E646" s="59"/>
      <c r="F646" s="59"/>
      <c r="G646" s="59"/>
      <c r="H646" s="59"/>
      <c r="I646" s="59"/>
      <c r="J646" s="22"/>
      <c r="K646" s="22"/>
      <c r="L646" s="22"/>
      <c r="M646" s="22"/>
      <c r="N646" s="22"/>
      <c r="O646" s="22"/>
      <c r="P646" s="22"/>
      <c r="Q646" s="59"/>
      <c r="R646" s="59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</row>
    <row r="647" spans="3:32" x14ac:dyDescent="0.2">
      <c r="C647" s="22"/>
      <c r="D647" s="59"/>
      <c r="E647" s="59"/>
      <c r="F647" s="59"/>
      <c r="G647" s="59"/>
      <c r="H647" s="59"/>
      <c r="I647" s="59"/>
      <c r="J647" s="22"/>
      <c r="K647" s="22"/>
      <c r="L647" s="22"/>
      <c r="M647" s="22"/>
      <c r="N647" s="22"/>
      <c r="O647" s="22"/>
      <c r="P647" s="22"/>
      <c r="Q647" s="59"/>
      <c r="R647" s="59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</row>
    <row r="648" spans="3:32" x14ac:dyDescent="0.2">
      <c r="C648" s="22"/>
      <c r="D648" s="59"/>
      <c r="E648" s="59"/>
      <c r="F648" s="59"/>
      <c r="G648" s="59"/>
      <c r="H648" s="59"/>
      <c r="I648" s="59"/>
      <c r="J648" s="22"/>
      <c r="K648" s="22"/>
      <c r="L648" s="22"/>
      <c r="M648" s="22"/>
      <c r="N648" s="22"/>
      <c r="O648" s="22"/>
      <c r="P648" s="22"/>
      <c r="Q648" s="59"/>
      <c r="R648" s="59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</row>
    <row r="649" spans="3:32" x14ac:dyDescent="0.2">
      <c r="C649" s="22"/>
      <c r="D649" s="59"/>
      <c r="E649" s="59"/>
      <c r="F649" s="59"/>
      <c r="G649" s="59"/>
      <c r="H649" s="59"/>
      <c r="I649" s="59"/>
      <c r="J649" s="22"/>
      <c r="K649" s="22"/>
      <c r="L649" s="22"/>
      <c r="M649" s="22"/>
      <c r="N649" s="22"/>
      <c r="O649" s="22"/>
      <c r="P649" s="22"/>
      <c r="Q649" s="59"/>
      <c r="R649" s="59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</row>
    <row r="650" spans="3:32" x14ac:dyDescent="0.2">
      <c r="C650" s="22"/>
      <c r="D650" s="59"/>
      <c r="E650" s="59"/>
      <c r="F650" s="59"/>
      <c r="G650" s="59"/>
      <c r="H650" s="59"/>
      <c r="I650" s="59"/>
      <c r="J650" s="22"/>
      <c r="K650" s="22"/>
      <c r="L650" s="22"/>
      <c r="M650" s="22"/>
      <c r="N650" s="22"/>
      <c r="O650" s="22"/>
      <c r="P650" s="22"/>
      <c r="Q650" s="59"/>
      <c r="R650" s="59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</row>
    <row r="651" spans="3:32" x14ac:dyDescent="0.2">
      <c r="C651" s="22"/>
      <c r="D651" s="59"/>
      <c r="E651" s="59"/>
      <c r="F651" s="59"/>
      <c r="G651" s="59"/>
      <c r="H651" s="59"/>
      <c r="I651" s="59"/>
      <c r="J651" s="22"/>
      <c r="K651" s="22"/>
      <c r="L651" s="22"/>
      <c r="M651" s="22"/>
      <c r="N651" s="22"/>
      <c r="O651" s="22"/>
      <c r="P651" s="22"/>
      <c r="Q651" s="59"/>
      <c r="R651" s="59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</row>
    <row r="652" spans="3:32" x14ac:dyDescent="0.2">
      <c r="C652" s="22"/>
      <c r="D652" s="59"/>
      <c r="E652" s="59"/>
      <c r="F652" s="59"/>
      <c r="G652" s="59"/>
      <c r="H652" s="59"/>
      <c r="I652" s="59"/>
      <c r="J652" s="22"/>
      <c r="K652" s="22"/>
      <c r="L652" s="22"/>
      <c r="M652" s="22"/>
      <c r="N652" s="22"/>
      <c r="O652" s="22"/>
      <c r="P652" s="22"/>
      <c r="Q652" s="59"/>
      <c r="R652" s="59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</row>
    <row r="653" spans="3:32" x14ac:dyDescent="0.2">
      <c r="C653" s="22"/>
      <c r="D653" s="59"/>
      <c r="E653" s="59"/>
      <c r="F653" s="59"/>
      <c r="G653" s="59"/>
      <c r="H653" s="59"/>
      <c r="I653" s="59"/>
      <c r="J653" s="22"/>
      <c r="K653" s="22"/>
      <c r="L653" s="22"/>
      <c r="M653" s="22"/>
      <c r="N653" s="22"/>
      <c r="O653" s="22"/>
      <c r="P653" s="22"/>
      <c r="Q653" s="59"/>
      <c r="R653" s="59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</row>
    <row r="654" spans="3:32" x14ac:dyDescent="0.2">
      <c r="C654" s="22"/>
      <c r="D654" s="59"/>
      <c r="E654" s="59"/>
      <c r="F654" s="59"/>
      <c r="G654" s="59"/>
      <c r="H654" s="59"/>
      <c r="I654" s="59"/>
      <c r="J654" s="22"/>
      <c r="K654" s="22"/>
      <c r="L654" s="22"/>
      <c r="M654" s="22"/>
      <c r="N654" s="22"/>
      <c r="O654" s="22"/>
      <c r="P654" s="22"/>
      <c r="Q654" s="59"/>
      <c r="R654" s="59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</row>
    <row r="655" spans="3:32" x14ac:dyDescent="0.2">
      <c r="C655" s="22"/>
      <c r="D655" s="59"/>
      <c r="E655" s="59"/>
      <c r="F655" s="59"/>
      <c r="G655" s="59"/>
      <c r="H655" s="59"/>
      <c r="I655" s="59"/>
      <c r="J655" s="22"/>
      <c r="K655" s="22"/>
      <c r="L655" s="22"/>
      <c r="M655" s="22"/>
      <c r="N655" s="22"/>
      <c r="O655" s="22"/>
      <c r="P655" s="22"/>
      <c r="Q655" s="59"/>
      <c r="R655" s="59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</row>
    <row r="656" spans="3:32" x14ac:dyDescent="0.2">
      <c r="C656" s="22"/>
      <c r="D656" s="59"/>
      <c r="E656" s="59"/>
      <c r="F656" s="59"/>
      <c r="G656" s="59"/>
      <c r="H656" s="59"/>
      <c r="I656" s="59"/>
      <c r="J656" s="22"/>
      <c r="K656" s="22"/>
      <c r="L656" s="22"/>
      <c r="M656" s="22"/>
      <c r="N656" s="22"/>
      <c r="O656" s="22"/>
      <c r="P656" s="22"/>
      <c r="Q656" s="59"/>
      <c r="R656" s="59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</row>
    <row r="657" spans="3:32" x14ac:dyDescent="0.2">
      <c r="C657" s="22"/>
      <c r="D657" s="59"/>
      <c r="E657" s="59"/>
      <c r="F657" s="59"/>
      <c r="G657" s="59"/>
      <c r="H657" s="59"/>
      <c r="I657" s="59"/>
      <c r="J657" s="22"/>
      <c r="K657" s="22"/>
      <c r="L657" s="22"/>
      <c r="M657" s="22"/>
      <c r="N657" s="22"/>
      <c r="O657" s="22"/>
      <c r="P657" s="22"/>
      <c r="Q657" s="59"/>
      <c r="R657" s="59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</row>
    <row r="658" spans="3:32" x14ac:dyDescent="0.2">
      <c r="C658" s="22"/>
      <c r="D658" s="59"/>
      <c r="E658" s="59"/>
      <c r="F658" s="59"/>
      <c r="G658" s="59"/>
      <c r="H658" s="59"/>
      <c r="I658" s="59"/>
      <c r="J658" s="22"/>
      <c r="K658" s="22"/>
      <c r="L658" s="22"/>
      <c r="M658" s="22"/>
      <c r="N658" s="22"/>
      <c r="O658" s="22"/>
      <c r="P658" s="22"/>
      <c r="Q658" s="59"/>
      <c r="R658" s="59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</row>
    <row r="659" spans="3:32" x14ac:dyDescent="0.2">
      <c r="C659" s="22"/>
      <c r="D659" s="59"/>
      <c r="E659" s="59"/>
      <c r="F659" s="59"/>
      <c r="G659" s="59"/>
      <c r="H659" s="59"/>
      <c r="I659" s="59"/>
      <c r="J659" s="22"/>
      <c r="K659" s="22"/>
      <c r="L659" s="22"/>
      <c r="M659" s="22"/>
      <c r="N659" s="22"/>
      <c r="O659" s="22"/>
      <c r="P659" s="22"/>
      <c r="Q659" s="59"/>
      <c r="R659" s="59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</row>
    <row r="660" spans="3:32" x14ac:dyDescent="0.2">
      <c r="C660" s="22"/>
      <c r="D660" s="59"/>
      <c r="E660" s="59"/>
      <c r="F660" s="59"/>
      <c r="G660" s="59"/>
      <c r="H660" s="59"/>
      <c r="I660" s="59"/>
      <c r="J660" s="22"/>
      <c r="K660" s="22"/>
      <c r="L660" s="22"/>
      <c r="M660" s="22"/>
      <c r="N660" s="22"/>
      <c r="O660" s="22"/>
      <c r="P660" s="22"/>
      <c r="Q660" s="59"/>
      <c r="R660" s="59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</row>
    <row r="661" spans="3:32" x14ac:dyDescent="0.2">
      <c r="C661" s="22"/>
      <c r="D661" s="59"/>
      <c r="E661" s="59"/>
      <c r="F661" s="59"/>
      <c r="G661" s="59"/>
      <c r="H661" s="59"/>
      <c r="I661" s="59"/>
      <c r="J661" s="22"/>
      <c r="K661" s="22"/>
      <c r="L661" s="22"/>
      <c r="M661" s="22"/>
      <c r="N661" s="22"/>
      <c r="O661" s="22"/>
      <c r="P661" s="22"/>
      <c r="Q661" s="59"/>
      <c r="R661" s="59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</row>
    <row r="662" spans="3:32" x14ac:dyDescent="0.2">
      <c r="C662" s="22"/>
      <c r="D662" s="59"/>
      <c r="E662" s="59"/>
      <c r="F662" s="59"/>
      <c r="G662" s="59"/>
      <c r="H662" s="59"/>
      <c r="I662" s="59"/>
      <c r="J662" s="22"/>
      <c r="K662" s="22"/>
      <c r="L662" s="22"/>
      <c r="M662" s="22"/>
      <c r="N662" s="22"/>
      <c r="O662" s="22"/>
      <c r="P662" s="22"/>
      <c r="Q662" s="59"/>
      <c r="R662" s="59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</row>
    <row r="663" spans="3:32" x14ac:dyDescent="0.2">
      <c r="C663" s="22"/>
      <c r="D663" s="59"/>
      <c r="E663" s="59"/>
      <c r="F663" s="59"/>
      <c r="G663" s="59"/>
      <c r="H663" s="59"/>
      <c r="I663" s="59"/>
      <c r="J663" s="22"/>
      <c r="K663" s="22"/>
      <c r="L663" s="22"/>
      <c r="M663" s="22"/>
      <c r="N663" s="22"/>
      <c r="O663" s="22"/>
      <c r="P663" s="22"/>
      <c r="Q663" s="59"/>
      <c r="R663" s="59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</row>
    <row r="664" spans="3:32" x14ac:dyDescent="0.2">
      <c r="C664" s="22"/>
      <c r="D664" s="59"/>
      <c r="E664" s="59"/>
      <c r="F664" s="59"/>
      <c r="G664" s="59"/>
      <c r="H664" s="59"/>
      <c r="I664" s="59"/>
      <c r="J664" s="22"/>
      <c r="K664" s="22"/>
      <c r="L664" s="22"/>
      <c r="M664" s="22"/>
      <c r="N664" s="22"/>
      <c r="O664" s="22"/>
      <c r="P664" s="22"/>
      <c r="Q664" s="59"/>
      <c r="R664" s="59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</row>
    <row r="665" spans="3:32" x14ac:dyDescent="0.2">
      <c r="C665" s="22"/>
      <c r="D665" s="59"/>
      <c r="E665" s="59"/>
      <c r="F665" s="59"/>
      <c r="G665" s="59"/>
      <c r="H665" s="59"/>
      <c r="I665" s="59"/>
      <c r="J665" s="22"/>
      <c r="K665" s="22"/>
      <c r="L665" s="22"/>
      <c r="M665" s="22"/>
      <c r="N665" s="22"/>
      <c r="O665" s="22"/>
      <c r="P665" s="22"/>
      <c r="Q665" s="59"/>
      <c r="R665" s="59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</row>
    <row r="666" spans="3:32" x14ac:dyDescent="0.2">
      <c r="C666" s="22"/>
      <c r="D666" s="59"/>
      <c r="E666" s="59"/>
      <c r="F666" s="59"/>
      <c r="G666" s="59"/>
      <c r="H666" s="59"/>
      <c r="I666" s="59"/>
      <c r="J666" s="22"/>
      <c r="K666" s="22"/>
      <c r="L666" s="22"/>
      <c r="M666" s="22"/>
      <c r="N666" s="22"/>
      <c r="O666" s="22"/>
      <c r="P666" s="22"/>
      <c r="Q666" s="59"/>
      <c r="R666" s="59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</row>
    <row r="667" spans="3:32" x14ac:dyDescent="0.2">
      <c r="C667" s="22"/>
      <c r="D667" s="59"/>
      <c r="E667" s="59"/>
      <c r="F667" s="59"/>
      <c r="G667" s="59"/>
      <c r="H667" s="59"/>
      <c r="I667" s="59"/>
      <c r="J667" s="22"/>
      <c r="K667" s="22"/>
      <c r="L667" s="22"/>
      <c r="M667" s="22"/>
      <c r="N667" s="22"/>
      <c r="O667" s="22"/>
      <c r="P667" s="22"/>
      <c r="Q667" s="59"/>
      <c r="R667" s="59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</row>
    <row r="668" spans="3:32" x14ac:dyDescent="0.2">
      <c r="C668" s="22"/>
      <c r="D668" s="59"/>
      <c r="E668" s="59"/>
      <c r="F668" s="59"/>
      <c r="G668" s="59"/>
      <c r="H668" s="59"/>
      <c r="I668" s="59"/>
      <c r="J668" s="22"/>
      <c r="K668" s="22"/>
      <c r="L668" s="22"/>
      <c r="M668" s="22"/>
      <c r="N668" s="22"/>
      <c r="O668" s="22"/>
      <c r="P668" s="22"/>
      <c r="Q668" s="59"/>
      <c r="R668" s="59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</row>
    <row r="669" spans="3:32" x14ac:dyDescent="0.2">
      <c r="C669" s="22"/>
      <c r="D669" s="59"/>
      <c r="E669" s="59"/>
      <c r="F669" s="59"/>
      <c r="G669" s="59"/>
      <c r="H669" s="59"/>
      <c r="I669" s="59"/>
      <c r="J669" s="22"/>
      <c r="K669" s="22"/>
      <c r="L669" s="22"/>
      <c r="M669" s="22"/>
      <c r="N669" s="22"/>
      <c r="O669" s="22"/>
      <c r="P669" s="22"/>
      <c r="Q669" s="59"/>
      <c r="R669" s="59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</row>
    <row r="670" spans="3:32" x14ac:dyDescent="0.2">
      <c r="C670" s="22"/>
      <c r="D670" s="59"/>
      <c r="E670" s="59"/>
      <c r="F670" s="59"/>
      <c r="G670" s="59"/>
      <c r="H670" s="59"/>
      <c r="I670" s="59"/>
      <c r="J670" s="22"/>
      <c r="K670" s="22"/>
      <c r="L670" s="22"/>
      <c r="M670" s="22"/>
      <c r="N670" s="22"/>
      <c r="O670" s="22"/>
      <c r="P670" s="22"/>
      <c r="Q670" s="59"/>
      <c r="R670" s="59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</row>
    <row r="671" spans="3:32" x14ac:dyDescent="0.2">
      <c r="C671" s="22"/>
      <c r="D671" s="59"/>
      <c r="E671" s="59"/>
      <c r="F671" s="59"/>
      <c r="G671" s="59"/>
      <c r="H671" s="59"/>
      <c r="I671" s="59"/>
      <c r="J671" s="22"/>
      <c r="K671" s="22"/>
      <c r="L671" s="22"/>
      <c r="M671" s="22"/>
      <c r="N671" s="22"/>
      <c r="O671" s="22"/>
      <c r="P671" s="22"/>
      <c r="Q671" s="59"/>
      <c r="R671" s="59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63FF6-8576-4002-8017-FF37CB4595D0}">
  <dimension ref="A2:AE598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176" sqref="A176:A177"/>
    </sheetView>
  </sheetViews>
  <sheetFormatPr defaultColWidth="9.140625" defaultRowHeight="11.25" x14ac:dyDescent="0.2"/>
  <cols>
    <col min="1" max="1" width="6.85546875" style="6" customWidth="1"/>
    <col min="2" max="2" width="11" style="6" bestFit="1" customWidth="1"/>
    <col min="3" max="3" width="16" style="6" customWidth="1"/>
    <col min="4" max="4" width="16.140625" style="6" customWidth="1"/>
    <col min="5" max="5" width="13.28515625" style="6" customWidth="1"/>
    <col min="6" max="10" width="9.140625" style="6"/>
    <col min="11" max="12" width="11.42578125" style="6" bestFit="1" customWidth="1"/>
    <col min="13" max="13" width="9.140625" style="6"/>
    <col min="14" max="14" width="10.5703125" style="6" customWidth="1"/>
    <col min="15" max="20" width="9.140625" style="6"/>
    <col min="21" max="21" width="12" style="6" bestFit="1" customWidth="1"/>
    <col min="22" max="22" width="10.7109375" style="6" bestFit="1" customWidth="1"/>
    <col min="23" max="24" width="9.140625" style="6"/>
    <col min="25" max="25" width="9.85546875" style="6" bestFit="1" customWidth="1"/>
    <col min="26" max="27" width="9.85546875" style="6" customWidth="1"/>
    <col min="28" max="28" width="10.7109375" style="6" bestFit="1" customWidth="1"/>
    <col min="29" max="29" width="9.140625" style="6"/>
    <col min="30" max="30" width="11" style="6" customWidth="1"/>
    <col min="31" max="31" width="10.42578125" style="6" customWidth="1"/>
    <col min="32" max="16384" width="9.140625" style="6"/>
  </cols>
  <sheetData>
    <row r="2" spans="1:31" x14ac:dyDescent="0.2">
      <c r="A2" s="7"/>
      <c r="B2" s="7"/>
      <c r="AD2" s="8"/>
      <c r="AE2" s="8"/>
    </row>
    <row r="3" spans="1:31" ht="14.1" customHeight="1" x14ac:dyDescent="0.2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D3" s="8" t="s">
        <v>47</v>
      </c>
      <c r="AE3" s="8" t="s">
        <v>47</v>
      </c>
    </row>
    <row r="4" spans="1:31" ht="14.1" customHeight="1" x14ac:dyDescent="0.2">
      <c r="A4" s="7"/>
      <c r="B4" s="7"/>
      <c r="C4" s="8" t="s">
        <v>47</v>
      </c>
      <c r="D4" s="8" t="s">
        <v>47</v>
      </c>
      <c r="E4" s="8" t="s">
        <v>47</v>
      </c>
      <c r="F4" s="8" t="s">
        <v>47</v>
      </c>
      <c r="G4" s="8" t="s">
        <v>47</v>
      </c>
      <c r="H4" s="8" t="s">
        <v>47</v>
      </c>
      <c r="I4" s="8" t="s">
        <v>47</v>
      </c>
      <c r="J4" s="8" t="s">
        <v>47</v>
      </c>
      <c r="K4" s="8"/>
      <c r="L4" s="8" t="s">
        <v>47</v>
      </c>
      <c r="M4" s="8" t="s">
        <v>47</v>
      </c>
      <c r="N4" s="8" t="s">
        <v>47</v>
      </c>
      <c r="O4" s="8" t="s">
        <v>47</v>
      </c>
      <c r="P4" s="8" t="s">
        <v>47</v>
      </c>
      <c r="Q4" s="8" t="s">
        <v>47</v>
      </c>
      <c r="R4" s="8" t="s">
        <v>47</v>
      </c>
      <c r="S4" s="8" t="s">
        <v>47</v>
      </c>
      <c r="T4" s="9"/>
      <c r="U4" s="8" t="s">
        <v>47</v>
      </c>
      <c r="V4" s="8" t="s">
        <v>47</v>
      </c>
      <c r="W4" s="8" t="s">
        <v>47</v>
      </c>
      <c r="X4" s="8" t="s">
        <v>47</v>
      </c>
      <c r="Y4" s="8" t="s">
        <v>47</v>
      </c>
      <c r="Z4" s="8" t="s">
        <v>47</v>
      </c>
      <c r="AA4" s="8" t="s">
        <v>47</v>
      </c>
      <c r="AB4" s="8" t="s">
        <v>47</v>
      </c>
      <c r="AD4" s="46" t="s">
        <v>63</v>
      </c>
      <c r="AE4" s="46"/>
    </row>
    <row r="5" spans="1:31" ht="14.1" customHeight="1" x14ac:dyDescent="0.2">
      <c r="A5" s="7"/>
      <c r="B5" s="7"/>
      <c r="C5" s="8" t="s">
        <v>41</v>
      </c>
      <c r="D5" s="8" t="s">
        <v>42</v>
      </c>
      <c r="E5" s="8" t="s">
        <v>77</v>
      </c>
      <c r="F5" s="8" t="s">
        <v>78</v>
      </c>
      <c r="G5" s="8" t="s">
        <v>79</v>
      </c>
      <c r="H5" s="8" t="s">
        <v>80</v>
      </c>
      <c r="I5" s="8" t="s">
        <v>81</v>
      </c>
      <c r="J5" s="8" t="s">
        <v>82</v>
      </c>
      <c r="K5" s="8"/>
      <c r="L5" s="8" t="s">
        <v>41</v>
      </c>
      <c r="M5" s="8" t="s">
        <v>42</v>
      </c>
      <c r="N5" s="8" t="s">
        <v>77</v>
      </c>
      <c r="O5" s="8" t="s">
        <v>78</v>
      </c>
      <c r="P5" s="8" t="s">
        <v>79</v>
      </c>
      <c r="Q5" s="8" t="s">
        <v>80</v>
      </c>
      <c r="R5" s="8" t="s">
        <v>81</v>
      </c>
      <c r="S5" s="8" t="s">
        <v>82</v>
      </c>
      <c r="T5" s="8"/>
      <c r="U5" s="8" t="s">
        <v>41</v>
      </c>
      <c r="V5" s="8" t="s">
        <v>42</v>
      </c>
      <c r="W5" s="8" t="s">
        <v>77</v>
      </c>
      <c r="X5" s="8" t="s">
        <v>78</v>
      </c>
      <c r="Y5" s="8" t="s">
        <v>79</v>
      </c>
      <c r="Z5" s="8" t="s">
        <v>80</v>
      </c>
      <c r="AA5" s="8" t="s">
        <v>81</v>
      </c>
      <c r="AB5" s="8" t="s">
        <v>82</v>
      </c>
      <c r="AD5" s="8" t="s">
        <v>85</v>
      </c>
      <c r="AE5" s="8" t="s">
        <v>86</v>
      </c>
    </row>
    <row r="6" spans="1:31" ht="14.1" customHeight="1" thickBot="1" x14ac:dyDescent="0.25">
      <c r="A6" s="10" t="s">
        <v>87</v>
      </c>
      <c r="B6" s="10" t="s">
        <v>88</v>
      </c>
      <c r="C6" s="11" t="s">
        <v>96</v>
      </c>
      <c r="D6" s="11" t="s">
        <v>96</v>
      </c>
      <c r="E6" s="11" t="s">
        <v>96</v>
      </c>
      <c r="F6" s="11" t="s">
        <v>96</v>
      </c>
      <c r="G6" s="11" t="s">
        <v>96</v>
      </c>
      <c r="H6" s="11" t="s">
        <v>96</v>
      </c>
      <c r="I6" s="11" t="s">
        <v>96</v>
      </c>
      <c r="J6" s="11" t="s">
        <v>96</v>
      </c>
      <c r="K6" s="11"/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  <c r="T6" s="13"/>
      <c r="U6" s="8" t="s">
        <v>100</v>
      </c>
      <c r="V6" s="8" t="s">
        <v>100</v>
      </c>
      <c r="W6" s="8" t="s">
        <v>100</v>
      </c>
      <c r="X6" s="8" t="s">
        <v>100</v>
      </c>
      <c r="Y6" s="8" t="s">
        <v>100</v>
      </c>
      <c r="Z6" s="8" t="s">
        <v>100</v>
      </c>
      <c r="AA6" s="8" t="s">
        <v>100</v>
      </c>
      <c r="AB6" s="8" t="s">
        <v>100</v>
      </c>
      <c r="AD6" s="8" t="s">
        <v>101</v>
      </c>
      <c r="AE6" s="8" t="s">
        <v>101</v>
      </c>
    </row>
    <row r="7" spans="1:31" ht="14.1" customHeight="1" x14ac:dyDescent="0.2">
      <c r="A7" s="8">
        <v>2010</v>
      </c>
      <c r="B7" s="8">
        <v>1</v>
      </c>
      <c r="C7" s="14">
        <v>589355</v>
      </c>
      <c r="D7" s="14">
        <v>68612</v>
      </c>
      <c r="E7" s="14">
        <v>1309</v>
      </c>
      <c r="F7" s="6">
        <v>663</v>
      </c>
      <c r="G7" s="6">
        <v>719</v>
      </c>
      <c r="H7" s="6">
        <v>200</v>
      </c>
      <c r="I7" s="6">
        <v>5757</v>
      </c>
      <c r="J7" s="14">
        <v>1576</v>
      </c>
      <c r="K7" s="15"/>
      <c r="L7" s="16">
        <f t="shared" ref="L7:S38" si="0">+U7/C7</f>
        <v>1422.1835820515648</v>
      </c>
      <c r="M7" s="16">
        <f t="shared" si="0"/>
        <v>7138.4308430012243</v>
      </c>
      <c r="N7" s="16">
        <f t="shared" si="0"/>
        <v>126.84873949579831</v>
      </c>
      <c r="O7" s="16">
        <f t="shared" si="0"/>
        <v>2102.8144796380088</v>
      </c>
      <c r="P7" s="16">
        <f t="shared" si="0"/>
        <v>92028.14186369958</v>
      </c>
      <c r="Q7" s="16">
        <f t="shared" si="0"/>
        <v>1248.7550000000001</v>
      </c>
      <c r="R7" s="16">
        <f t="shared" si="0"/>
        <v>1040.996699669967</v>
      </c>
      <c r="S7" s="16">
        <f t="shared" si="0"/>
        <v>88332.914340101517</v>
      </c>
      <c r="T7" s="15"/>
      <c r="U7" s="4">
        <v>838171005</v>
      </c>
      <c r="V7" s="4">
        <v>489782017</v>
      </c>
      <c r="W7" s="4">
        <v>166045</v>
      </c>
      <c r="X7" s="4">
        <v>1394166</v>
      </c>
      <c r="Y7" s="4">
        <v>66168234</v>
      </c>
      <c r="Z7" s="4">
        <v>249751</v>
      </c>
      <c r="AA7" s="4">
        <v>5993018</v>
      </c>
      <c r="AB7" s="4">
        <v>139212673</v>
      </c>
      <c r="AC7" s="15"/>
      <c r="AD7" s="17">
        <v>6.62</v>
      </c>
      <c r="AE7" s="17">
        <v>6.62</v>
      </c>
    </row>
    <row r="8" spans="1:31" ht="14.1" customHeight="1" x14ac:dyDescent="0.2">
      <c r="A8" s="8">
        <f>+A7</f>
        <v>2010</v>
      </c>
      <c r="B8" s="8">
        <v>2</v>
      </c>
      <c r="C8" s="14">
        <v>590739</v>
      </c>
      <c r="D8" s="14">
        <v>68749</v>
      </c>
      <c r="E8" s="14">
        <v>1296</v>
      </c>
      <c r="F8" s="6">
        <v>674</v>
      </c>
      <c r="G8" s="6">
        <v>714</v>
      </c>
      <c r="H8" s="6">
        <v>201</v>
      </c>
      <c r="I8" s="6">
        <v>5781</v>
      </c>
      <c r="J8" s="14">
        <v>1572</v>
      </c>
      <c r="K8" s="15"/>
      <c r="L8" s="16">
        <f t="shared" si="0"/>
        <v>1202.819727493868</v>
      </c>
      <c r="M8" s="16">
        <f t="shared" si="0"/>
        <v>6580.6224526902206</v>
      </c>
      <c r="N8" s="16">
        <f t="shared" si="0"/>
        <v>115.8503086419753</v>
      </c>
      <c r="O8" s="16">
        <f t="shared" si="0"/>
        <v>2221.3902077151333</v>
      </c>
      <c r="P8" s="16">
        <f t="shared" si="0"/>
        <v>86413.908963585433</v>
      </c>
      <c r="Q8" s="16">
        <f t="shared" si="0"/>
        <v>1226.1243781094527</v>
      </c>
      <c r="R8" s="16">
        <f t="shared" si="0"/>
        <v>1058.3473447500432</v>
      </c>
      <c r="S8" s="16">
        <f t="shared" si="0"/>
        <v>83109.754452926209</v>
      </c>
      <c r="T8" s="15"/>
      <c r="U8" s="4">
        <v>710552523</v>
      </c>
      <c r="V8" s="4">
        <v>452411213</v>
      </c>
      <c r="W8" s="4">
        <v>150142</v>
      </c>
      <c r="X8" s="4">
        <v>1497217</v>
      </c>
      <c r="Y8" s="4">
        <v>61699531</v>
      </c>
      <c r="Z8" s="4">
        <v>246451</v>
      </c>
      <c r="AA8" s="4">
        <v>6118306</v>
      </c>
      <c r="AB8" s="4">
        <v>130648534</v>
      </c>
      <c r="AC8" s="15"/>
      <c r="AD8" s="17">
        <v>4.96</v>
      </c>
      <c r="AE8" s="17">
        <v>4.96</v>
      </c>
    </row>
    <row r="9" spans="1:31" ht="14.1" customHeight="1" x14ac:dyDescent="0.2">
      <c r="A9" s="8">
        <f t="shared" ref="A9:A18" si="1">+A8</f>
        <v>2010</v>
      </c>
      <c r="B9" s="8">
        <v>3</v>
      </c>
      <c r="C9" s="14">
        <v>591918</v>
      </c>
      <c r="D9" s="14">
        <v>68833</v>
      </c>
      <c r="E9" s="14">
        <v>1313</v>
      </c>
      <c r="F9" s="6">
        <v>673</v>
      </c>
      <c r="G9" s="6">
        <v>717</v>
      </c>
      <c r="H9" s="6">
        <v>208</v>
      </c>
      <c r="I9" s="6">
        <v>5806</v>
      </c>
      <c r="J9" s="14">
        <v>1565</v>
      </c>
      <c r="K9" s="15"/>
      <c r="L9" s="16">
        <f t="shared" si="0"/>
        <v>1150.8794799279631</v>
      </c>
      <c r="M9" s="16">
        <f t="shared" si="0"/>
        <v>6428.6120174916105</v>
      </c>
      <c r="N9" s="16">
        <f t="shared" si="0"/>
        <v>114.68088347296268</v>
      </c>
      <c r="O9" s="16">
        <f t="shared" si="0"/>
        <v>2188.8276374442794</v>
      </c>
      <c r="P9" s="16">
        <f t="shared" si="0"/>
        <v>86716.351464435153</v>
      </c>
      <c r="Q9" s="16">
        <f t="shared" si="0"/>
        <v>1143.6730769230769</v>
      </c>
      <c r="R9" s="16">
        <f t="shared" si="0"/>
        <v>1029.5268687564587</v>
      </c>
      <c r="S9" s="16">
        <f t="shared" si="0"/>
        <v>76775.418530351439</v>
      </c>
      <c r="T9" s="15"/>
      <c r="U9" s="4">
        <v>681226280</v>
      </c>
      <c r="V9" s="4">
        <v>442500651</v>
      </c>
      <c r="W9" s="4">
        <v>150576</v>
      </c>
      <c r="X9" s="4">
        <v>1473081</v>
      </c>
      <c r="Y9" s="4">
        <v>62175624</v>
      </c>
      <c r="Z9" s="4">
        <v>237884</v>
      </c>
      <c r="AA9" s="4">
        <v>5977433</v>
      </c>
      <c r="AB9" s="4">
        <v>120153530</v>
      </c>
      <c r="AC9" s="15"/>
      <c r="AD9" s="17">
        <v>4.76</v>
      </c>
      <c r="AE9" s="17">
        <v>4.76</v>
      </c>
    </row>
    <row r="10" spans="1:31" ht="14.1" customHeight="1" x14ac:dyDescent="0.2">
      <c r="A10" s="8">
        <f t="shared" si="1"/>
        <v>2010</v>
      </c>
      <c r="B10" s="8">
        <v>4</v>
      </c>
      <c r="C10" s="14">
        <v>591788</v>
      </c>
      <c r="D10" s="14">
        <v>68901</v>
      </c>
      <c r="E10" s="14">
        <v>1354</v>
      </c>
      <c r="F10" s="6">
        <v>676</v>
      </c>
      <c r="G10" s="6">
        <v>717</v>
      </c>
      <c r="H10" s="6">
        <v>204</v>
      </c>
      <c r="I10" s="6">
        <v>5824</v>
      </c>
      <c r="J10" s="14">
        <v>1564</v>
      </c>
      <c r="K10" s="15"/>
      <c r="L10" s="16">
        <f t="shared" si="0"/>
        <v>927.50832561660593</v>
      </c>
      <c r="M10" s="16">
        <f t="shared" si="0"/>
        <v>6764.4858274916187</v>
      </c>
      <c r="N10" s="16">
        <f t="shared" si="0"/>
        <v>100.9807976366322</v>
      </c>
      <c r="O10" s="16">
        <f t="shared" si="0"/>
        <v>2068.2958579881656</v>
      </c>
      <c r="P10" s="16">
        <f t="shared" si="0"/>
        <v>97271.993026499302</v>
      </c>
      <c r="Q10" s="16">
        <f t="shared" si="0"/>
        <v>991.04901960784309</v>
      </c>
      <c r="R10" s="16">
        <f t="shared" si="0"/>
        <v>929.09666895604391</v>
      </c>
      <c r="S10" s="16">
        <f t="shared" si="0"/>
        <v>80758.742966751917</v>
      </c>
      <c r="T10" s="15"/>
      <c r="U10" s="4">
        <v>548888297</v>
      </c>
      <c r="V10" s="4">
        <v>466079838</v>
      </c>
      <c r="W10" s="4">
        <v>136728</v>
      </c>
      <c r="X10" s="4">
        <v>1398168</v>
      </c>
      <c r="Y10" s="4">
        <v>69744019</v>
      </c>
      <c r="Z10" s="4">
        <v>202174</v>
      </c>
      <c r="AA10" s="4">
        <v>5411059</v>
      </c>
      <c r="AB10" s="4">
        <v>126306674</v>
      </c>
      <c r="AC10" s="15"/>
      <c r="AD10" s="17">
        <v>4.1500000000000004</v>
      </c>
      <c r="AE10" s="17">
        <v>4.1500000000000004</v>
      </c>
    </row>
    <row r="11" spans="1:31" ht="14.1" customHeight="1" x14ac:dyDescent="0.2">
      <c r="A11" s="8">
        <f t="shared" si="1"/>
        <v>2010</v>
      </c>
      <c r="B11" s="8">
        <v>5</v>
      </c>
      <c r="C11" s="14">
        <v>591298</v>
      </c>
      <c r="D11" s="14">
        <v>68795</v>
      </c>
      <c r="E11" s="14">
        <v>1350</v>
      </c>
      <c r="F11" s="6">
        <v>673</v>
      </c>
      <c r="G11" s="6">
        <v>716</v>
      </c>
      <c r="H11" s="6">
        <v>205</v>
      </c>
      <c r="I11" s="6">
        <v>5810</v>
      </c>
      <c r="J11" s="14">
        <v>1570</v>
      </c>
      <c r="K11" s="15"/>
      <c r="L11" s="16">
        <f t="shared" si="0"/>
        <v>1138.349884491407</v>
      </c>
      <c r="M11" s="16">
        <f t="shared" si="0"/>
        <v>7283.1114615887782</v>
      </c>
      <c r="N11" s="16">
        <f t="shared" si="0"/>
        <v>110.26222222222222</v>
      </c>
      <c r="O11" s="16">
        <f t="shared" si="0"/>
        <v>2265.1307578008914</v>
      </c>
      <c r="P11" s="16">
        <f t="shared" si="0"/>
        <v>100717.47765363129</v>
      </c>
      <c r="Q11" s="16">
        <f t="shared" si="0"/>
        <v>1015.2682926829268</v>
      </c>
      <c r="R11" s="16">
        <f t="shared" si="0"/>
        <v>916.19707401032701</v>
      </c>
      <c r="S11" s="16">
        <f t="shared" si="0"/>
        <v>81545.687898089178</v>
      </c>
      <c r="T11" s="15"/>
      <c r="U11" s="4">
        <v>673104010</v>
      </c>
      <c r="V11" s="4">
        <v>501041653</v>
      </c>
      <c r="W11" s="4">
        <v>148854</v>
      </c>
      <c r="X11" s="4">
        <v>1524433</v>
      </c>
      <c r="Y11" s="4">
        <v>72113714</v>
      </c>
      <c r="Z11" s="4">
        <v>208130</v>
      </c>
      <c r="AA11" s="4">
        <v>5323105</v>
      </c>
      <c r="AB11" s="4">
        <v>128026730</v>
      </c>
      <c r="AC11" s="15"/>
      <c r="AD11" s="17">
        <v>5.23</v>
      </c>
      <c r="AE11" s="17">
        <v>5.23</v>
      </c>
    </row>
    <row r="12" spans="1:31" ht="14.1" customHeight="1" x14ac:dyDescent="0.2">
      <c r="A12" s="8">
        <f t="shared" si="1"/>
        <v>2010</v>
      </c>
      <c r="B12" s="8">
        <v>6</v>
      </c>
      <c r="C12" s="14">
        <v>591473</v>
      </c>
      <c r="D12" s="14">
        <v>68806</v>
      </c>
      <c r="E12" s="14">
        <v>1380</v>
      </c>
      <c r="F12" s="6">
        <v>672</v>
      </c>
      <c r="G12" s="6">
        <v>714</v>
      </c>
      <c r="H12" s="6">
        <v>201</v>
      </c>
      <c r="I12" s="6">
        <v>5821</v>
      </c>
      <c r="J12" s="14">
        <v>1571</v>
      </c>
      <c r="K12" s="15"/>
      <c r="L12" s="16">
        <f t="shared" si="0"/>
        <v>1541.6124032711552</v>
      </c>
      <c r="M12" s="16">
        <f t="shared" si="0"/>
        <v>8454.3987733627873</v>
      </c>
      <c r="N12" s="16">
        <f t="shared" si="0"/>
        <v>135.41739130434783</v>
      </c>
      <c r="O12" s="16">
        <f t="shared" si="0"/>
        <v>2817.4047619047619</v>
      </c>
      <c r="P12" s="16">
        <f t="shared" si="0"/>
        <v>108831.97759103641</v>
      </c>
      <c r="Q12" s="16">
        <f t="shared" si="0"/>
        <v>1274.1691542288556</v>
      </c>
      <c r="R12" s="16">
        <f t="shared" si="0"/>
        <v>1065.7624119567085</v>
      </c>
      <c r="S12" s="16">
        <f t="shared" si="0"/>
        <v>92667.884150222788</v>
      </c>
      <c r="T12" s="15"/>
      <c r="U12" s="4">
        <v>911822113</v>
      </c>
      <c r="V12" s="4">
        <v>581713362</v>
      </c>
      <c r="W12" s="4">
        <v>186876</v>
      </c>
      <c r="X12" s="4">
        <v>1893296</v>
      </c>
      <c r="Y12" s="4">
        <v>77706032</v>
      </c>
      <c r="Z12" s="4">
        <v>256108</v>
      </c>
      <c r="AA12" s="4">
        <v>6203803</v>
      </c>
      <c r="AB12" s="4">
        <v>145581246</v>
      </c>
      <c r="AC12" s="15"/>
      <c r="AD12" s="17">
        <v>5.66</v>
      </c>
      <c r="AE12" s="17">
        <v>5.66</v>
      </c>
    </row>
    <row r="13" spans="1:31" ht="14.1" customHeight="1" x14ac:dyDescent="0.2">
      <c r="A13" s="8">
        <f t="shared" si="1"/>
        <v>2010</v>
      </c>
      <c r="B13" s="8">
        <v>7</v>
      </c>
      <c r="C13" s="14">
        <v>591455</v>
      </c>
      <c r="D13" s="14">
        <v>68886</v>
      </c>
      <c r="E13" s="14">
        <v>1336</v>
      </c>
      <c r="F13" s="6">
        <v>676</v>
      </c>
      <c r="G13" s="6">
        <v>713</v>
      </c>
      <c r="H13" s="6">
        <v>200</v>
      </c>
      <c r="I13" s="6">
        <v>5809</v>
      </c>
      <c r="J13" s="14">
        <v>1570</v>
      </c>
      <c r="K13" s="15"/>
      <c r="L13" s="16">
        <f t="shared" si="0"/>
        <v>1569.2477990717807</v>
      </c>
      <c r="M13" s="16">
        <f t="shared" si="0"/>
        <v>8532.4125076212877</v>
      </c>
      <c r="N13" s="16">
        <f t="shared" si="0"/>
        <v>145.66991017964071</v>
      </c>
      <c r="O13" s="16">
        <f t="shared" si="0"/>
        <v>2796.1863905325445</v>
      </c>
      <c r="P13" s="16">
        <f t="shared" si="0"/>
        <v>107637.55539971949</v>
      </c>
      <c r="Q13" s="16">
        <f t="shared" si="0"/>
        <v>1075.28</v>
      </c>
      <c r="R13" s="16">
        <f t="shared" si="0"/>
        <v>1017.0476846273025</v>
      </c>
      <c r="S13" s="16">
        <f t="shared" si="0"/>
        <v>90632.694267515923</v>
      </c>
      <c r="T13" s="15"/>
      <c r="U13" s="4">
        <v>928139457</v>
      </c>
      <c r="V13" s="4">
        <v>587763768</v>
      </c>
      <c r="W13" s="4">
        <v>194615</v>
      </c>
      <c r="X13" s="4">
        <v>1890222</v>
      </c>
      <c r="Y13" s="4">
        <v>76745577</v>
      </c>
      <c r="Z13" s="4">
        <v>215056</v>
      </c>
      <c r="AA13" s="4">
        <v>5908030</v>
      </c>
      <c r="AB13" s="4">
        <v>142293330</v>
      </c>
      <c r="AC13" s="15"/>
      <c r="AD13" s="17">
        <v>5.61</v>
      </c>
      <c r="AE13" s="17">
        <v>5.61</v>
      </c>
    </row>
    <row r="14" spans="1:31" ht="14.1" customHeight="1" x14ac:dyDescent="0.2">
      <c r="A14" s="8">
        <f t="shared" si="1"/>
        <v>2010</v>
      </c>
      <c r="B14" s="8">
        <v>8</v>
      </c>
      <c r="C14" s="14">
        <v>591365</v>
      </c>
      <c r="D14" s="14">
        <v>68932</v>
      </c>
      <c r="E14" s="14">
        <v>1336</v>
      </c>
      <c r="F14" s="6">
        <v>674</v>
      </c>
      <c r="G14" s="6">
        <v>716</v>
      </c>
      <c r="H14" s="6">
        <v>202</v>
      </c>
      <c r="I14" s="6">
        <v>5868</v>
      </c>
      <c r="J14" s="14">
        <v>1565</v>
      </c>
      <c r="K14" s="15"/>
      <c r="L14" s="16">
        <f t="shared" si="0"/>
        <v>1666.5511029567188</v>
      </c>
      <c r="M14" s="16">
        <f t="shared" si="0"/>
        <v>8927.320605814426</v>
      </c>
      <c r="N14" s="16">
        <f t="shared" si="0"/>
        <v>153.51272455089821</v>
      </c>
      <c r="O14" s="16">
        <f t="shared" si="0"/>
        <v>2772.6617210682493</v>
      </c>
      <c r="P14" s="16">
        <f t="shared" si="0"/>
        <v>110594.18296089386</v>
      </c>
      <c r="Q14" s="16">
        <f t="shared" si="0"/>
        <v>1254.2079207920792</v>
      </c>
      <c r="R14" s="16">
        <f t="shared" si="0"/>
        <v>1005.3413428766189</v>
      </c>
      <c r="S14" s="16">
        <f t="shared" si="0"/>
        <v>92737.28242811501</v>
      </c>
      <c r="T14" s="15"/>
      <c r="U14" s="4">
        <v>985539993</v>
      </c>
      <c r="V14" s="4">
        <v>615378064</v>
      </c>
      <c r="W14" s="4">
        <v>205093</v>
      </c>
      <c r="X14" s="4">
        <v>1868774</v>
      </c>
      <c r="Y14" s="4">
        <v>79185435</v>
      </c>
      <c r="Z14" s="4">
        <v>253350</v>
      </c>
      <c r="AA14" s="4">
        <v>5899343</v>
      </c>
      <c r="AB14" s="4">
        <v>145133847</v>
      </c>
      <c r="AC14" s="15"/>
      <c r="AD14" s="17">
        <v>5.68</v>
      </c>
      <c r="AE14" s="17">
        <v>5.68</v>
      </c>
    </row>
    <row r="15" spans="1:31" ht="14.1" customHeight="1" x14ac:dyDescent="0.2">
      <c r="A15" s="8">
        <f t="shared" si="1"/>
        <v>2010</v>
      </c>
      <c r="B15" s="8">
        <v>9</v>
      </c>
      <c r="C15" s="14">
        <v>591682</v>
      </c>
      <c r="D15" s="14">
        <v>68900</v>
      </c>
      <c r="E15" s="14">
        <v>1336</v>
      </c>
      <c r="F15" s="6">
        <v>667</v>
      </c>
      <c r="G15" s="6">
        <v>722</v>
      </c>
      <c r="H15" s="6">
        <v>206</v>
      </c>
      <c r="I15" s="6">
        <v>5868</v>
      </c>
      <c r="J15" s="14">
        <v>1590</v>
      </c>
      <c r="K15" s="15"/>
      <c r="L15" s="16">
        <f t="shared" si="0"/>
        <v>1548.6085785945829</v>
      </c>
      <c r="M15" s="16">
        <f t="shared" si="0"/>
        <v>8550.8896371552983</v>
      </c>
      <c r="N15" s="16">
        <f t="shared" si="0"/>
        <v>147.88023952095807</v>
      </c>
      <c r="O15" s="16">
        <f t="shared" si="0"/>
        <v>2604.8440779610196</v>
      </c>
      <c r="P15" s="16">
        <f t="shared" si="0"/>
        <v>106348.44875346261</v>
      </c>
      <c r="Q15" s="16">
        <f t="shared" si="0"/>
        <v>1149.1844660194174</v>
      </c>
      <c r="R15" s="16">
        <f t="shared" si="0"/>
        <v>1036.960293115201</v>
      </c>
      <c r="S15" s="16">
        <f t="shared" si="0"/>
        <v>97672.329559748425</v>
      </c>
      <c r="T15" s="15"/>
      <c r="U15" s="4">
        <v>916283821</v>
      </c>
      <c r="V15" s="4">
        <v>589156296</v>
      </c>
      <c r="W15" s="4">
        <v>197568</v>
      </c>
      <c r="X15" s="4">
        <v>1737431</v>
      </c>
      <c r="Y15" s="4">
        <v>76783580</v>
      </c>
      <c r="Z15" s="4">
        <v>236732</v>
      </c>
      <c r="AA15" s="4">
        <v>6084883</v>
      </c>
      <c r="AB15" s="4">
        <v>155299004</v>
      </c>
      <c r="AC15" s="15"/>
      <c r="AD15" s="17">
        <v>5.4</v>
      </c>
      <c r="AE15" s="17">
        <v>5.4</v>
      </c>
    </row>
    <row r="16" spans="1:31" ht="14.1" customHeight="1" x14ac:dyDescent="0.2">
      <c r="A16" s="8">
        <f t="shared" si="1"/>
        <v>2010</v>
      </c>
      <c r="B16" s="8">
        <v>10</v>
      </c>
      <c r="C16" s="14">
        <v>592028</v>
      </c>
      <c r="D16" s="14">
        <v>68934</v>
      </c>
      <c r="E16" s="14">
        <v>1319</v>
      </c>
      <c r="F16" s="6">
        <v>648</v>
      </c>
      <c r="G16" s="6">
        <v>735</v>
      </c>
      <c r="H16" s="6">
        <v>203</v>
      </c>
      <c r="I16" s="6">
        <v>5828</v>
      </c>
      <c r="J16" s="14">
        <v>1617</v>
      </c>
      <c r="K16" s="15"/>
      <c r="L16" s="16">
        <f t="shared" si="0"/>
        <v>1251.7957106758465</v>
      </c>
      <c r="M16" s="16">
        <f t="shared" si="0"/>
        <v>7833.5611599500971</v>
      </c>
      <c r="N16" s="16">
        <f t="shared" si="0"/>
        <v>128.03563305534496</v>
      </c>
      <c r="O16" s="16">
        <f t="shared" si="0"/>
        <v>2375.7484567901233</v>
      </c>
      <c r="P16" s="16">
        <f t="shared" si="0"/>
        <v>97690.172789115648</v>
      </c>
      <c r="Q16" s="16">
        <f t="shared" si="0"/>
        <v>1242.3990147783252</v>
      </c>
      <c r="R16" s="16">
        <f t="shared" si="0"/>
        <v>982.49159231297187</v>
      </c>
      <c r="S16" s="16">
        <f t="shared" si="0"/>
        <v>91030.250463821896</v>
      </c>
      <c r="T16" s="15"/>
      <c r="U16" s="4">
        <v>741098111</v>
      </c>
      <c r="V16" s="4">
        <v>539998705</v>
      </c>
      <c r="W16" s="4">
        <v>168879</v>
      </c>
      <c r="X16" s="4">
        <v>1539485</v>
      </c>
      <c r="Y16" s="4">
        <v>71802277</v>
      </c>
      <c r="Z16" s="4">
        <v>252207</v>
      </c>
      <c r="AA16" s="4">
        <v>5725961</v>
      </c>
      <c r="AB16" s="4">
        <v>147195915</v>
      </c>
      <c r="AC16" s="15"/>
      <c r="AD16" s="17">
        <v>4.8899999999999997</v>
      </c>
      <c r="AE16" s="17">
        <v>4.8899999999999997</v>
      </c>
    </row>
    <row r="17" spans="1:31" ht="14.1" customHeight="1" x14ac:dyDescent="0.2">
      <c r="A17" s="8">
        <f t="shared" si="1"/>
        <v>2010</v>
      </c>
      <c r="B17" s="8">
        <v>11</v>
      </c>
      <c r="C17" s="14">
        <v>592785</v>
      </c>
      <c r="D17" s="14">
        <v>68928</v>
      </c>
      <c r="E17" s="14">
        <v>1300</v>
      </c>
      <c r="F17" s="6">
        <v>665</v>
      </c>
      <c r="G17" s="6">
        <v>734</v>
      </c>
      <c r="H17" s="6">
        <v>203</v>
      </c>
      <c r="I17" s="6">
        <v>5827</v>
      </c>
      <c r="J17" s="14">
        <v>1619</v>
      </c>
      <c r="K17" s="15"/>
      <c r="L17" s="16">
        <f t="shared" si="0"/>
        <v>998.47704142311295</v>
      </c>
      <c r="M17" s="16">
        <f t="shared" si="0"/>
        <v>7019.1566997446607</v>
      </c>
      <c r="N17" s="16">
        <f t="shared" si="0"/>
        <v>107.17461538461538</v>
      </c>
      <c r="O17" s="16">
        <f t="shared" si="0"/>
        <v>2078.5759398496239</v>
      </c>
      <c r="P17" s="16">
        <f t="shared" si="0"/>
        <v>90320.250681198915</v>
      </c>
      <c r="Q17" s="16">
        <f t="shared" si="0"/>
        <v>1036.6256157635469</v>
      </c>
      <c r="R17" s="16">
        <f t="shared" si="0"/>
        <v>854.83027286768493</v>
      </c>
      <c r="S17" s="16">
        <f t="shared" si="0"/>
        <v>81851.491661519452</v>
      </c>
      <c r="T17" s="15"/>
      <c r="U17" s="4">
        <v>591882213</v>
      </c>
      <c r="V17" s="4">
        <v>483816433</v>
      </c>
      <c r="W17" s="4">
        <v>139327</v>
      </c>
      <c r="X17" s="4">
        <v>1382253</v>
      </c>
      <c r="Y17" s="4">
        <v>66295064</v>
      </c>
      <c r="Z17" s="4">
        <v>210435</v>
      </c>
      <c r="AA17" s="4">
        <v>4981096</v>
      </c>
      <c r="AB17" s="4">
        <v>132517565</v>
      </c>
      <c r="AC17" s="15"/>
      <c r="AD17" s="17">
        <v>4.22</v>
      </c>
      <c r="AE17" s="17">
        <v>4.22</v>
      </c>
    </row>
    <row r="18" spans="1:31" ht="14.1" customHeight="1" x14ac:dyDescent="0.2">
      <c r="A18" s="8">
        <f t="shared" si="1"/>
        <v>2010</v>
      </c>
      <c r="B18" s="8">
        <v>12</v>
      </c>
      <c r="C18" s="14">
        <v>592760</v>
      </c>
      <c r="D18" s="14">
        <v>68923</v>
      </c>
      <c r="E18" s="14">
        <v>1286</v>
      </c>
      <c r="F18" s="6">
        <v>677</v>
      </c>
      <c r="G18" s="6">
        <v>734</v>
      </c>
      <c r="H18" s="6">
        <v>204</v>
      </c>
      <c r="I18" s="6">
        <v>5838</v>
      </c>
      <c r="J18" s="14">
        <v>1611</v>
      </c>
      <c r="K18" s="15"/>
      <c r="L18" s="16">
        <f t="shared" si="0"/>
        <v>1110.0984378163168</v>
      </c>
      <c r="M18" s="16">
        <f t="shared" si="0"/>
        <v>6817.2595214950015</v>
      </c>
      <c r="N18" s="16">
        <f t="shared" si="0"/>
        <v>107.61430793157076</v>
      </c>
      <c r="O18" s="16">
        <f t="shared" si="0"/>
        <v>1960.1550960118168</v>
      </c>
      <c r="P18" s="16">
        <f t="shared" si="0"/>
        <v>91485.979564032692</v>
      </c>
      <c r="Q18" s="16">
        <f t="shared" si="0"/>
        <v>1087.4215686274511</v>
      </c>
      <c r="R18" s="16">
        <f t="shared" si="0"/>
        <v>901.32905104487838</v>
      </c>
      <c r="S18" s="16">
        <f t="shared" si="0"/>
        <v>78431.840471756674</v>
      </c>
      <c r="T18" s="15"/>
      <c r="U18" s="4">
        <v>658021950</v>
      </c>
      <c r="V18" s="4">
        <v>469865978</v>
      </c>
      <c r="W18" s="4">
        <v>138392</v>
      </c>
      <c r="X18" s="4">
        <v>1327025</v>
      </c>
      <c r="Y18" s="4">
        <v>67150709</v>
      </c>
      <c r="Z18" s="4">
        <v>221834</v>
      </c>
      <c r="AA18" s="4">
        <v>5261959</v>
      </c>
      <c r="AB18" s="4">
        <v>126353695</v>
      </c>
      <c r="AC18" s="15"/>
      <c r="AD18" s="17">
        <v>5.75</v>
      </c>
      <c r="AE18" s="17">
        <v>5.75</v>
      </c>
    </row>
    <row r="19" spans="1:31" ht="14.1" customHeight="1" x14ac:dyDescent="0.2">
      <c r="A19" s="8">
        <f>+A7+1</f>
        <v>2011</v>
      </c>
      <c r="B19" s="8">
        <v>1</v>
      </c>
      <c r="C19" s="14">
        <v>593639</v>
      </c>
      <c r="D19" s="14">
        <v>68959</v>
      </c>
      <c r="E19" s="14">
        <v>1245</v>
      </c>
      <c r="F19" s="6">
        <v>687</v>
      </c>
      <c r="G19" s="6">
        <v>731</v>
      </c>
      <c r="H19" s="6">
        <v>203</v>
      </c>
      <c r="I19" s="6">
        <v>5821</v>
      </c>
      <c r="J19" s="14">
        <v>1609</v>
      </c>
      <c r="K19" s="15"/>
      <c r="L19" s="16">
        <f t="shared" si="0"/>
        <v>1398.1050284769026</v>
      </c>
      <c r="M19" s="16">
        <f t="shared" si="0"/>
        <v>7089.2943343145926</v>
      </c>
      <c r="N19" s="16">
        <f t="shared" si="0"/>
        <v>134.58955823293172</v>
      </c>
      <c r="O19" s="16">
        <f t="shared" si="0"/>
        <v>2108.4788937409025</v>
      </c>
      <c r="P19" s="16">
        <f t="shared" si="0"/>
        <v>94407.478796169627</v>
      </c>
      <c r="Q19" s="16">
        <f t="shared" si="0"/>
        <v>1243.2266009852217</v>
      </c>
      <c r="R19" s="16">
        <f t="shared" si="0"/>
        <v>984.52396495447522</v>
      </c>
      <c r="S19" s="16">
        <f t="shared" si="0"/>
        <v>77853.810441267866</v>
      </c>
      <c r="T19" s="15"/>
      <c r="U19" s="4">
        <v>829969671</v>
      </c>
      <c r="V19" s="4">
        <v>488870648</v>
      </c>
      <c r="W19" s="4">
        <v>167564</v>
      </c>
      <c r="X19" s="4">
        <v>1448525</v>
      </c>
      <c r="Y19" s="4">
        <v>69011867</v>
      </c>
      <c r="Z19" s="4">
        <v>252375</v>
      </c>
      <c r="AA19" s="4">
        <v>5730914</v>
      </c>
      <c r="AB19" s="4">
        <v>125266781</v>
      </c>
      <c r="AC19" s="15"/>
      <c r="AD19" s="17">
        <v>5.51</v>
      </c>
      <c r="AE19" s="17">
        <v>5.51</v>
      </c>
    </row>
    <row r="20" spans="1:31" ht="14.1" customHeight="1" x14ac:dyDescent="0.2">
      <c r="A20" s="8">
        <f t="shared" ref="A20:A83" si="2">+A8+1</f>
        <v>2011</v>
      </c>
      <c r="B20" s="8">
        <v>2</v>
      </c>
      <c r="C20" s="14">
        <v>594720</v>
      </c>
      <c r="D20" s="14">
        <v>68995</v>
      </c>
      <c r="E20" s="14">
        <v>1274</v>
      </c>
      <c r="F20" s="6">
        <v>703</v>
      </c>
      <c r="G20" s="6">
        <v>730</v>
      </c>
      <c r="H20" s="6">
        <v>212</v>
      </c>
      <c r="I20" s="6">
        <v>5822</v>
      </c>
      <c r="J20" s="14">
        <v>1607</v>
      </c>
      <c r="K20" s="15"/>
      <c r="L20" s="16">
        <f t="shared" si="0"/>
        <v>1042.6776483050849</v>
      </c>
      <c r="M20" s="16">
        <f t="shared" si="0"/>
        <v>6573.668019421697</v>
      </c>
      <c r="N20" s="16">
        <f t="shared" si="0"/>
        <v>104.91915227629514</v>
      </c>
      <c r="O20" s="16">
        <f t="shared" si="0"/>
        <v>2025.2546230440967</v>
      </c>
      <c r="P20" s="16">
        <f t="shared" si="0"/>
        <v>91143.030136986301</v>
      </c>
      <c r="Q20" s="16">
        <f t="shared" si="0"/>
        <v>1086.632075471698</v>
      </c>
      <c r="R20" s="16">
        <f t="shared" si="0"/>
        <v>864.17880453452426</v>
      </c>
      <c r="S20" s="16">
        <f t="shared" si="0"/>
        <v>79583.426260112014</v>
      </c>
      <c r="T20" s="15"/>
      <c r="U20" s="4">
        <v>620101251</v>
      </c>
      <c r="V20" s="4">
        <v>453550225</v>
      </c>
      <c r="W20" s="4">
        <v>133667</v>
      </c>
      <c r="X20" s="4">
        <v>1423754</v>
      </c>
      <c r="Y20" s="4">
        <v>66534412</v>
      </c>
      <c r="Z20" s="4">
        <v>230366</v>
      </c>
      <c r="AA20" s="4">
        <v>5031249</v>
      </c>
      <c r="AB20" s="4">
        <v>127890566</v>
      </c>
      <c r="AC20" s="15"/>
      <c r="AD20" s="17">
        <v>4.2300000000000004</v>
      </c>
      <c r="AE20" s="17">
        <v>4.2300000000000004</v>
      </c>
    </row>
    <row r="21" spans="1:31" ht="14.1" customHeight="1" x14ac:dyDescent="0.2">
      <c r="A21" s="8">
        <f t="shared" si="2"/>
        <v>2011</v>
      </c>
      <c r="B21" s="8">
        <v>3</v>
      </c>
      <c r="C21" s="14">
        <v>595309</v>
      </c>
      <c r="D21" s="14">
        <v>69044</v>
      </c>
      <c r="E21" s="14">
        <v>1290</v>
      </c>
      <c r="F21" s="6">
        <v>708</v>
      </c>
      <c r="G21" s="6">
        <v>726</v>
      </c>
      <c r="H21" s="6">
        <v>230</v>
      </c>
      <c r="I21" s="6">
        <v>5854</v>
      </c>
      <c r="J21" s="14">
        <v>1605</v>
      </c>
      <c r="K21" s="15"/>
      <c r="L21" s="16">
        <f t="shared" si="0"/>
        <v>879.85986437295594</v>
      </c>
      <c r="M21" s="16">
        <f t="shared" si="0"/>
        <v>6493.5773854353747</v>
      </c>
      <c r="N21" s="16">
        <f t="shared" si="0"/>
        <v>92.927906976744183</v>
      </c>
      <c r="O21" s="16">
        <f t="shared" si="0"/>
        <v>1923.7528248587571</v>
      </c>
      <c r="P21" s="16">
        <f t="shared" si="0"/>
        <v>91640.783746556481</v>
      </c>
      <c r="Q21" s="16">
        <f t="shared" si="0"/>
        <v>951.07826086956527</v>
      </c>
      <c r="R21" s="16">
        <f t="shared" si="0"/>
        <v>891.45216945678169</v>
      </c>
      <c r="S21" s="16">
        <f t="shared" si="0"/>
        <v>79823.114641744542</v>
      </c>
      <c r="T21" s="15"/>
      <c r="U21" s="4">
        <v>523788496</v>
      </c>
      <c r="V21" s="4">
        <v>448342557</v>
      </c>
      <c r="W21" s="4">
        <v>119877</v>
      </c>
      <c r="X21" s="4">
        <v>1362017</v>
      </c>
      <c r="Y21" s="4">
        <v>66531209</v>
      </c>
      <c r="Z21" s="4">
        <v>218748</v>
      </c>
      <c r="AA21" s="4">
        <v>5218561</v>
      </c>
      <c r="AB21" s="4">
        <v>128116099</v>
      </c>
      <c r="AC21" s="15"/>
      <c r="AD21" s="17">
        <v>3.89</v>
      </c>
      <c r="AE21" s="17">
        <v>3.89</v>
      </c>
    </row>
    <row r="22" spans="1:31" ht="14.1" customHeight="1" x14ac:dyDescent="0.2">
      <c r="A22" s="8">
        <f t="shared" si="2"/>
        <v>2011</v>
      </c>
      <c r="B22" s="8">
        <v>4</v>
      </c>
      <c r="C22" s="14">
        <v>595159</v>
      </c>
      <c r="D22" s="14">
        <v>69173</v>
      </c>
      <c r="E22" s="14">
        <v>1359</v>
      </c>
      <c r="F22" s="6">
        <v>704</v>
      </c>
      <c r="G22" s="6">
        <v>727</v>
      </c>
      <c r="H22" s="6">
        <v>251</v>
      </c>
      <c r="I22" s="6">
        <v>5853</v>
      </c>
      <c r="J22" s="14">
        <v>1606</v>
      </c>
      <c r="K22" s="15"/>
      <c r="L22" s="16">
        <f t="shared" si="0"/>
        <v>978.31490912512459</v>
      </c>
      <c r="M22" s="16">
        <f t="shared" si="0"/>
        <v>6902.6819279198535</v>
      </c>
      <c r="N22" s="16">
        <f t="shared" si="0"/>
        <v>98.507726269315668</v>
      </c>
      <c r="O22" s="16">
        <f t="shared" si="0"/>
        <v>2055.1860795454545</v>
      </c>
      <c r="P22" s="16">
        <f t="shared" si="0"/>
        <v>97029.441540577711</v>
      </c>
      <c r="Q22" s="16">
        <f t="shared" si="0"/>
        <v>817.72509960159357</v>
      </c>
      <c r="R22" s="16">
        <f t="shared" si="0"/>
        <v>862.51324107295409</v>
      </c>
      <c r="S22" s="16">
        <f t="shared" si="0"/>
        <v>84844.476338729757</v>
      </c>
      <c r="T22" s="15"/>
      <c r="U22" s="4">
        <v>582252923</v>
      </c>
      <c r="V22" s="4">
        <v>477479217</v>
      </c>
      <c r="W22" s="4">
        <v>133872</v>
      </c>
      <c r="X22" s="4">
        <v>1446851</v>
      </c>
      <c r="Y22" s="4">
        <v>70540404</v>
      </c>
      <c r="Z22" s="4">
        <v>205249</v>
      </c>
      <c r="AA22" s="4">
        <v>5048290</v>
      </c>
      <c r="AB22" s="4">
        <v>136260229</v>
      </c>
      <c r="AC22" s="15"/>
      <c r="AD22" s="17">
        <v>4.97</v>
      </c>
      <c r="AE22" s="17">
        <v>4.97</v>
      </c>
    </row>
    <row r="23" spans="1:31" ht="14.1" customHeight="1" x14ac:dyDescent="0.2">
      <c r="A23" s="8">
        <f t="shared" si="2"/>
        <v>2011</v>
      </c>
      <c r="B23" s="8">
        <v>5</v>
      </c>
      <c r="C23" s="14">
        <v>595490</v>
      </c>
      <c r="D23" s="14">
        <v>69232</v>
      </c>
      <c r="E23" s="14">
        <v>1332</v>
      </c>
      <c r="F23" s="6">
        <v>706</v>
      </c>
      <c r="G23" s="6">
        <v>733</v>
      </c>
      <c r="H23" s="6">
        <v>272</v>
      </c>
      <c r="I23" s="6">
        <v>5850</v>
      </c>
      <c r="J23" s="14">
        <v>1605</v>
      </c>
      <c r="K23" s="15"/>
      <c r="L23" s="16">
        <f t="shared" si="0"/>
        <v>1245.3299904280509</v>
      </c>
      <c r="M23" s="16">
        <f t="shared" si="0"/>
        <v>7705.3111278021725</v>
      </c>
      <c r="N23" s="16">
        <f t="shared" si="0"/>
        <v>117.31381381381381</v>
      </c>
      <c r="O23" s="16">
        <f t="shared" si="0"/>
        <v>2380.1855524079319</v>
      </c>
      <c r="P23" s="16">
        <f t="shared" si="0"/>
        <v>102402.53751705321</v>
      </c>
      <c r="Q23" s="16">
        <f t="shared" si="0"/>
        <v>902.58455882352939</v>
      </c>
      <c r="R23" s="16">
        <f t="shared" si="0"/>
        <v>922.80940170940175</v>
      </c>
      <c r="S23" s="16">
        <f t="shared" si="0"/>
        <v>87757.909657320866</v>
      </c>
      <c r="T23" s="15"/>
      <c r="U23" s="4">
        <v>741581556</v>
      </c>
      <c r="V23" s="4">
        <v>533454100</v>
      </c>
      <c r="W23" s="4">
        <v>156262</v>
      </c>
      <c r="X23" s="4">
        <v>1680411</v>
      </c>
      <c r="Y23" s="4">
        <v>75061060</v>
      </c>
      <c r="Z23" s="4">
        <v>245503</v>
      </c>
      <c r="AA23" s="4">
        <v>5398435</v>
      </c>
      <c r="AB23" s="4">
        <v>140851445</v>
      </c>
      <c r="AC23" s="15"/>
      <c r="AD23" s="17">
        <v>5.16</v>
      </c>
      <c r="AE23" s="17">
        <v>5.16</v>
      </c>
    </row>
    <row r="24" spans="1:31" ht="14.1" customHeight="1" x14ac:dyDescent="0.2">
      <c r="A24" s="8">
        <f t="shared" si="2"/>
        <v>2011</v>
      </c>
      <c r="B24" s="8">
        <v>6</v>
      </c>
      <c r="C24" s="14">
        <v>595988</v>
      </c>
      <c r="D24" s="14">
        <v>69143</v>
      </c>
      <c r="E24" s="14">
        <v>1370</v>
      </c>
      <c r="F24" s="6">
        <v>713</v>
      </c>
      <c r="G24" s="6">
        <v>742</v>
      </c>
      <c r="H24" s="6">
        <v>277</v>
      </c>
      <c r="I24" s="6">
        <v>5808</v>
      </c>
      <c r="J24" s="14">
        <v>1605</v>
      </c>
      <c r="K24" s="15"/>
      <c r="L24" s="16">
        <f t="shared" si="0"/>
        <v>1458.5595414672778</v>
      </c>
      <c r="M24" s="16">
        <f t="shared" si="0"/>
        <v>8076.5978768638906</v>
      </c>
      <c r="N24" s="16">
        <f t="shared" si="0"/>
        <v>109.25547445255475</v>
      </c>
      <c r="O24" s="16">
        <f t="shared" si="0"/>
        <v>2510.4123422159887</v>
      </c>
      <c r="P24" s="16">
        <f t="shared" si="0"/>
        <v>102029.33018867925</v>
      </c>
      <c r="Q24" s="16">
        <f t="shared" si="0"/>
        <v>959.76534296028876</v>
      </c>
      <c r="R24" s="16">
        <f t="shared" si="0"/>
        <v>990.63343663911849</v>
      </c>
      <c r="S24" s="16">
        <f t="shared" si="0"/>
        <v>91554.929595015579</v>
      </c>
      <c r="T24" s="15"/>
      <c r="U24" s="4">
        <v>869283984</v>
      </c>
      <c r="V24" s="4">
        <v>558440207</v>
      </c>
      <c r="W24" s="4">
        <v>149680</v>
      </c>
      <c r="X24" s="4">
        <v>1789924</v>
      </c>
      <c r="Y24" s="4">
        <v>75705763</v>
      </c>
      <c r="Z24" s="4">
        <v>265855</v>
      </c>
      <c r="AA24" s="4">
        <v>5753599</v>
      </c>
      <c r="AB24" s="4">
        <v>146945662</v>
      </c>
      <c r="AC24" s="15"/>
      <c r="AD24" s="17">
        <v>5.64</v>
      </c>
      <c r="AE24" s="17">
        <v>5.64</v>
      </c>
    </row>
    <row r="25" spans="1:31" ht="14.1" customHeight="1" x14ac:dyDescent="0.2">
      <c r="A25" s="8">
        <f t="shared" si="2"/>
        <v>2011</v>
      </c>
      <c r="B25" s="8">
        <v>7</v>
      </c>
      <c r="C25" s="14">
        <v>596020</v>
      </c>
      <c r="D25" s="14">
        <v>69165</v>
      </c>
      <c r="E25" s="14">
        <v>1383</v>
      </c>
      <c r="F25" s="6">
        <v>718</v>
      </c>
      <c r="G25" s="6">
        <v>743</v>
      </c>
      <c r="H25" s="6">
        <v>235</v>
      </c>
      <c r="I25" s="6">
        <v>5795</v>
      </c>
      <c r="J25" s="14">
        <v>1605</v>
      </c>
      <c r="K25" s="15"/>
      <c r="L25" s="16">
        <f t="shared" si="0"/>
        <v>1507.3317539679877</v>
      </c>
      <c r="M25" s="16">
        <f t="shared" si="0"/>
        <v>8385.3042434757463</v>
      </c>
      <c r="N25" s="16">
        <f t="shared" si="0"/>
        <v>130.81778741865509</v>
      </c>
      <c r="O25" s="16">
        <f t="shared" si="0"/>
        <v>2574.2674094707522</v>
      </c>
      <c r="P25" s="16">
        <f t="shared" si="0"/>
        <v>102450.3728129206</v>
      </c>
      <c r="Q25" s="16">
        <f t="shared" si="0"/>
        <v>1133.4170212765957</v>
      </c>
      <c r="R25" s="16">
        <f t="shared" si="0"/>
        <v>940.29715271786017</v>
      </c>
      <c r="S25" s="16">
        <f t="shared" si="0"/>
        <v>91315.693457943926</v>
      </c>
      <c r="T25" s="15"/>
      <c r="U25" s="4">
        <v>898399872</v>
      </c>
      <c r="V25" s="4">
        <v>579969568</v>
      </c>
      <c r="W25" s="4">
        <v>180921</v>
      </c>
      <c r="X25" s="4">
        <v>1848324</v>
      </c>
      <c r="Y25" s="4">
        <v>76120627</v>
      </c>
      <c r="Z25" s="4">
        <v>266353</v>
      </c>
      <c r="AA25" s="4">
        <v>5449022</v>
      </c>
      <c r="AB25" s="4">
        <v>146561688</v>
      </c>
      <c r="AC25" s="15"/>
      <c r="AD25" s="17">
        <v>5.43</v>
      </c>
      <c r="AE25" s="17">
        <v>5.43</v>
      </c>
    </row>
    <row r="26" spans="1:31" ht="14.1" customHeight="1" x14ac:dyDescent="0.2">
      <c r="A26" s="8">
        <f t="shared" si="2"/>
        <v>2011</v>
      </c>
      <c r="B26" s="8">
        <v>8</v>
      </c>
      <c r="C26" s="14">
        <v>596002</v>
      </c>
      <c r="D26" s="14">
        <v>69177</v>
      </c>
      <c r="E26" s="14">
        <v>1370</v>
      </c>
      <c r="F26" s="6">
        <v>716</v>
      </c>
      <c r="G26" s="6">
        <v>744</v>
      </c>
      <c r="H26" s="6">
        <v>250</v>
      </c>
      <c r="I26" s="6">
        <v>5800</v>
      </c>
      <c r="J26" s="14">
        <v>1600</v>
      </c>
      <c r="K26" s="15"/>
      <c r="L26" s="16">
        <f t="shared" si="0"/>
        <v>1576.552207878497</v>
      </c>
      <c r="M26" s="16">
        <f t="shared" si="0"/>
        <v>8628.32944475765</v>
      </c>
      <c r="N26" s="16">
        <f t="shared" si="0"/>
        <v>135.05036496350365</v>
      </c>
      <c r="O26" s="16">
        <f t="shared" si="0"/>
        <v>2745.9036312849162</v>
      </c>
      <c r="P26" s="16">
        <f t="shared" si="0"/>
        <v>100048.70161290323</v>
      </c>
      <c r="Q26" s="16">
        <f t="shared" si="0"/>
        <v>973.16800000000001</v>
      </c>
      <c r="R26" s="16">
        <f t="shared" si="0"/>
        <v>959.90724137931034</v>
      </c>
      <c r="S26" s="16">
        <f t="shared" si="0"/>
        <v>93837.791249999995</v>
      </c>
      <c r="T26" s="15"/>
      <c r="U26" s="4">
        <v>939628269</v>
      </c>
      <c r="V26" s="4">
        <v>596881946</v>
      </c>
      <c r="W26" s="4">
        <v>185019</v>
      </c>
      <c r="X26" s="4">
        <v>1966067</v>
      </c>
      <c r="Y26" s="4">
        <v>74436234</v>
      </c>
      <c r="Z26" s="4">
        <v>243292</v>
      </c>
      <c r="AA26" s="4">
        <v>5567462</v>
      </c>
      <c r="AB26" s="4">
        <v>150140466</v>
      </c>
      <c r="AC26" s="15"/>
      <c r="AD26" s="17">
        <v>5.67</v>
      </c>
      <c r="AE26" s="17">
        <v>5.67</v>
      </c>
    </row>
    <row r="27" spans="1:31" ht="14.1" customHeight="1" x14ac:dyDescent="0.2">
      <c r="A27" s="8">
        <f t="shared" si="2"/>
        <v>2011</v>
      </c>
      <c r="B27" s="8">
        <v>9</v>
      </c>
      <c r="C27" s="14">
        <v>596635</v>
      </c>
      <c r="D27" s="14">
        <v>69271</v>
      </c>
      <c r="E27" s="14">
        <v>1382</v>
      </c>
      <c r="F27" s="6">
        <v>714</v>
      </c>
      <c r="G27" s="6">
        <v>744</v>
      </c>
      <c r="H27" s="6">
        <v>235</v>
      </c>
      <c r="I27" s="6">
        <v>5816</v>
      </c>
      <c r="J27" s="14">
        <v>1594</v>
      </c>
      <c r="K27" s="15"/>
      <c r="L27" s="16">
        <f t="shared" si="0"/>
        <v>1523.3965841762551</v>
      </c>
      <c r="M27" s="16">
        <f t="shared" si="0"/>
        <v>8664.30564016688</v>
      </c>
      <c r="N27" s="16">
        <f t="shared" si="0"/>
        <v>135.69753979739508</v>
      </c>
      <c r="O27" s="16">
        <f t="shared" si="0"/>
        <v>2713.9593837535012</v>
      </c>
      <c r="P27" s="16">
        <f t="shared" si="0"/>
        <v>103410.64112903226</v>
      </c>
      <c r="Q27" s="16">
        <f t="shared" si="0"/>
        <v>1150.5531914893618</v>
      </c>
      <c r="R27" s="16">
        <f t="shared" si="0"/>
        <v>1052.4074965612106</v>
      </c>
      <c r="S27" s="16">
        <f t="shared" si="0"/>
        <v>104859.7547051443</v>
      </c>
      <c r="T27" s="15"/>
      <c r="U27" s="4">
        <v>908911721</v>
      </c>
      <c r="V27" s="4">
        <v>600185116</v>
      </c>
      <c r="W27" s="4">
        <v>187534</v>
      </c>
      <c r="X27" s="4">
        <v>1937767</v>
      </c>
      <c r="Y27" s="4">
        <v>76937517</v>
      </c>
      <c r="Z27" s="4">
        <v>270380</v>
      </c>
      <c r="AA27" s="4">
        <v>6120802</v>
      </c>
      <c r="AB27" s="4">
        <v>167146449</v>
      </c>
      <c r="AC27" s="15"/>
      <c r="AD27" s="17">
        <v>5.26</v>
      </c>
      <c r="AE27" s="17">
        <v>5.26</v>
      </c>
    </row>
    <row r="28" spans="1:31" ht="14.1" customHeight="1" x14ac:dyDescent="0.2">
      <c r="A28" s="8">
        <f t="shared" si="2"/>
        <v>2011</v>
      </c>
      <c r="B28" s="8">
        <v>10</v>
      </c>
      <c r="C28" s="14">
        <v>596680</v>
      </c>
      <c r="D28" s="14">
        <v>69304</v>
      </c>
      <c r="E28" s="14">
        <v>1364</v>
      </c>
      <c r="F28" s="6">
        <v>725</v>
      </c>
      <c r="G28" s="6">
        <v>738</v>
      </c>
      <c r="H28" s="6">
        <v>222</v>
      </c>
      <c r="I28" s="6">
        <v>5805</v>
      </c>
      <c r="J28" s="14">
        <v>1594</v>
      </c>
      <c r="K28" s="15"/>
      <c r="L28" s="16">
        <f t="shared" si="0"/>
        <v>1211.0568814104713</v>
      </c>
      <c r="M28" s="16">
        <f t="shared" si="0"/>
        <v>7666.7940090038092</v>
      </c>
      <c r="N28" s="16">
        <f t="shared" si="0"/>
        <v>113.40395894428153</v>
      </c>
      <c r="O28" s="16">
        <f t="shared" si="0"/>
        <v>2449.7393103448276</v>
      </c>
      <c r="P28" s="16">
        <f t="shared" si="0"/>
        <v>97181.990514905148</v>
      </c>
      <c r="Q28" s="16">
        <f t="shared" si="0"/>
        <v>1091.6351351351352</v>
      </c>
      <c r="R28" s="16">
        <f t="shared" si="0"/>
        <v>986.50370370370365</v>
      </c>
      <c r="S28" s="16">
        <f t="shared" si="0"/>
        <v>94919.784190715189</v>
      </c>
      <c r="T28" s="15"/>
      <c r="U28" s="4">
        <v>722613420</v>
      </c>
      <c r="V28" s="4">
        <v>531339492</v>
      </c>
      <c r="W28" s="4">
        <v>154683</v>
      </c>
      <c r="X28" s="4">
        <v>1776061</v>
      </c>
      <c r="Y28" s="4">
        <v>71720309</v>
      </c>
      <c r="Z28" s="4">
        <v>242343</v>
      </c>
      <c r="AA28" s="4">
        <v>5726654</v>
      </c>
      <c r="AB28" s="4">
        <v>151302136</v>
      </c>
      <c r="AC28" s="15"/>
      <c r="AD28" s="17">
        <v>4.45</v>
      </c>
      <c r="AE28" s="17">
        <v>4.45</v>
      </c>
    </row>
    <row r="29" spans="1:31" ht="14.1" customHeight="1" x14ac:dyDescent="0.2">
      <c r="A29" s="8">
        <f t="shared" si="2"/>
        <v>2011</v>
      </c>
      <c r="B29" s="8">
        <v>11</v>
      </c>
      <c r="C29" s="14">
        <v>597396</v>
      </c>
      <c r="D29" s="14">
        <v>69336</v>
      </c>
      <c r="E29" s="14">
        <v>1403</v>
      </c>
      <c r="F29" s="6">
        <v>736</v>
      </c>
      <c r="G29" s="6">
        <v>738</v>
      </c>
      <c r="H29" s="6">
        <v>219</v>
      </c>
      <c r="I29" s="6">
        <v>5873</v>
      </c>
      <c r="J29" s="14">
        <v>1578</v>
      </c>
      <c r="K29" s="15"/>
      <c r="L29" s="16">
        <f t="shared" si="0"/>
        <v>896.08914020180919</v>
      </c>
      <c r="M29" s="16">
        <f t="shared" si="0"/>
        <v>6761.2723549094262</v>
      </c>
      <c r="N29" s="16">
        <f t="shared" si="0"/>
        <v>94.729864575908763</v>
      </c>
      <c r="O29" s="16">
        <f t="shared" si="0"/>
        <v>1974.8926630434783</v>
      </c>
      <c r="P29" s="16">
        <f t="shared" si="0"/>
        <v>94915.08943089431</v>
      </c>
      <c r="Q29" s="16">
        <f t="shared" si="0"/>
        <v>919.85844748858449</v>
      </c>
      <c r="R29" s="16">
        <f t="shared" si="0"/>
        <v>859.77388046994724</v>
      </c>
      <c r="S29" s="16">
        <f t="shared" si="0"/>
        <v>83362.220532319392</v>
      </c>
      <c r="T29" s="15"/>
      <c r="U29" s="4">
        <v>535320068</v>
      </c>
      <c r="V29" s="4">
        <v>468799580</v>
      </c>
      <c r="W29" s="4">
        <v>132906</v>
      </c>
      <c r="X29" s="4">
        <v>1453521</v>
      </c>
      <c r="Y29" s="4">
        <v>70047336</v>
      </c>
      <c r="Z29" s="4">
        <v>201449</v>
      </c>
      <c r="AA29" s="4">
        <v>5049452</v>
      </c>
      <c r="AB29" s="4">
        <v>131545584</v>
      </c>
      <c r="AC29" s="15"/>
      <c r="AD29" s="17">
        <v>4.04</v>
      </c>
      <c r="AE29" s="17">
        <v>4.04</v>
      </c>
    </row>
    <row r="30" spans="1:31" ht="14.1" customHeight="1" x14ac:dyDescent="0.2">
      <c r="A30" s="8">
        <f t="shared" si="2"/>
        <v>2011</v>
      </c>
      <c r="B30" s="8">
        <v>12</v>
      </c>
      <c r="C30" s="14">
        <v>597933</v>
      </c>
      <c r="D30" s="14">
        <v>69315</v>
      </c>
      <c r="E30" s="14">
        <v>1373</v>
      </c>
      <c r="F30" s="6">
        <v>744</v>
      </c>
      <c r="G30" s="6">
        <v>739</v>
      </c>
      <c r="H30" s="6">
        <v>213</v>
      </c>
      <c r="I30" s="6">
        <v>5878</v>
      </c>
      <c r="J30" s="14">
        <v>1580</v>
      </c>
      <c r="K30" s="15"/>
      <c r="L30" s="16">
        <f t="shared" si="0"/>
        <v>913.37807078719527</v>
      </c>
      <c r="M30" s="16">
        <f t="shared" si="0"/>
        <v>6743.5563586525286</v>
      </c>
      <c r="N30" s="16">
        <f t="shared" si="0"/>
        <v>86.482884195193009</v>
      </c>
      <c r="O30" s="16">
        <f t="shared" si="0"/>
        <v>1928.5994623655913</v>
      </c>
      <c r="P30" s="16">
        <f t="shared" si="0"/>
        <v>98730.395128552103</v>
      </c>
      <c r="Q30" s="16">
        <f t="shared" si="0"/>
        <v>953.12676056338023</v>
      </c>
      <c r="R30" s="16">
        <f t="shared" si="0"/>
        <v>836.72660768969035</v>
      </c>
      <c r="S30" s="16">
        <f t="shared" si="0"/>
        <v>80832.553164556957</v>
      </c>
      <c r="T30" s="15"/>
      <c r="U30" s="4">
        <v>546138890</v>
      </c>
      <c r="V30" s="4">
        <v>467429609</v>
      </c>
      <c r="W30" s="4">
        <v>118741</v>
      </c>
      <c r="X30" s="4">
        <v>1434878</v>
      </c>
      <c r="Y30" s="4">
        <v>72961762</v>
      </c>
      <c r="Z30" s="4">
        <v>203016</v>
      </c>
      <c r="AA30" s="4">
        <v>4918279</v>
      </c>
      <c r="AB30" s="4">
        <v>127715434</v>
      </c>
      <c r="AC30" s="15"/>
      <c r="AD30" s="17">
        <v>3.52</v>
      </c>
      <c r="AE30" s="17">
        <v>3.52</v>
      </c>
    </row>
    <row r="31" spans="1:31" ht="14.1" customHeight="1" x14ac:dyDescent="0.2">
      <c r="A31" s="8">
        <f t="shared" si="2"/>
        <v>2012</v>
      </c>
      <c r="B31" s="8">
        <v>1</v>
      </c>
      <c r="C31" s="14">
        <v>599240</v>
      </c>
      <c r="D31" s="14">
        <v>69286</v>
      </c>
      <c r="E31" s="14">
        <v>1371</v>
      </c>
      <c r="F31" s="6">
        <v>740</v>
      </c>
      <c r="G31" s="6">
        <v>735</v>
      </c>
      <c r="H31" s="6">
        <v>212</v>
      </c>
      <c r="I31" s="6">
        <v>5870</v>
      </c>
      <c r="J31" s="14">
        <v>1582</v>
      </c>
      <c r="K31" s="15"/>
      <c r="L31" s="16">
        <f t="shared" si="0"/>
        <v>1046.9084039783727</v>
      </c>
      <c r="M31" s="16">
        <f t="shared" si="0"/>
        <v>6892.2653638541697</v>
      </c>
      <c r="N31" s="16">
        <f t="shared" si="0"/>
        <v>91.541210795040115</v>
      </c>
      <c r="O31" s="16">
        <f t="shared" si="0"/>
        <v>1877.918918918919</v>
      </c>
      <c r="P31" s="16">
        <f t="shared" si="0"/>
        <v>94131.880272108843</v>
      </c>
      <c r="Q31" s="16">
        <f t="shared" si="0"/>
        <v>875.00471698113211</v>
      </c>
      <c r="R31" s="16">
        <f t="shared" si="0"/>
        <v>892.89420783645653</v>
      </c>
      <c r="S31" s="16">
        <f t="shared" si="0"/>
        <v>80372.42983565107</v>
      </c>
      <c r="T31" s="15"/>
      <c r="U31" s="4">
        <v>627349392</v>
      </c>
      <c r="V31" s="4">
        <v>477537498</v>
      </c>
      <c r="W31" s="4">
        <v>125503</v>
      </c>
      <c r="X31" s="4">
        <v>1389660</v>
      </c>
      <c r="Y31" s="4">
        <v>69186932</v>
      </c>
      <c r="Z31" s="4">
        <v>185501</v>
      </c>
      <c r="AA31" s="4">
        <v>5241289</v>
      </c>
      <c r="AB31" s="4">
        <v>127149184</v>
      </c>
      <c r="AC31" s="15"/>
      <c r="AD31" s="17">
        <v>5.08</v>
      </c>
      <c r="AE31" s="17">
        <v>5.08</v>
      </c>
    </row>
    <row r="32" spans="1:31" ht="14.1" customHeight="1" x14ac:dyDescent="0.2">
      <c r="A32" s="8">
        <f t="shared" si="2"/>
        <v>2012</v>
      </c>
      <c r="B32" s="8">
        <v>2</v>
      </c>
      <c r="C32" s="14">
        <v>600545</v>
      </c>
      <c r="D32" s="14">
        <v>69322</v>
      </c>
      <c r="E32" s="14">
        <v>1351</v>
      </c>
      <c r="F32" s="6">
        <v>742</v>
      </c>
      <c r="G32" s="6">
        <v>735</v>
      </c>
      <c r="H32" s="6">
        <v>218</v>
      </c>
      <c r="I32" s="6">
        <v>5899</v>
      </c>
      <c r="J32" s="14">
        <v>1572</v>
      </c>
      <c r="K32" s="15"/>
      <c r="L32" s="16">
        <f t="shared" si="0"/>
        <v>922.7870334446211</v>
      </c>
      <c r="M32" s="16">
        <f t="shared" si="0"/>
        <v>6465.8792158333572</v>
      </c>
      <c r="N32" s="16">
        <f t="shared" si="0"/>
        <v>87.814211695040711</v>
      </c>
      <c r="O32" s="16">
        <f t="shared" si="0"/>
        <v>1958.9231805929919</v>
      </c>
      <c r="P32" s="16">
        <f t="shared" si="0"/>
        <v>92399.968707483</v>
      </c>
      <c r="Q32" s="16">
        <f t="shared" si="0"/>
        <v>967.04587155963304</v>
      </c>
      <c r="R32" s="16">
        <f t="shared" si="0"/>
        <v>856.54619427021532</v>
      </c>
      <c r="S32" s="16">
        <f t="shared" si="0"/>
        <v>77560.91030534351</v>
      </c>
      <c r="T32" s="15"/>
      <c r="U32" s="4">
        <v>554175139</v>
      </c>
      <c r="V32" s="4">
        <v>448227679</v>
      </c>
      <c r="W32" s="4">
        <v>118637</v>
      </c>
      <c r="X32" s="4">
        <v>1453521</v>
      </c>
      <c r="Y32" s="4">
        <v>67913977</v>
      </c>
      <c r="Z32" s="4">
        <v>210816</v>
      </c>
      <c r="AA32" s="4">
        <v>5052766</v>
      </c>
      <c r="AB32" s="4">
        <v>121925751</v>
      </c>
      <c r="AC32" s="15"/>
      <c r="AD32" s="17">
        <v>4.7699999999999996</v>
      </c>
      <c r="AE32" s="17">
        <v>4.7699999999999996</v>
      </c>
    </row>
    <row r="33" spans="1:31" ht="14.1" customHeight="1" x14ac:dyDescent="0.2">
      <c r="A33" s="8">
        <f t="shared" si="2"/>
        <v>2012</v>
      </c>
      <c r="B33" s="8">
        <v>3</v>
      </c>
      <c r="C33" s="14">
        <v>601947</v>
      </c>
      <c r="D33" s="14">
        <v>69586</v>
      </c>
      <c r="E33" s="14">
        <v>1373</v>
      </c>
      <c r="F33" s="6">
        <v>754</v>
      </c>
      <c r="G33" s="6">
        <v>733</v>
      </c>
      <c r="H33" s="6">
        <v>215</v>
      </c>
      <c r="I33" s="6">
        <v>5909</v>
      </c>
      <c r="J33" s="14">
        <v>1573</v>
      </c>
      <c r="K33" s="15"/>
      <c r="L33" s="16">
        <f t="shared" si="0"/>
        <v>903.00471303952008</v>
      </c>
      <c r="M33" s="16">
        <f t="shared" si="0"/>
        <v>6721.5732474923116</v>
      </c>
      <c r="N33" s="16">
        <f t="shared" si="0"/>
        <v>87.198106336489445</v>
      </c>
      <c r="O33" s="16">
        <f t="shared" si="0"/>
        <v>1956.1233421750662</v>
      </c>
      <c r="P33" s="16">
        <f t="shared" si="0"/>
        <v>94772.728512960442</v>
      </c>
      <c r="Q33" s="16">
        <f t="shared" si="0"/>
        <v>886.60465116279067</v>
      </c>
      <c r="R33" s="16">
        <f t="shared" si="0"/>
        <v>880.51074631917413</v>
      </c>
      <c r="S33" s="16">
        <f t="shared" si="0"/>
        <v>81825.111888111889</v>
      </c>
      <c r="T33" s="15"/>
      <c r="U33" s="4">
        <v>543560978</v>
      </c>
      <c r="V33" s="4">
        <v>467727396</v>
      </c>
      <c r="W33" s="4">
        <v>119723</v>
      </c>
      <c r="X33" s="4">
        <v>1474917</v>
      </c>
      <c r="Y33" s="4">
        <v>69468410</v>
      </c>
      <c r="Z33" s="4">
        <v>190620</v>
      </c>
      <c r="AA33" s="4">
        <v>5202938</v>
      </c>
      <c r="AB33" s="4">
        <v>128710901</v>
      </c>
      <c r="AC33" s="15"/>
      <c r="AD33" s="17">
        <v>4.1500000000000004</v>
      </c>
      <c r="AE33" s="17">
        <v>4.1500000000000004</v>
      </c>
    </row>
    <row r="34" spans="1:31" ht="14.1" customHeight="1" x14ac:dyDescent="0.2">
      <c r="A34" s="8">
        <f t="shared" si="2"/>
        <v>2012</v>
      </c>
      <c r="B34" s="8">
        <v>4</v>
      </c>
      <c r="C34" s="14">
        <v>602624</v>
      </c>
      <c r="D34" s="14">
        <v>69656</v>
      </c>
      <c r="E34" s="14">
        <v>1431</v>
      </c>
      <c r="F34" s="6">
        <v>753</v>
      </c>
      <c r="G34" s="6">
        <v>736</v>
      </c>
      <c r="H34" s="6">
        <v>214</v>
      </c>
      <c r="I34" s="6">
        <v>5871</v>
      </c>
      <c r="J34" s="14">
        <v>1578</v>
      </c>
      <c r="K34" s="15"/>
      <c r="L34" s="16">
        <f t="shared" si="0"/>
        <v>1080.8064000106201</v>
      </c>
      <c r="M34" s="16">
        <f t="shared" si="0"/>
        <v>7403.5985557597332</v>
      </c>
      <c r="N34" s="16">
        <f t="shared" si="0"/>
        <v>95.683438155136272</v>
      </c>
      <c r="O34" s="16">
        <f t="shared" si="0"/>
        <v>2322.6334661354581</v>
      </c>
      <c r="P34" s="16">
        <f t="shared" si="0"/>
        <v>106210.11005434782</v>
      </c>
      <c r="Q34" s="16">
        <f t="shared" si="0"/>
        <v>1054.2616822429907</v>
      </c>
      <c r="R34" s="16">
        <f t="shared" si="0"/>
        <v>905.76239141543181</v>
      </c>
      <c r="S34" s="16">
        <f t="shared" si="0"/>
        <v>87644.773764258556</v>
      </c>
      <c r="T34" s="15"/>
      <c r="U34" s="4">
        <v>651319876</v>
      </c>
      <c r="V34" s="4">
        <v>515705061</v>
      </c>
      <c r="W34" s="4">
        <v>136923</v>
      </c>
      <c r="X34" s="4">
        <v>1748943</v>
      </c>
      <c r="Y34" s="4">
        <v>78170641</v>
      </c>
      <c r="Z34" s="4">
        <v>225612</v>
      </c>
      <c r="AA34" s="4">
        <v>5317731</v>
      </c>
      <c r="AB34" s="4">
        <v>138303453</v>
      </c>
      <c r="AC34" s="15"/>
      <c r="AD34" s="17">
        <v>4.47</v>
      </c>
      <c r="AE34" s="17">
        <v>4.47</v>
      </c>
    </row>
    <row r="35" spans="1:31" ht="14.1" customHeight="1" x14ac:dyDescent="0.2">
      <c r="A35" s="8">
        <f t="shared" si="2"/>
        <v>2012</v>
      </c>
      <c r="B35" s="8">
        <v>5</v>
      </c>
      <c r="C35" s="14">
        <v>603542</v>
      </c>
      <c r="D35" s="14">
        <v>69614</v>
      </c>
      <c r="E35" s="14">
        <v>1431</v>
      </c>
      <c r="F35" s="6">
        <v>754</v>
      </c>
      <c r="G35" s="6">
        <v>739</v>
      </c>
      <c r="H35" s="6">
        <v>241</v>
      </c>
      <c r="I35" s="6">
        <v>5873</v>
      </c>
      <c r="J35" s="14">
        <v>1582</v>
      </c>
      <c r="K35" s="15"/>
      <c r="L35" s="16">
        <f t="shared" si="0"/>
        <v>1156.0955293914922</v>
      </c>
      <c r="M35" s="16">
        <f t="shared" si="0"/>
        <v>7289.8635331973455</v>
      </c>
      <c r="N35" s="16">
        <f t="shared" si="0"/>
        <v>103.16701607267645</v>
      </c>
      <c r="O35" s="16">
        <f t="shared" si="0"/>
        <v>2321.9376657824932</v>
      </c>
      <c r="P35" s="16">
        <f t="shared" si="0"/>
        <v>100708.9350473613</v>
      </c>
      <c r="Q35" s="16">
        <f t="shared" si="0"/>
        <v>919.19917012448138</v>
      </c>
      <c r="R35" s="16">
        <f t="shared" si="0"/>
        <v>867.40779839945515</v>
      </c>
      <c r="S35" s="16">
        <f t="shared" si="0"/>
        <v>84858.884955752219</v>
      </c>
      <c r="T35" s="15"/>
      <c r="U35" s="4">
        <v>697752208</v>
      </c>
      <c r="V35" s="4">
        <v>507476560</v>
      </c>
      <c r="W35" s="4">
        <v>147632</v>
      </c>
      <c r="X35" s="4">
        <v>1750741</v>
      </c>
      <c r="Y35" s="4">
        <v>74423903</v>
      </c>
      <c r="Z35" s="4">
        <v>221527</v>
      </c>
      <c r="AA35" s="4">
        <v>5094286</v>
      </c>
      <c r="AB35" s="4">
        <v>134246756</v>
      </c>
      <c r="AC35" s="15"/>
      <c r="AD35" s="17">
        <v>5.18</v>
      </c>
      <c r="AE35" s="17">
        <v>5.18</v>
      </c>
    </row>
    <row r="36" spans="1:31" ht="14.1" customHeight="1" x14ac:dyDescent="0.2">
      <c r="A36" s="8">
        <f t="shared" si="2"/>
        <v>2012</v>
      </c>
      <c r="B36" s="8">
        <v>6</v>
      </c>
      <c r="C36" s="14">
        <v>604406</v>
      </c>
      <c r="D36" s="14">
        <v>69763</v>
      </c>
      <c r="E36" s="14">
        <v>1471</v>
      </c>
      <c r="F36" s="6">
        <v>759</v>
      </c>
      <c r="G36" s="6">
        <v>735</v>
      </c>
      <c r="H36" s="6">
        <v>235</v>
      </c>
      <c r="I36" s="6">
        <v>5866</v>
      </c>
      <c r="J36" s="14">
        <v>1581</v>
      </c>
      <c r="K36" s="15"/>
      <c r="L36" s="16">
        <f t="shared" si="0"/>
        <v>1374.0224153962733</v>
      </c>
      <c r="M36" s="16">
        <f t="shared" si="0"/>
        <v>8089.5655290053464</v>
      </c>
      <c r="N36" s="16">
        <f t="shared" si="0"/>
        <v>119.55948334466349</v>
      </c>
      <c r="O36" s="16">
        <f t="shared" si="0"/>
        <v>2556.068511198946</v>
      </c>
      <c r="P36" s="16">
        <f t="shared" si="0"/>
        <v>104701.21360544217</v>
      </c>
      <c r="Q36" s="16">
        <f t="shared" si="0"/>
        <v>935.42553191489367</v>
      </c>
      <c r="R36" s="16">
        <f t="shared" si="0"/>
        <v>959.40658029321514</v>
      </c>
      <c r="S36" s="16">
        <f t="shared" si="0"/>
        <v>93044.36748893105</v>
      </c>
      <c r="T36" s="15"/>
      <c r="U36" s="4">
        <v>830467392</v>
      </c>
      <c r="V36" s="4">
        <v>564352360</v>
      </c>
      <c r="W36" s="4">
        <v>175872</v>
      </c>
      <c r="X36" s="4">
        <v>1940056</v>
      </c>
      <c r="Y36" s="4">
        <v>76955392</v>
      </c>
      <c r="Z36" s="4">
        <v>219825</v>
      </c>
      <c r="AA36" s="4">
        <v>5627879</v>
      </c>
      <c r="AB36" s="4">
        <v>147103145</v>
      </c>
      <c r="AC36" s="15"/>
      <c r="AD36" s="17">
        <v>5.34</v>
      </c>
      <c r="AE36" s="17">
        <v>5.34</v>
      </c>
    </row>
    <row r="37" spans="1:31" ht="14.1" customHeight="1" x14ac:dyDescent="0.2">
      <c r="A37" s="8">
        <f t="shared" si="2"/>
        <v>2012</v>
      </c>
      <c r="B37" s="8">
        <v>7</v>
      </c>
      <c r="C37" s="14">
        <v>604562</v>
      </c>
      <c r="D37" s="14">
        <v>69793</v>
      </c>
      <c r="E37" s="14">
        <v>1488</v>
      </c>
      <c r="F37" s="6">
        <v>755</v>
      </c>
      <c r="G37" s="6">
        <v>742</v>
      </c>
      <c r="H37" s="6">
        <v>219</v>
      </c>
      <c r="I37" s="6">
        <v>5880</v>
      </c>
      <c r="J37" s="14">
        <v>1583</v>
      </c>
      <c r="K37" s="15"/>
      <c r="L37" s="16">
        <f t="shared" si="0"/>
        <v>1433.2661232429427</v>
      </c>
      <c r="M37" s="16">
        <f t="shared" si="0"/>
        <v>8113.9220982046909</v>
      </c>
      <c r="N37" s="16">
        <f t="shared" si="0"/>
        <v>121.1135752688172</v>
      </c>
      <c r="O37" s="16">
        <f t="shared" si="0"/>
        <v>2579.5403973509933</v>
      </c>
      <c r="P37" s="16">
        <f t="shared" si="0"/>
        <v>101237.07142857143</v>
      </c>
      <c r="Q37" s="16">
        <f t="shared" si="0"/>
        <v>1074.3470319634703</v>
      </c>
      <c r="R37" s="16">
        <f t="shared" si="0"/>
        <v>930.06904761904764</v>
      </c>
      <c r="S37" s="16">
        <f t="shared" si="0"/>
        <v>91121.956411876177</v>
      </c>
      <c r="T37" s="15"/>
      <c r="U37" s="4">
        <v>866498234</v>
      </c>
      <c r="V37" s="4">
        <v>566294965</v>
      </c>
      <c r="W37" s="4">
        <v>180217</v>
      </c>
      <c r="X37" s="4">
        <v>1947553</v>
      </c>
      <c r="Y37" s="4">
        <v>75117907</v>
      </c>
      <c r="Z37" s="4">
        <v>235282</v>
      </c>
      <c r="AA37" s="4">
        <v>5468806</v>
      </c>
      <c r="AB37" s="4">
        <v>144246057</v>
      </c>
      <c r="AC37" s="15"/>
      <c r="AD37" s="17">
        <v>5.35</v>
      </c>
      <c r="AE37" s="17">
        <v>5.35</v>
      </c>
    </row>
    <row r="38" spans="1:31" ht="14.1" customHeight="1" x14ac:dyDescent="0.2">
      <c r="A38" s="8">
        <f t="shared" si="2"/>
        <v>2012</v>
      </c>
      <c r="B38" s="8">
        <v>8</v>
      </c>
      <c r="C38" s="14">
        <v>604559</v>
      </c>
      <c r="D38" s="14">
        <v>69769</v>
      </c>
      <c r="E38" s="14">
        <v>1493</v>
      </c>
      <c r="F38" s="6">
        <v>744</v>
      </c>
      <c r="G38" s="6">
        <v>749</v>
      </c>
      <c r="H38" s="6">
        <v>343</v>
      </c>
      <c r="I38" s="6">
        <v>5889</v>
      </c>
      <c r="J38" s="14">
        <v>1586</v>
      </c>
      <c r="K38" s="15"/>
      <c r="L38" s="16">
        <f t="shared" si="0"/>
        <v>1463.4672215615019</v>
      </c>
      <c r="M38" s="16">
        <f t="shared" si="0"/>
        <v>8261.9791884647912</v>
      </c>
      <c r="N38" s="16">
        <f t="shared" si="0"/>
        <v>123.10113864701943</v>
      </c>
      <c r="O38" s="16">
        <f t="shared" si="0"/>
        <v>2684.7795698924733</v>
      </c>
      <c r="P38" s="16">
        <f t="shared" si="0"/>
        <v>100982.65554072097</v>
      </c>
      <c r="Q38" s="16">
        <f t="shared" si="0"/>
        <v>714.00291545189509</v>
      </c>
      <c r="R38" s="16">
        <f t="shared" si="0"/>
        <v>955.04448972660896</v>
      </c>
      <c r="S38" s="16">
        <f t="shared" ref="S38:S101" si="3">+AB38/J38</f>
        <v>91556.704918032789</v>
      </c>
      <c r="T38" s="15"/>
      <c r="U38" s="4">
        <v>884752280</v>
      </c>
      <c r="V38" s="4">
        <v>576430026</v>
      </c>
      <c r="W38" s="4">
        <v>183790</v>
      </c>
      <c r="X38" s="4">
        <v>1997476</v>
      </c>
      <c r="Y38" s="4">
        <v>75636009</v>
      </c>
      <c r="Z38" s="4">
        <v>244903</v>
      </c>
      <c r="AA38" s="4">
        <v>5624257</v>
      </c>
      <c r="AB38" s="4">
        <v>145208934</v>
      </c>
      <c r="AC38" s="15"/>
      <c r="AD38" s="17">
        <v>5.54</v>
      </c>
      <c r="AE38" s="17">
        <v>5.54</v>
      </c>
    </row>
    <row r="39" spans="1:31" ht="14.1" customHeight="1" x14ac:dyDescent="0.2">
      <c r="A39" s="8">
        <f t="shared" si="2"/>
        <v>2012</v>
      </c>
      <c r="B39" s="8">
        <v>9</v>
      </c>
      <c r="C39" s="14">
        <v>604788</v>
      </c>
      <c r="D39" s="14">
        <v>69846</v>
      </c>
      <c r="E39" s="14">
        <v>1511</v>
      </c>
      <c r="F39" s="6">
        <v>748</v>
      </c>
      <c r="G39" s="6">
        <v>759</v>
      </c>
      <c r="H39" s="6">
        <v>378</v>
      </c>
      <c r="I39" s="6">
        <v>5903</v>
      </c>
      <c r="J39" s="14">
        <v>1579</v>
      </c>
      <c r="K39" s="15"/>
      <c r="L39" s="16">
        <f t="shared" ref="L39:R70" si="4">+U39/C39</f>
        <v>1472.6018538727619</v>
      </c>
      <c r="M39" s="16">
        <f t="shared" si="4"/>
        <v>8660.2941757580957</v>
      </c>
      <c r="N39" s="16">
        <f t="shared" si="4"/>
        <v>122.99602911978822</v>
      </c>
      <c r="O39" s="16">
        <f t="shared" si="4"/>
        <v>2770.1644385026739</v>
      </c>
      <c r="P39" s="16">
        <f t="shared" si="4"/>
        <v>105839.94334650856</v>
      </c>
      <c r="Q39" s="16">
        <f t="shared" si="4"/>
        <v>763.91269841269843</v>
      </c>
      <c r="R39" s="16">
        <f t="shared" si="4"/>
        <v>1064.3242419108929</v>
      </c>
      <c r="S39" s="16">
        <f t="shared" si="3"/>
        <v>105502.63774540849</v>
      </c>
      <c r="T39" s="15"/>
      <c r="U39" s="4">
        <v>890611930</v>
      </c>
      <c r="V39" s="4">
        <v>604886907</v>
      </c>
      <c r="W39" s="4">
        <v>185847</v>
      </c>
      <c r="X39" s="4">
        <v>2072083</v>
      </c>
      <c r="Y39" s="4">
        <v>80332517</v>
      </c>
      <c r="Z39" s="4">
        <v>288759</v>
      </c>
      <c r="AA39" s="4">
        <v>6282706</v>
      </c>
      <c r="AB39" s="4">
        <v>166588665</v>
      </c>
      <c r="AC39" s="15"/>
      <c r="AD39" s="17">
        <v>5.14</v>
      </c>
      <c r="AE39" s="17">
        <v>5.14</v>
      </c>
    </row>
    <row r="40" spans="1:31" ht="14.1" customHeight="1" x14ac:dyDescent="0.2">
      <c r="A40" s="8">
        <f t="shared" si="2"/>
        <v>2012</v>
      </c>
      <c r="B40" s="8">
        <v>10</v>
      </c>
      <c r="C40" s="14">
        <v>605113</v>
      </c>
      <c r="D40" s="14">
        <v>69844</v>
      </c>
      <c r="E40" s="14">
        <v>1576</v>
      </c>
      <c r="F40" s="6">
        <v>756</v>
      </c>
      <c r="G40" s="6">
        <v>757</v>
      </c>
      <c r="H40" s="6">
        <v>378</v>
      </c>
      <c r="I40" s="6">
        <v>5900</v>
      </c>
      <c r="J40" s="14">
        <v>1575</v>
      </c>
      <c r="K40" s="15"/>
      <c r="L40" s="16">
        <f t="shared" si="4"/>
        <v>1252.2165463310159</v>
      </c>
      <c r="M40" s="16">
        <f t="shared" si="4"/>
        <v>7640.108341446653</v>
      </c>
      <c r="N40" s="16">
        <f t="shared" si="4"/>
        <v>105.43083756345177</v>
      </c>
      <c r="O40" s="16">
        <f t="shared" si="4"/>
        <v>2549.9404761904761</v>
      </c>
      <c r="P40" s="16">
        <f t="shared" si="4"/>
        <v>96248.36988110964</v>
      </c>
      <c r="Q40" s="16">
        <f t="shared" si="4"/>
        <v>769.85714285714289</v>
      </c>
      <c r="R40" s="16">
        <f t="shared" si="4"/>
        <v>987.52694915254233</v>
      </c>
      <c r="S40" s="16">
        <f t="shared" si="3"/>
        <v>96004.507301587306</v>
      </c>
      <c r="T40" s="15"/>
      <c r="U40" s="4">
        <v>757732511</v>
      </c>
      <c r="V40" s="4">
        <v>533615727</v>
      </c>
      <c r="W40" s="4">
        <v>166159</v>
      </c>
      <c r="X40" s="4">
        <v>1927755</v>
      </c>
      <c r="Y40" s="4">
        <v>72860016</v>
      </c>
      <c r="Z40" s="4">
        <v>291006</v>
      </c>
      <c r="AA40" s="4">
        <v>5826409</v>
      </c>
      <c r="AB40" s="4">
        <v>151207099</v>
      </c>
      <c r="AC40" s="15"/>
      <c r="AD40" s="17">
        <v>4.99</v>
      </c>
      <c r="AE40" s="17">
        <v>4.99</v>
      </c>
    </row>
    <row r="41" spans="1:31" ht="14.1" customHeight="1" x14ac:dyDescent="0.2">
      <c r="A41" s="8">
        <f t="shared" si="2"/>
        <v>2012</v>
      </c>
      <c r="B41" s="8">
        <v>11</v>
      </c>
      <c r="C41" s="14">
        <v>605592</v>
      </c>
      <c r="D41" s="14">
        <v>69806</v>
      </c>
      <c r="E41" s="14">
        <v>1552</v>
      </c>
      <c r="F41" s="6">
        <v>757</v>
      </c>
      <c r="G41" s="6">
        <v>755</v>
      </c>
      <c r="H41" s="6">
        <v>359</v>
      </c>
      <c r="I41" s="6">
        <v>5899</v>
      </c>
      <c r="J41" s="14">
        <v>1575</v>
      </c>
      <c r="K41" s="15"/>
      <c r="L41" s="16">
        <f t="shared" si="4"/>
        <v>939.20634189355212</v>
      </c>
      <c r="M41" s="16">
        <f t="shared" si="4"/>
        <v>6778.8015070337797</v>
      </c>
      <c r="N41" s="16">
        <f t="shared" si="4"/>
        <v>83.418170103092777</v>
      </c>
      <c r="O41" s="16">
        <f t="shared" si="4"/>
        <v>2170.6327608982829</v>
      </c>
      <c r="P41" s="16">
        <f t="shared" si="4"/>
        <v>91548.544370860924</v>
      </c>
      <c r="Q41" s="16">
        <f t="shared" si="4"/>
        <v>601.45682451253481</v>
      </c>
      <c r="R41" s="16">
        <f t="shared" si="4"/>
        <v>859.22325817935246</v>
      </c>
      <c r="S41" s="16">
        <f t="shared" si="3"/>
        <v>86222.765079365083</v>
      </c>
      <c r="T41" s="15"/>
      <c r="U41" s="4">
        <v>568775847</v>
      </c>
      <c r="V41" s="4">
        <v>473201018</v>
      </c>
      <c r="W41" s="4">
        <v>129465</v>
      </c>
      <c r="X41" s="4">
        <v>1643169</v>
      </c>
      <c r="Y41" s="4">
        <v>69119151</v>
      </c>
      <c r="Z41" s="4">
        <v>215923</v>
      </c>
      <c r="AA41" s="4">
        <v>5068558</v>
      </c>
      <c r="AB41" s="4">
        <v>135800855</v>
      </c>
      <c r="AC41" s="15"/>
      <c r="AD41" s="17">
        <v>3.45</v>
      </c>
      <c r="AE41" s="17">
        <v>3.45</v>
      </c>
    </row>
    <row r="42" spans="1:31" ht="14.1" customHeight="1" x14ac:dyDescent="0.2">
      <c r="A42" s="8">
        <f t="shared" si="2"/>
        <v>2012</v>
      </c>
      <c r="B42" s="8">
        <v>12</v>
      </c>
      <c r="C42" s="14">
        <v>606209</v>
      </c>
      <c r="D42" s="14">
        <v>69839</v>
      </c>
      <c r="E42" s="14">
        <v>1544</v>
      </c>
      <c r="F42" s="6">
        <v>757</v>
      </c>
      <c r="G42" s="6">
        <v>752</v>
      </c>
      <c r="H42" s="6">
        <v>360</v>
      </c>
      <c r="I42" s="6">
        <v>5895</v>
      </c>
      <c r="J42" s="14">
        <v>1577</v>
      </c>
      <c r="K42" s="15"/>
      <c r="L42" s="16">
        <f t="shared" si="4"/>
        <v>861.37056031830605</v>
      </c>
      <c r="M42" s="16">
        <f t="shared" si="4"/>
        <v>6410.8913930611834</v>
      </c>
      <c r="N42" s="16">
        <f t="shared" si="4"/>
        <v>89.861398963730565</v>
      </c>
      <c r="O42" s="16">
        <f t="shared" si="4"/>
        <v>1854.9682959048878</v>
      </c>
      <c r="P42" s="16">
        <f t="shared" si="4"/>
        <v>91179.744680851058</v>
      </c>
      <c r="Q42" s="16">
        <f t="shared" si="4"/>
        <v>555.15277777777783</v>
      </c>
      <c r="R42" s="16">
        <f t="shared" si="4"/>
        <v>815.97726887192539</v>
      </c>
      <c r="S42" s="16">
        <f t="shared" si="3"/>
        <v>82961.686746987951</v>
      </c>
      <c r="T42" s="15"/>
      <c r="U42" s="4">
        <v>522170586</v>
      </c>
      <c r="V42" s="4">
        <v>447730244</v>
      </c>
      <c r="W42" s="4">
        <v>138746</v>
      </c>
      <c r="X42" s="4">
        <v>1404211</v>
      </c>
      <c r="Y42" s="4">
        <v>68567168</v>
      </c>
      <c r="Z42" s="4">
        <v>199855</v>
      </c>
      <c r="AA42" s="4">
        <v>4810186</v>
      </c>
      <c r="AB42" s="4">
        <v>130830580</v>
      </c>
      <c r="AC42" s="15"/>
      <c r="AD42" s="17">
        <v>3.66</v>
      </c>
      <c r="AE42" s="17">
        <v>3.66</v>
      </c>
    </row>
    <row r="43" spans="1:31" ht="14.1" customHeight="1" x14ac:dyDescent="0.2">
      <c r="A43" s="8">
        <f t="shared" si="2"/>
        <v>2013</v>
      </c>
      <c r="B43" s="8">
        <v>1</v>
      </c>
      <c r="C43" s="14">
        <v>607551</v>
      </c>
      <c r="D43" s="14">
        <v>69839</v>
      </c>
      <c r="E43" s="14">
        <v>1521</v>
      </c>
      <c r="F43" s="6">
        <v>756</v>
      </c>
      <c r="G43" s="6">
        <v>755</v>
      </c>
      <c r="H43" s="6">
        <v>362</v>
      </c>
      <c r="I43" s="6">
        <v>5891</v>
      </c>
      <c r="J43" s="14">
        <v>1575</v>
      </c>
      <c r="K43" s="15"/>
      <c r="L43" s="16">
        <f t="shared" si="4"/>
        <v>1020.7100523248254</v>
      </c>
      <c r="M43" s="16">
        <f t="shared" si="4"/>
        <v>6819.8444422170996</v>
      </c>
      <c r="N43" s="16">
        <f t="shared" si="4"/>
        <v>95.203813280736355</v>
      </c>
      <c r="O43" s="16">
        <f t="shared" si="4"/>
        <v>1896.6309523809523</v>
      </c>
      <c r="P43" s="16">
        <f t="shared" si="4"/>
        <v>92485.695364238418</v>
      </c>
      <c r="Q43" s="16">
        <f t="shared" si="4"/>
        <v>537.24309392265195</v>
      </c>
      <c r="R43" s="16">
        <f t="shared" si="4"/>
        <v>854.15939568833812</v>
      </c>
      <c r="S43" s="16">
        <f t="shared" si="3"/>
        <v>81859.21587301587</v>
      </c>
      <c r="T43" s="15"/>
      <c r="U43" s="4">
        <v>620133413</v>
      </c>
      <c r="V43" s="4">
        <v>476291116</v>
      </c>
      <c r="W43" s="4">
        <v>144805</v>
      </c>
      <c r="X43" s="4">
        <v>1433853</v>
      </c>
      <c r="Y43" s="4">
        <v>69826700</v>
      </c>
      <c r="Z43" s="4">
        <v>194482</v>
      </c>
      <c r="AA43" s="4">
        <v>5031853</v>
      </c>
      <c r="AB43" s="4">
        <v>128928265</v>
      </c>
      <c r="AC43" s="15"/>
      <c r="AD43" s="17">
        <v>3.61</v>
      </c>
      <c r="AE43" s="17">
        <v>3.61</v>
      </c>
    </row>
    <row r="44" spans="1:31" ht="14.1" customHeight="1" x14ac:dyDescent="0.2">
      <c r="A44" s="8">
        <f t="shared" si="2"/>
        <v>2013</v>
      </c>
      <c r="B44" s="8">
        <v>2</v>
      </c>
      <c r="C44" s="14">
        <v>609043</v>
      </c>
      <c r="D44" s="14">
        <v>70046</v>
      </c>
      <c r="E44" s="14">
        <v>1546</v>
      </c>
      <c r="F44" s="6">
        <v>760</v>
      </c>
      <c r="G44" s="6">
        <v>757</v>
      </c>
      <c r="H44" s="6">
        <v>348</v>
      </c>
      <c r="I44" s="6">
        <v>5890</v>
      </c>
      <c r="J44" s="14">
        <v>1579</v>
      </c>
      <c r="K44" s="15"/>
      <c r="L44" s="16">
        <f t="shared" si="4"/>
        <v>887.56164507267965</v>
      </c>
      <c r="M44" s="16">
        <f t="shared" si="4"/>
        <v>6243.5237700939379</v>
      </c>
      <c r="N44" s="16">
        <f t="shared" si="4"/>
        <v>83.816946959896512</v>
      </c>
      <c r="O44" s="16">
        <f t="shared" si="4"/>
        <v>1905.7763157894738</v>
      </c>
      <c r="P44" s="16">
        <f t="shared" si="4"/>
        <v>91991.718626155882</v>
      </c>
      <c r="Q44" s="16">
        <f t="shared" si="4"/>
        <v>593.36494252873558</v>
      </c>
      <c r="R44" s="16">
        <f t="shared" si="4"/>
        <v>837.32444821731747</v>
      </c>
      <c r="S44" s="16">
        <f t="shared" si="3"/>
        <v>79640.701076630779</v>
      </c>
      <c r="T44" s="15"/>
      <c r="U44" s="4">
        <v>540563207</v>
      </c>
      <c r="V44" s="4">
        <v>437333866</v>
      </c>
      <c r="W44" s="4">
        <v>129581</v>
      </c>
      <c r="X44" s="4">
        <v>1448390</v>
      </c>
      <c r="Y44" s="4">
        <v>69637731</v>
      </c>
      <c r="Z44" s="4">
        <v>206491</v>
      </c>
      <c r="AA44" s="4">
        <v>4931841</v>
      </c>
      <c r="AB44" s="4">
        <v>125752667</v>
      </c>
      <c r="AC44" s="15"/>
      <c r="AD44" s="17">
        <v>4.49</v>
      </c>
      <c r="AE44" s="17">
        <v>4.49</v>
      </c>
    </row>
    <row r="45" spans="1:31" ht="14.1" customHeight="1" x14ac:dyDescent="0.2">
      <c r="A45" s="8">
        <f t="shared" si="2"/>
        <v>2013</v>
      </c>
      <c r="B45" s="8">
        <v>3</v>
      </c>
      <c r="C45" s="14">
        <v>610556</v>
      </c>
      <c r="D45" s="14">
        <v>70073</v>
      </c>
      <c r="E45" s="14">
        <v>1605</v>
      </c>
      <c r="F45" s="6">
        <v>760</v>
      </c>
      <c r="G45" s="6">
        <v>759</v>
      </c>
      <c r="H45" s="6">
        <v>317</v>
      </c>
      <c r="I45" s="6">
        <v>5915</v>
      </c>
      <c r="J45" s="14">
        <v>1570</v>
      </c>
      <c r="K45" s="15"/>
      <c r="L45" s="16">
        <f t="shared" si="4"/>
        <v>924.66081899121457</v>
      </c>
      <c r="M45" s="16">
        <f t="shared" si="4"/>
        <v>6267.9970459378073</v>
      </c>
      <c r="N45" s="16">
        <f t="shared" si="4"/>
        <v>82.762616822429905</v>
      </c>
      <c r="O45" s="16">
        <f t="shared" si="4"/>
        <v>1900.6039473684211</v>
      </c>
      <c r="P45" s="16">
        <f t="shared" si="4"/>
        <v>91443.723320158097</v>
      </c>
      <c r="Q45" s="16">
        <f t="shared" si="4"/>
        <v>659.43217665615146</v>
      </c>
      <c r="R45" s="16">
        <f t="shared" si="4"/>
        <v>854.96229923922226</v>
      </c>
      <c r="S45" s="16">
        <f t="shared" si="3"/>
        <v>81341.187898089178</v>
      </c>
      <c r="T45" s="15"/>
      <c r="U45" s="4">
        <v>564557211</v>
      </c>
      <c r="V45" s="4">
        <v>439217357</v>
      </c>
      <c r="W45" s="4">
        <v>132834</v>
      </c>
      <c r="X45" s="4">
        <v>1444459</v>
      </c>
      <c r="Y45" s="4">
        <v>69405786</v>
      </c>
      <c r="Z45" s="4">
        <v>209040</v>
      </c>
      <c r="AA45" s="4">
        <v>5057102</v>
      </c>
      <c r="AB45" s="4">
        <v>127705665</v>
      </c>
      <c r="AC45" s="15"/>
      <c r="AD45" s="17">
        <v>4.2699999999999996</v>
      </c>
      <c r="AE45" s="17">
        <v>4.2699999999999996</v>
      </c>
    </row>
    <row r="46" spans="1:31" ht="14.1" customHeight="1" x14ac:dyDescent="0.2">
      <c r="A46" s="8">
        <f t="shared" si="2"/>
        <v>2013</v>
      </c>
      <c r="B46" s="8">
        <v>4</v>
      </c>
      <c r="C46" s="14">
        <v>611575</v>
      </c>
      <c r="D46" s="14">
        <v>70135</v>
      </c>
      <c r="E46" s="14">
        <v>1656</v>
      </c>
      <c r="F46" s="6">
        <v>762</v>
      </c>
      <c r="G46" s="6">
        <v>759</v>
      </c>
      <c r="H46" s="6">
        <v>300</v>
      </c>
      <c r="I46" s="6">
        <v>5916</v>
      </c>
      <c r="J46" s="14">
        <v>1562</v>
      </c>
      <c r="K46" s="15"/>
      <c r="L46" s="16">
        <f t="shared" si="4"/>
        <v>975.68843723173768</v>
      </c>
      <c r="M46" s="16">
        <f t="shared" si="4"/>
        <v>6612.9816211591933</v>
      </c>
      <c r="N46" s="16">
        <f t="shared" si="4"/>
        <v>85.333333333333329</v>
      </c>
      <c r="O46" s="16">
        <f t="shared" si="4"/>
        <v>1986.4343832020998</v>
      </c>
      <c r="P46" s="16">
        <f t="shared" si="4"/>
        <v>98166.134387351776</v>
      </c>
      <c r="Q46" s="16">
        <f t="shared" si="4"/>
        <v>682.73</v>
      </c>
      <c r="R46" s="16">
        <f t="shared" si="4"/>
        <v>844.91987829614607</v>
      </c>
      <c r="S46" s="16">
        <f t="shared" si="3"/>
        <v>84830.992957746479</v>
      </c>
      <c r="T46" s="15"/>
      <c r="U46" s="4">
        <v>596706656</v>
      </c>
      <c r="V46" s="4">
        <v>463801466</v>
      </c>
      <c r="W46" s="4">
        <v>141312</v>
      </c>
      <c r="X46" s="4">
        <v>1513663</v>
      </c>
      <c r="Y46" s="4">
        <v>74508096</v>
      </c>
      <c r="Z46" s="4">
        <v>204819</v>
      </c>
      <c r="AA46" s="4">
        <v>4998546</v>
      </c>
      <c r="AB46" s="4">
        <v>132506011</v>
      </c>
      <c r="AC46" s="15"/>
      <c r="AD46" s="17">
        <v>4.78</v>
      </c>
      <c r="AE46" s="17">
        <v>4.78</v>
      </c>
    </row>
    <row r="47" spans="1:31" ht="14.1" customHeight="1" x14ac:dyDescent="0.2">
      <c r="A47" s="8">
        <f t="shared" si="2"/>
        <v>2013</v>
      </c>
      <c r="B47" s="8">
        <v>5</v>
      </c>
      <c r="C47" s="14">
        <v>612429</v>
      </c>
      <c r="D47" s="14">
        <v>70191</v>
      </c>
      <c r="E47" s="14">
        <v>1698</v>
      </c>
      <c r="F47" s="6">
        <v>766</v>
      </c>
      <c r="G47" s="6">
        <v>759</v>
      </c>
      <c r="H47" s="6">
        <v>287</v>
      </c>
      <c r="I47" s="6">
        <v>5915</v>
      </c>
      <c r="J47" s="14">
        <v>1564</v>
      </c>
      <c r="K47" s="15"/>
      <c r="L47" s="16">
        <f t="shared" si="4"/>
        <v>1075.5698113577248</v>
      </c>
      <c r="M47" s="16">
        <f t="shared" si="4"/>
        <v>7004.0800672450887</v>
      </c>
      <c r="N47" s="16">
        <f t="shared" si="4"/>
        <v>87.357479387514729</v>
      </c>
      <c r="O47" s="16">
        <f t="shared" si="4"/>
        <v>2226.5039164490863</v>
      </c>
      <c r="P47" s="16">
        <f t="shared" si="4"/>
        <v>100251.29249011858</v>
      </c>
      <c r="Q47" s="16">
        <f t="shared" si="4"/>
        <v>756.44250871080135</v>
      </c>
      <c r="R47" s="16">
        <f t="shared" si="4"/>
        <v>874.28892645815722</v>
      </c>
      <c r="S47" s="16">
        <f t="shared" si="3"/>
        <v>89657.687979539638</v>
      </c>
      <c r="T47" s="15"/>
      <c r="U47" s="4">
        <v>658710144</v>
      </c>
      <c r="V47" s="4">
        <v>491623384</v>
      </c>
      <c r="W47" s="4">
        <v>148333</v>
      </c>
      <c r="X47" s="4">
        <v>1705502</v>
      </c>
      <c r="Y47" s="4">
        <v>76090731</v>
      </c>
      <c r="Z47" s="4">
        <v>217099</v>
      </c>
      <c r="AA47" s="4">
        <v>5171419</v>
      </c>
      <c r="AB47" s="4">
        <v>140224624</v>
      </c>
      <c r="AC47" s="15"/>
      <c r="AD47" s="17">
        <v>4.9000000000000004</v>
      </c>
      <c r="AE47" s="17">
        <v>4.9000000000000004</v>
      </c>
    </row>
    <row r="48" spans="1:31" ht="14.1" customHeight="1" x14ac:dyDescent="0.2">
      <c r="A48" s="8">
        <f t="shared" si="2"/>
        <v>2013</v>
      </c>
      <c r="B48" s="8">
        <v>6</v>
      </c>
      <c r="C48" s="14">
        <v>613038</v>
      </c>
      <c r="D48" s="14">
        <v>70276</v>
      </c>
      <c r="E48" s="14">
        <v>1717</v>
      </c>
      <c r="F48" s="6">
        <v>770</v>
      </c>
      <c r="G48" s="6">
        <v>761</v>
      </c>
      <c r="H48" s="6">
        <v>270</v>
      </c>
      <c r="I48" s="6">
        <v>5930</v>
      </c>
      <c r="J48" s="14">
        <v>1558</v>
      </c>
      <c r="K48" s="15"/>
      <c r="L48" s="16">
        <f t="shared" si="4"/>
        <v>1315.5386843882434</v>
      </c>
      <c r="M48" s="16">
        <f t="shared" si="4"/>
        <v>7757.1577921338721</v>
      </c>
      <c r="N48" s="16">
        <f t="shared" si="4"/>
        <v>104.41642399534071</v>
      </c>
      <c r="O48" s="16">
        <f t="shared" si="4"/>
        <v>2392.2857142857142</v>
      </c>
      <c r="P48" s="16">
        <f t="shared" si="4"/>
        <v>104217.51642575559</v>
      </c>
      <c r="Q48" s="16">
        <f t="shared" si="4"/>
        <v>844.32962962962961</v>
      </c>
      <c r="R48" s="16">
        <f t="shared" si="4"/>
        <v>937.80236087689718</v>
      </c>
      <c r="S48" s="16">
        <f t="shared" si="3"/>
        <v>95749.983953786912</v>
      </c>
      <c r="T48" s="15"/>
      <c r="U48" s="4">
        <v>806475204</v>
      </c>
      <c r="V48" s="4">
        <v>545142021</v>
      </c>
      <c r="W48" s="4">
        <v>179283</v>
      </c>
      <c r="X48" s="4">
        <v>1842060</v>
      </c>
      <c r="Y48" s="4">
        <v>79309530</v>
      </c>
      <c r="Z48" s="4">
        <v>227969</v>
      </c>
      <c r="AA48" s="4">
        <v>5561168</v>
      </c>
      <c r="AB48" s="4">
        <v>149178475</v>
      </c>
      <c r="AC48" s="15"/>
      <c r="AD48" s="17">
        <v>5.28</v>
      </c>
      <c r="AE48" s="17">
        <v>5.28</v>
      </c>
    </row>
    <row r="49" spans="1:31" ht="14.1" customHeight="1" x14ac:dyDescent="0.2">
      <c r="A49" s="8">
        <f t="shared" si="2"/>
        <v>2013</v>
      </c>
      <c r="B49" s="8">
        <v>7</v>
      </c>
      <c r="C49" s="14">
        <v>613729</v>
      </c>
      <c r="D49" s="14">
        <v>70326</v>
      </c>
      <c r="E49" s="14">
        <v>1836</v>
      </c>
      <c r="F49" s="6">
        <v>767</v>
      </c>
      <c r="G49" s="6">
        <v>764</v>
      </c>
      <c r="H49" s="6">
        <v>237</v>
      </c>
      <c r="I49" s="6">
        <v>5948</v>
      </c>
      <c r="J49" s="14">
        <v>1552</v>
      </c>
      <c r="K49" s="15"/>
      <c r="L49" s="16">
        <f t="shared" si="4"/>
        <v>1397.2639243053529</v>
      </c>
      <c r="M49" s="16">
        <f t="shared" si="4"/>
        <v>7884.2661462332562</v>
      </c>
      <c r="N49" s="16">
        <f t="shared" si="4"/>
        <v>104.48474945533769</v>
      </c>
      <c r="O49" s="16">
        <f t="shared" si="4"/>
        <v>2508.1095176010431</v>
      </c>
      <c r="P49" s="16">
        <f t="shared" si="4"/>
        <v>101028.79188481676</v>
      </c>
      <c r="Q49" s="16">
        <f t="shared" si="4"/>
        <v>974.97046413502107</v>
      </c>
      <c r="R49" s="16">
        <f t="shared" si="4"/>
        <v>933.74394754539344</v>
      </c>
      <c r="S49" s="16">
        <f t="shared" si="3"/>
        <v>90454.848582474224</v>
      </c>
      <c r="T49" s="15"/>
      <c r="U49" s="4">
        <v>857541391</v>
      </c>
      <c r="V49" s="4">
        <v>554468901</v>
      </c>
      <c r="W49" s="4">
        <v>191834</v>
      </c>
      <c r="X49" s="4">
        <v>1923720</v>
      </c>
      <c r="Y49" s="4">
        <v>77185997</v>
      </c>
      <c r="Z49" s="4">
        <v>231068</v>
      </c>
      <c r="AA49" s="4">
        <v>5553909</v>
      </c>
      <c r="AB49" s="4">
        <v>140385925</v>
      </c>
      <c r="AC49" s="15"/>
      <c r="AD49" s="17">
        <v>5.27</v>
      </c>
      <c r="AE49" s="17">
        <v>5.27</v>
      </c>
    </row>
    <row r="50" spans="1:31" ht="14.1" customHeight="1" x14ac:dyDescent="0.2">
      <c r="A50" s="8">
        <f t="shared" si="2"/>
        <v>2013</v>
      </c>
      <c r="B50" s="8">
        <v>8</v>
      </c>
      <c r="C50" s="14">
        <v>614172</v>
      </c>
      <c r="D50" s="14">
        <v>70398</v>
      </c>
      <c r="E50" s="14">
        <v>1847</v>
      </c>
      <c r="F50" s="6">
        <v>767</v>
      </c>
      <c r="G50" s="6">
        <v>761</v>
      </c>
      <c r="H50" s="6">
        <v>238</v>
      </c>
      <c r="I50" s="6">
        <v>5947</v>
      </c>
      <c r="J50" s="14">
        <v>1556</v>
      </c>
      <c r="K50" s="15"/>
      <c r="L50" s="16">
        <f t="shared" si="4"/>
        <v>1452.1533267553714</v>
      </c>
      <c r="M50" s="16">
        <f t="shared" si="4"/>
        <v>8094.5633540725585</v>
      </c>
      <c r="N50" s="16">
        <f t="shared" si="4"/>
        <v>105.77097996751489</v>
      </c>
      <c r="O50" s="16">
        <f t="shared" si="4"/>
        <v>2600.1382007822685</v>
      </c>
      <c r="P50" s="16">
        <f t="shared" si="4"/>
        <v>104775.70565045992</v>
      </c>
      <c r="Q50" s="16">
        <f t="shared" si="4"/>
        <v>959.53361344537814</v>
      </c>
      <c r="R50" s="16">
        <f t="shared" si="4"/>
        <v>952.45249705733988</v>
      </c>
      <c r="S50" s="16">
        <f t="shared" si="3"/>
        <v>94157.863753213373</v>
      </c>
      <c r="T50" s="15"/>
      <c r="U50" s="4">
        <v>891871913</v>
      </c>
      <c r="V50" s="4">
        <v>569841071</v>
      </c>
      <c r="W50" s="4">
        <v>195359</v>
      </c>
      <c r="X50" s="4">
        <v>1994306</v>
      </c>
      <c r="Y50" s="4">
        <v>79734312</v>
      </c>
      <c r="Z50" s="4">
        <v>228369</v>
      </c>
      <c r="AA50" s="4">
        <v>5664235</v>
      </c>
      <c r="AB50" s="4">
        <v>146509636</v>
      </c>
      <c r="AC50" s="15"/>
      <c r="AD50" s="17">
        <v>5.43</v>
      </c>
      <c r="AE50" s="17">
        <v>5.43</v>
      </c>
    </row>
    <row r="51" spans="1:31" ht="14.1" customHeight="1" x14ac:dyDescent="0.2">
      <c r="A51" s="8">
        <f t="shared" si="2"/>
        <v>2013</v>
      </c>
      <c r="B51" s="8">
        <v>9</v>
      </c>
      <c r="C51" s="14">
        <v>615270</v>
      </c>
      <c r="D51" s="14">
        <v>70439</v>
      </c>
      <c r="E51" s="14">
        <v>1840</v>
      </c>
      <c r="F51" s="6">
        <v>768</v>
      </c>
      <c r="G51" s="6">
        <v>761</v>
      </c>
      <c r="H51" s="6">
        <v>217</v>
      </c>
      <c r="I51" s="6">
        <v>5966</v>
      </c>
      <c r="J51" s="14">
        <v>1561</v>
      </c>
      <c r="K51" s="15"/>
      <c r="L51" s="16">
        <f t="shared" si="4"/>
        <v>1503.4563719992848</v>
      </c>
      <c r="M51" s="16">
        <f t="shared" si="4"/>
        <v>8364.1962407189203</v>
      </c>
      <c r="N51" s="16">
        <f t="shared" si="4"/>
        <v>110.63478260869566</v>
      </c>
      <c r="O51" s="16">
        <f t="shared" si="4"/>
        <v>2719.3346354166665</v>
      </c>
      <c r="P51" s="16">
        <f t="shared" si="4"/>
        <v>107593.20105124835</v>
      </c>
      <c r="Q51" s="16">
        <f t="shared" si="4"/>
        <v>1241.6912442396313</v>
      </c>
      <c r="R51" s="16">
        <f t="shared" si="4"/>
        <v>1028.2038216560509</v>
      </c>
      <c r="S51" s="16">
        <f t="shared" si="3"/>
        <v>101548.68737988469</v>
      </c>
      <c r="T51" s="15"/>
      <c r="U51" s="4">
        <v>925031602</v>
      </c>
      <c r="V51" s="4">
        <v>589165619</v>
      </c>
      <c r="W51" s="4">
        <v>203568</v>
      </c>
      <c r="X51" s="4">
        <v>2088449</v>
      </c>
      <c r="Y51" s="4">
        <v>81878426</v>
      </c>
      <c r="Z51" s="4">
        <v>269447</v>
      </c>
      <c r="AA51" s="4">
        <v>6134264</v>
      </c>
      <c r="AB51" s="4">
        <v>158517501</v>
      </c>
      <c r="AC51" s="15"/>
      <c r="AD51" s="17">
        <v>5.19</v>
      </c>
      <c r="AE51" s="17">
        <v>5.19</v>
      </c>
    </row>
    <row r="52" spans="1:31" ht="14.1" customHeight="1" x14ac:dyDescent="0.2">
      <c r="A52" s="8">
        <f t="shared" si="2"/>
        <v>2013</v>
      </c>
      <c r="B52" s="8">
        <v>10</v>
      </c>
      <c r="C52" s="14">
        <v>616097</v>
      </c>
      <c r="D52" s="14">
        <v>70434</v>
      </c>
      <c r="E52" s="14">
        <v>1776</v>
      </c>
      <c r="F52" s="6">
        <v>768</v>
      </c>
      <c r="G52" s="6">
        <v>762</v>
      </c>
      <c r="H52" s="6">
        <v>236</v>
      </c>
      <c r="I52" s="6">
        <v>5982</v>
      </c>
      <c r="J52" s="14">
        <v>1565</v>
      </c>
      <c r="K52" s="15"/>
      <c r="L52" s="16">
        <f t="shared" si="4"/>
        <v>1296.4077296269907</v>
      </c>
      <c r="M52" s="16">
        <f t="shared" si="4"/>
        <v>7755.5807990459152</v>
      </c>
      <c r="N52" s="16">
        <f t="shared" si="4"/>
        <v>100.30574324324324</v>
      </c>
      <c r="O52" s="16">
        <f t="shared" si="4"/>
        <v>2513.1575520833335</v>
      </c>
      <c r="P52" s="16">
        <f t="shared" si="4"/>
        <v>101502.41207349081</v>
      </c>
      <c r="Q52" s="16">
        <f t="shared" si="4"/>
        <v>1099.4872881355932</v>
      </c>
      <c r="R52" s="16">
        <f t="shared" si="4"/>
        <v>984.05667001003007</v>
      </c>
      <c r="S52" s="16">
        <f t="shared" si="3"/>
        <v>97803.475399361021</v>
      </c>
      <c r="T52" s="15"/>
      <c r="U52" s="4">
        <v>798712913</v>
      </c>
      <c r="V52" s="4">
        <v>546256578</v>
      </c>
      <c r="W52" s="4">
        <v>178143</v>
      </c>
      <c r="X52" s="4">
        <v>1930105</v>
      </c>
      <c r="Y52" s="4">
        <v>77344838</v>
      </c>
      <c r="Z52" s="4">
        <v>259479</v>
      </c>
      <c r="AA52" s="4">
        <v>5886627</v>
      </c>
      <c r="AB52" s="4">
        <v>153062439</v>
      </c>
      <c r="AC52" s="15"/>
      <c r="AD52" s="17">
        <v>4.8</v>
      </c>
      <c r="AE52" s="17">
        <v>4.8</v>
      </c>
    </row>
    <row r="53" spans="1:31" ht="14.1" customHeight="1" x14ac:dyDescent="0.2">
      <c r="A53" s="8">
        <f t="shared" si="2"/>
        <v>2013</v>
      </c>
      <c r="B53" s="8">
        <v>11</v>
      </c>
      <c r="C53" s="14">
        <v>617259</v>
      </c>
      <c r="D53" s="14">
        <v>70462</v>
      </c>
      <c r="E53" s="14">
        <v>1763</v>
      </c>
      <c r="F53" s="6">
        <v>771</v>
      </c>
      <c r="G53" s="6">
        <v>756</v>
      </c>
      <c r="H53" s="6">
        <v>239</v>
      </c>
      <c r="I53" s="6">
        <v>5995</v>
      </c>
      <c r="J53" s="14">
        <v>1571</v>
      </c>
      <c r="K53" s="15"/>
      <c r="L53" s="16">
        <f t="shared" si="4"/>
        <v>1017.0965040606941</v>
      </c>
      <c r="M53" s="16">
        <f t="shared" si="4"/>
        <v>7106.8110045130707</v>
      </c>
      <c r="N53" s="16">
        <f t="shared" si="4"/>
        <v>85.308564946114572</v>
      </c>
      <c r="O53" s="16">
        <f t="shared" si="4"/>
        <v>2274.0025940337223</v>
      </c>
      <c r="P53" s="16">
        <f t="shared" si="4"/>
        <v>100050.47486772487</v>
      </c>
      <c r="Q53" s="16">
        <f t="shared" si="4"/>
        <v>904.00418410041846</v>
      </c>
      <c r="R53" s="16">
        <f t="shared" si="4"/>
        <v>903.61668056713927</v>
      </c>
      <c r="S53" s="16">
        <f t="shared" si="3"/>
        <v>87948.048376830047</v>
      </c>
      <c r="T53" s="15"/>
      <c r="U53" s="4">
        <v>627811971</v>
      </c>
      <c r="V53" s="4">
        <v>500760117</v>
      </c>
      <c r="W53" s="4">
        <v>150399</v>
      </c>
      <c r="X53" s="4">
        <v>1753256</v>
      </c>
      <c r="Y53" s="4">
        <v>75638159</v>
      </c>
      <c r="Z53" s="4">
        <v>216057</v>
      </c>
      <c r="AA53" s="4">
        <v>5417182</v>
      </c>
      <c r="AB53" s="4">
        <v>138166384</v>
      </c>
      <c r="AC53" s="15"/>
      <c r="AD53" s="17">
        <v>4.13</v>
      </c>
      <c r="AE53" s="17">
        <v>4.13</v>
      </c>
    </row>
    <row r="54" spans="1:31" ht="14.1" customHeight="1" x14ac:dyDescent="0.2">
      <c r="A54" s="8">
        <f t="shared" si="2"/>
        <v>2013</v>
      </c>
      <c r="B54" s="8">
        <v>12</v>
      </c>
      <c r="C54" s="14">
        <v>617750</v>
      </c>
      <c r="D54" s="14">
        <v>70457</v>
      </c>
      <c r="E54" s="14">
        <v>1714</v>
      </c>
      <c r="F54" s="6">
        <v>767</v>
      </c>
      <c r="G54" s="6">
        <v>760</v>
      </c>
      <c r="H54" s="6">
        <v>257</v>
      </c>
      <c r="I54" s="6">
        <v>6006</v>
      </c>
      <c r="J54" s="14">
        <v>1573</v>
      </c>
      <c r="K54" s="15"/>
      <c r="L54" s="16">
        <f t="shared" si="4"/>
        <v>941.24007122622425</v>
      </c>
      <c r="M54" s="16">
        <f t="shared" si="4"/>
        <v>6725.8109485217938</v>
      </c>
      <c r="N54" s="16">
        <f t="shared" si="4"/>
        <v>82.484830805134195</v>
      </c>
      <c r="O54" s="16">
        <f t="shared" si="4"/>
        <v>2021.6232073011734</v>
      </c>
      <c r="P54" s="16">
        <f t="shared" si="4"/>
        <v>98394.959210526315</v>
      </c>
      <c r="Q54" s="16">
        <f t="shared" si="4"/>
        <v>804.03112840466929</v>
      </c>
      <c r="R54" s="16">
        <f t="shared" si="4"/>
        <v>849.15434565434566</v>
      </c>
      <c r="S54" s="16">
        <f t="shared" si="3"/>
        <v>86322.708836617923</v>
      </c>
      <c r="T54" s="15"/>
      <c r="U54" s="4">
        <v>581451054</v>
      </c>
      <c r="V54" s="4">
        <v>473880462</v>
      </c>
      <c r="W54" s="4">
        <v>141379</v>
      </c>
      <c r="X54" s="4">
        <v>1550585</v>
      </c>
      <c r="Y54" s="4">
        <v>74780169</v>
      </c>
      <c r="Z54" s="4">
        <v>206636</v>
      </c>
      <c r="AA54" s="4">
        <v>5100021</v>
      </c>
      <c r="AB54" s="4">
        <v>135785621</v>
      </c>
      <c r="AC54" s="15"/>
      <c r="AD54" s="17">
        <v>3.69</v>
      </c>
      <c r="AE54" s="17">
        <v>3.69</v>
      </c>
    </row>
    <row r="55" spans="1:31" ht="14.1" customHeight="1" x14ac:dyDescent="0.2">
      <c r="A55" s="8">
        <f t="shared" si="2"/>
        <v>2014</v>
      </c>
      <c r="B55" s="8">
        <v>1</v>
      </c>
      <c r="C55" s="14">
        <v>618941</v>
      </c>
      <c r="D55" s="14">
        <v>70515</v>
      </c>
      <c r="E55" s="14">
        <v>1691</v>
      </c>
      <c r="F55" s="6">
        <v>769</v>
      </c>
      <c r="G55" s="6">
        <v>754</v>
      </c>
      <c r="H55" s="6">
        <v>265</v>
      </c>
      <c r="I55" s="6">
        <v>6020</v>
      </c>
      <c r="J55" s="14">
        <v>1576</v>
      </c>
      <c r="K55" s="15"/>
      <c r="L55" s="16">
        <f t="shared" si="4"/>
        <v>1049.341987362285</v>
      </c>
      <c r="M55" s="16">
        <f t="shared" si="4"/>
        <v>6666.3113238318092</v>
      </c>
      <c r="N55" s="16">
        <f t="shared" si="4"/>
        <v>94.945594322885867</v>
      </c>
      <c r="O55" s="16">
        <f t="shared" si="4"/>
        <v>1908.1898569570872</v>
      </c>
      <c r="P55" s="16">
        <f t="shared" si="4"/>
        <v>93695.460212201593</v>
      </c>
      <c r="Q55" s="16">
        <f t="shared" si="4"/>
        <v>795.42641509433963</v>
      </c>
      <c r="R55" s="16">
        <f t="shared" si="4"/>
        <v>861.37009966777407</v>
      </c>
      <c r="S55" s="16">
        <f t="shared" si="3"/>
        <v>83961.467005076149</v>
      </c>
      <c r="T55" s="15"/>
      <c r="U55" s="4">
        <v>649480779</v>
      </c>
      <c r="V55" s="4">
        <v>470074943</v>
      </c>
      <c r="W55" s="4">
        <v>160553</v>
      </c>
      <c r="X55" s="4">
        <v>1467398</v>
      </c>
      <c r="Y55" s="4">
        <v>70646377</v>
      </c>
      <c r="Z55" s="4">
        <v>210788</v>
      </c>
      <c r="AA55" s="4">
        <v>5185448</v>
      </c>
      <c r="AB55" s="4">
        <v>132323272</v>
      </c>
      <c r="AC55" s="15"/>
      <c r="AD55" s="17">
        <v>4.68</v>
      </c>
      <c r="AE55" s="17">
        <v>4.68</v>
      </c>
    </row>
    <row r="56" spans="1:31" ht="14.1" customHeight="1" x14ac:dyDescent="0.2">
      <c r="A56" s="8">
        <f t="shared" si="2"/>
        <v>2014</v>
      </c>
      <c r="B56" s="8">
        <v>2</v>
      </c>
      <c r="C56" s="14">
        <v>620335</v>
      </c>
      <c r="D56" s="14">
        <v>70597</v>
      </c>
      <c r="E56" s="14">
        <v>1625</v>
      </c>
      <c r="F56" s="6">
        <v>770</v>
      </c>
      <c r="G56" s="6">
        <v>753</v>
      </c>
      <c r="H56" s="6">
        <v>266</v>
      </c>
      <c r="I56" s="6">
        <v>6033</v>
      </c>
      <c r="J56" s="14">
        <v>1570</v>
      </c>
      <c r="K56" s="15"/>
      <c r="L56" s="16">
        <f t="shared" si="4"/>
        <v>1023.3630812383632</v>
      </c>
      <c r="M56" s="16">
        <f t="shared" si="4"/>
        <v>6216.2762865277564</v>
      </c>
      <c r="N56" s="16">
        <f t="shared" si="4"/>
        <v>85.974769230769226</v>
      </c>
      <c r="O56" s="16">
        <f t="shared" si="4"/>
        <v>1977.4844155844155</v>
      </c>
      <c r="P56" s="16">
        <f t="shared" si="4"/>
        <v>91679.814077025236</v>
      </c>
      <c r="Q56" s="16">
        <f t="shared" si="4"/>
        <v>873.23684210526312</v>
      </c>
      <c r="R56" s="16">
        <f t="shared" si="4"/>
        <v>859.21200066302004</v>
      </c>
      <c r="S56" s="16">
        <f t="shared" si="3"/>
        <v>81176.224840764335</v>
      </c>
      <c r="T56" s="15"/>
      <c r="U56" s="4">
        <v>634827937</v>
      </c>
      <c r="V56" s="4">
        <v>438850457</v>
      </c>
      <c r="W56" s="4">
        <v>139709</v>
      </c>
      <c r="X56" s="4">
        <v>1522663</v>
      </c>
      <c r="Y56" s="4">
        <v>69034900</v>
      </c>
      <c r="Z56" s="4">
        <v>232281</v>
      </c>
      <c r="AA56" s="4">
        <v>5183626</v>
      </c>
      <c r="AB56" s="4">
        <v>127446673</v>
      </c>
      <c r="AC56" s="15"/>
      <c r="AD56" s="17">
        <v>3.74</v>
      </c>
      <c r="AE56" s="17">
        <v>3.74</v>
      </c>
    </row>
    <row r="57" spans="1:31" ht="14.1" customHeight="1" x14ac:dyDescent="0.2">
      <c r="A57" s="8">
        <f t="shared" si="2"/>
        <v>2014</v>
      </c>
      <c r="B57" s="8">
        <v>3</v>
      </c>
      <c r="C57" s="14">
        <v>621876</v>
      </c>
      <c r="D57" s="14">
        <v>70824</v>
      </c>
      <c r="E57" s="14">
        <v>1612</v>
      </c>
      <c r="F57" s="6">
        <v>768</v>
      </c>
      <c r="G57" s="6">
        <v>758</v>
      </c>
      <c r="H57" s="6">
        <v>261</v>
      </c>
      <c r="I57" s="6">
        <v>6039</v>
      </c>
      <c r="J57" s="14">
        <v>1579</v>
      </c>
      <c r="K57" s="15"/>
      <c r="L57" s="16">
        <f t="shared" si="4"/>
        <v>866.08379966424172</v>
      </c>
      <c r="M57" s="16">
        <f t="shared" si="4"/>
        <v>6233.9948322602504</v>
      </c>
      <c r="N57" s="16">
        <f t="shared" si="4"/>
        <v>84.232009925558316</v>
      </c>
      <c r="O57" s="16">
        <f t="shared" si="4"/>
        <v>1892.5833333333333</v>
      </c>
      <c r="P57" s="16">
        <f t="shared" si="4"/>
        <v>94029.98812664907</v>
      </c>
      <c r="Q57" s="16">
        <f t="shared" si="4"/>
        <v>753.09578544061299</v>
      </c>
      <c r="R57" s="16">
        <f t="shared" si="4"/>
        <v>836.13545288955129</v>
      </c>
      <c r="S57" s="16">
        <f t="shared" si="3"/>
        <v>78489.500949968336</v>
      </c>
      <c r="T57" s="15"/>
      <c r="U57" s="4">
        <v>538596729</v>
      </c>
      <c r="V57" s="4">
        <v>441516450</v>
      </c>
      <c r="W57" s="4">
        <v>135782</v>
      </c>
      <c r="X57" s="4">
        <v>1453504</v>
      </c>
      <c r="Y57" s="4">
        <v>71274731</v>
      </c>
      <c r="Z57" s="4">
        <v>196558</v>
      </c>
      <c r="AA57" s="4">
        <v>5049422</v>
      </c>
      <c r="AB57" s="4">
        <v>123934922</v>
      </c>
      <c r="AC57" s="15"/>
      <c r="AD57" s="17">
        <v>3.46</v>
      </c>
      <c r="AE57" s="17">
        <v>3.46</v>
      </c>
    </row>
    <row r="58" spans="1:31" ht="14.1" customHeight="1" x14ac:dyDescent="0.2">
      <c r="A58" s="8">
        <f t="shared" si="2"/>
        <v>2014</v>
      </c>
      <c r="B58" s="8">
        <v>4</v>
      </c>
      <c r="C58" s="14">
        <v>622534</v>
      </c>
      <c r="D58" s="14">
        <v>70868</v>
      </c>
      <c r="E58" s="14">
        <v>1591</v>
      </c>
      <c r="F58" s="6">
        <v>774</v>
      </c>
      <c r="G58" s="6">
        <v>753</v>
      </c>
      <c r="H58" s="6">
        <v>263</v>
      </c>
      <c r="I58" s="6">
        <v>6050</v>
      </c>
      <c r="J58" s="14">
        <v>1582</v>
      </c>
      <c r="K58" s="15"/>
      <c r="L58" s="16">
        <f t="shared" si="4"/>
        <v>864.44970234557468</v>
      </c>
      <c r="M58" s="16">
        <f t="shared" si="4"/>
        <v>6341.8697155274594</v>
      </c>
      <c r="N58" s="16">
        <f t="shared" si="4"/>
        <v>80.324952859836586</v>
      </c>
      <c r="O58" s="16">
        <f t="shared" si="4"/>
        <v>1937.7105943152455</v>
      </c>
      <c r="P58" s="16">
        <f t="shared" si="4"/>
        <v>98255.95484727755</v>
      </c>
      <c r="Q58" s="16">
        <f t="shared" si="4"/>
        <v>700.30798479087457</v>
      </c>
      <c r="R58" s="16">
        <f t="shared" si="4"/>
        <v>790.71421487603311</v>
      </c>
      <c r="S58" s="16">
        <f t="shared" si="3"/>
        <v>81357.193426042984</v>
      </c>
      <c r="T58" s="15"/>
      <c r="U58" s="4">
        <v>538149331</v>
      </c>
      <c r="V58" s="4">
        <v>449435623</v>
      </c>
      <c r="W58" s="4">
        <v>127797</v>
      </c>
      <c r="X58" s="4">
        <v>1499788</v>
      </c>
      <c r="Y58" s="4">
        <v>73986734</v>
      </c>
      <c r="Z58" s="4">
        <v>184181</v>
      </c>
      <c r="AA58" s="4">
        <v>4783821</v>
      </c>
      <c r="AB58" s="4">
        <v>128707080</v>
      </c>
      <c r="AC58" s="15"/>
      <c r="AD58" s="17">
        <v>4.76</v>
      </c>
      <c r="AE58" s="17">
        <v>4.76</v>
      </c>
    </row>
    <row r="59" spans="1:31" ht="14.1" customHeight="1" x14ac:dyDescent="0.2">
      <c r="A59" s="8">
        <f t="shared" si="2"/>
        <v>2014</v>
      </c>
      <c r="B59" s="8">
        <v>5</v>
      </c>
      <c r="C59" s="14">
        <v>623290</v>
      </c>
      <c r="D59" s="14">
        <v>70857</v>
      </c>
      <c r="E59" s="14">
        <v>1585</v>
      </c>
      <c r="F59" s="6">
        <v>775</v>
      </c>
      <c r="G59" s="6">
        <v>751</v>
      </c>
      <c r="H59" s="6">
        <v>268</v>
      </c>
      <c r="I59" s="6">
        <v>6060</v>
      </c>
      <c r="J59" s="14">
        <v>1578</v>
      </c>
      <c r="K59" s="15"/>
      <c r="L59" s="16">
        <f t="shared" si="4"/>
        <v>1111.1492322995716</v>
      </c>
      <c r="M59" s="16">
        <f t="shared" si="4"/>
        <v>7250.6714650634376</v>
      </c>
      <c r="N59" s="16">
        <f t="shared" si="4"/>
        <v>92.01577287066246</v>
      </c>
      <c r="O59" s="16">
        <f t="shared" si="4"/>
        <v>2265.1316129032257</v>
      </c>
      <c r="P59" s="16">
        <f t="shared" si="4"/>
        <v>107924.54993342211</v>
      </c>
      <c r="Q59" s="16">
        <f t="shared" si="4"/>
        <v>846.68283582089555</v>
      </c>
      <c r="R59" s="16">
        <f t="shared" si="4"/>
        <v>872.14306930693067</v>
      </c>
      <c r="S59" s="16">
        <f t="shared" si="3"/>
        <v>90460.85868187579</v>
      </c>
      <c r="T59" s="15"/>
      <c r="U59" s="4">
        <v>692568205</v>
      </c>
      <c r="V59" s="4">
        <v>513760828</v>
      </c>
      <c r="W59" s="4">
        <v>145845</v>
      </c>
      <c r="X59" s="4">
        <v>1755477</v>
      </c>
      <c r="Y59" s="4">
        <v>81051337</v>
      </c>
      <c r="Z59" s="4">
        <v>226911</v>
      </c>
      <c r="AA59" s="4">
        <v>5285187</v>
      </c>
      <c r="AB59" s="4">
        <v>142747235</v>
      </c>
      <c r="AC59" s="15"/>
      <c r="AD59" s="17">
        <v>4.88</v>
      </c>
      <c r="AE59" s="17">
        <v>4.88</v>
      </c>
    </row>
    <row r="60" spans="1:31" ht="14.1" customHeight="1" x14ac:dyDescent="0.2">
      <c r="A60" s="8">
        <f t="shared" si="2"/>
        <v>2014</v>
      </c>
      <c r="B60" s="8">
        <v>6</v>
      </c>
      <c r="C60" s="14">
        <v>623666</v>
      </c>
      <c r="D60" s="14">
        <v>70925</v>
      </c>
      <c r="E60" s="14">
        <v>1584</v>
      </c>
      <c r="F60" s="6">
        <v>779</v>
      </c>
      <c r="G60" s="6">
        <v>751</v>
      </c>
      <c r="H60" s="6">
        <v>245</v>
      </c>
      <c r="I60" s="6">
        <v>6059</v>
      </c>
      <c r="J60" s="14">
        <v>1576</v>
      </c>
      <c r="K60" s="15"/>
      <c r="L60" s="16">
        <f t="shared" si="4"/>
        <v>1376.4298262210864</v>
      </c>
      <c r="M60" s="16">
        <f t="shared" si="4"/>
        <v>7974.595065209729</v>
      </c>
      <c r="N60" s="16">
        <f t="shared" si="4"/>
        <v>113.44507575757575</v>
      </c>
      <c r="O60" s="16">
        <f t="shared" si="4"/>
        <v>2471.5109114249035</v>
      </c>
      <c r="P60" s="16">
        <f t="shared" si="4"/>
        <v>110563.72969374168</v>
      </c>
      <c r="Q60" s="16">
        <f t="shared" si="4"/>
        <v>941.39183673469392</v>
      </c>
      <c r="R60" s="16">
        <f t="shared" si="4"/>
        <v>937.83446113219998</v>
      </c>
      <c r="S60" s="16">
        <f t="shared" si="3"/>
        <v>95091.105964467002</v>
      </c>
      <c r="T60" s="15"/>
      <c r="U60" s="4">
        <v>858432484</v>
      </c>
      <c r="V60" s="4">
        <v>565598155</v>
      </c>
      <c r="W60" s="4">
        <v>179697</v>
      </c>
      <c r="X60" s="4">
        <v>1925307</v>
      </c>
      <c r="Y60" s="4">
        <v>83033361</v>
      </c>
      <c r="Z60" s="4">
        <v>230641</v>
      </c>
      <c r="AA60" s="4">
        <v>5682339</v>
      </c>
      <c r="AB60" s="4">
        <v>149863583</v>
      </c>
      <c r="AC60" s="15"/>
      <c r="AD60" s="17">
        <v>5.41</v>
      </c>
      <c r="AE60" s="17">
        <v>5.41</v>
      </c>
    </row>
    <row r="61" spans="1:31" ht="14.1" customHeight="1" x14ac:dyDescent="0.2">
      <c r="A61" s="8">
        <f t="shared" si="2"/>
        <v>2014</v>
      </c>
      <c r="B61" s="8">
        <v>7</v>
      </c>
      <c r="C61" s="14">
        <v>624192</v>
      </c>
      <c r="D61" s="14">
        <v>71011</v>
      </c>
      <c r="E61" s="14">
        <v>1591</v>
      </c>
      <c r="F61" s="6">
        <v>773</v>
      </c>
      <c r="G61" s="6">
        <v>759</v>
      </c>
      <c r="H61" s="6">
        <v>235</v>
      </c>
      <c r="I61" s="6">
        <v>6062</v>
      </c>
      <c r="J61" s="14">
        <v>1575</v>
      </c>
      <c r="K61" s="15"/>
      <c r="L61" s="16">
        <f t="shared" si="4"/>
        <v>1504.6935974828259</v>
      </c>
      <c r="M61" s="16">
        <f t="shared" si="4"/>
        <v>8385.3293574234976</v>
      </c>
      <c r="N61" s="16">
        <f t="shared" si="4"/>
        <v>120.31363922061597</v>
      </c>
      <c r="O61" s="16">
        <f t="shared" si="4"/>
        <v>2685.737386804657</v>
      </c>
      <c r="P61" s="16">
        <f t="shared" si="4"/>
        <v>111029.02503293808</v>
      </c>
      <c r="Q61" s="16">
        <f t="shared" si="4"/>
        <v>1086.4936170212766</v>
      </c>
      <c r="R61" s="16">
        <f t="shared" si="4"/>
        <v>914.78587924777298</v>
      </c>
      <c r="S61" s="16">
        <f t="shared" si="3"/>
        <v>93137.583492063495</v>
      </c>
      <c r="T61" s="15"/>
      <c r="U61" s="4">
        <v>939217706</v>
      </c>
      <c r="V61" s="4">
        <v>595450623</v>
      </c>
      <c r="W61" s="4">
        <v>191419</v>
      </c>
      <c r="X61" s="4">
        <v>2076075</v>
      </c>
      <c r="Y61" s="4">
        <v>84271030</v>
      </c>
      <c r="Z61" s="4">
        <v>255326</v>
      </c>
      <c r="AA61" s="4">
        <v>5545432</v>
      </c>
      <c r="AB61" s="4">
        <v>146691694</v>
      </c>
      <c r="AC61" s="15"/>
      <c r="AD61" s="17">
        <v>5.21</v>
      </c>
      <c r="AE61" s="17">
        <v>5.21</v>
      </c>
    </row>
    <row r="62" spans="1:31" ht="14.1" customHeight="1" x14ac:dyDescent="0.2">
      <c r="A62" s="8">
        <f t="shared" si="2"/>
        <v>2014</v>
      </c>
      <c r="B62" s="8">
        <v>8</v>
      </c>
      <c r="C62" s="14">
        <v>624683</v>
      </c>
      <c r="D62" s="14">
        <v>71182</v>
      </c>
      <c r="E62" s="14">
        <v>1606</v>
      </c>
      <c r="F62" s="6">
        <v>770</v>
      </c>
      <c r="G62" s="6">
        <v>765</v>
      </c>
      <c r="H62" s="6">
        <v>237</v>
      </c>
      <c r="I62" s="6">
        <v>6044</v>
      </c>
      <c r="J62" s="14">
        <v>1585</v>
      </c>
      <c r="K62" s="15"/>
      <c r="L62" s="16">
        <f t="shared" si="4"/>
        <v>1450.0643158209843</v>
      </c>
      <c r="M62" s="16">
        <f t="shared" si="4"/>
        <v>8190.8225113090384</v>
      </c>
      <c r="N62" s="16">
        <f t="shared" si="4"/>
        <v>119.51369863013699</v>
      </c>
      <c r="O62" s="16">
        <f t="shared" si="4"/>
        <v>2662.9454545454546</v>
      </c>
      <c r="P62" s="16">
        <f t="shared" si="4"/>
        <v>107133.28235294118</v>
      </c>
      <c r="Q62" s="16">
        <f t="shared" si="4"/>
        <v>978.57383966244731</v>
      </c>
      <c r="R62" s="16">
        <f t="shared" si="4"/>
        <v>893.55774321641297</v>
      </c>
      <c r="S62" s="16">
        <f t="shared" si="3"/>
        <v>92502.893375394327</v>
      </c>
      <c r="T62" s="15"/>
      <c r="U62" s="4">
        <v>905830527</v>
      </c>
      <c r="V62" s="4">
        <v>583039128</v>
      </c>
      <c r="W62" s="4">
        <v>191939</v>
      </c>
      <c r="X62" s="4">
        <v>2050468</v>
      </c>
      <c r="Y62" s="4">
        <v>81956961</v>
      </c>
      <c r="Z62" s="4">
        <v>231922</v>
      </c>
      <c r="AA62" s="4">
        <v>5400663</v>
      </c>
      <c r="AB62" s="4">
        <v>146617086</v>
      </c>
      <c r="AC62" s="15"/>
      <c r="AD62" s="17">
        <v>5.55</v>
      </c>
      <c r="AE62" s="17">
        <v>5.55</v>
      </c>
    </row>
    <row r="63" spans="1:31" ht="14.1" customHeight="1" x14ac:dyDescent="0.2">
      <c r="A63" s="8">
        <f t="shared" si="2"/>
        <v>2014</v>
      </c>
      <c r="B63" s="8">
        <v>9</v>
      </c>
      <c r="C63" s="14">
        <v>625240</v>
      </c>
      <c r="D63" s="14">
        <v>71189</v>
      </c>
      <c r="E63" s="14">
        <v>1734</v>
      </c>
      <c r="F63" s="6">
        <v>768</v>
      </c>
      <c r="G63" s="6">
        <v>773</v>
      </c>
      <c r="H63" s="6">
        <v>232</v>
      </c>
      <c r="I63" s="6">
        <v>6031</v>
      </c>
      <c r="J63" s="14">
        <v>1600</v>
      </c>
      <c r="K63" s="15"/>
      <c r="L63" s="16">
        <f t="shared" si="4"/>
        <v>1494.4082176444244</v>
      </c>
      <c r="M63" s="16">
        <f t="shared" si="4"/>
        <v>8344.3089381786504</v>
      </c>
      <c r="N63" s="16">
        <f t="shared" si="4"/>
        <v>161.74221453287197</v>
      </c>
      <c r="O63" s="16">
        <f t="shared" si="4"/>
        <v>2660.4375</v>
      </c>
      <c r="P63" s="16">
        <f t="shared" si="4"/>
        <v>106188.2445019405</v>
      </c>
      <c r="Q63" s="16">
        <f t="shared" si="4"/>
        <v>1112.9310344827586</v>
      </c>
      <c r="R63" s="16">
        <f t="shared" si="4"/>
        <v>975.64185043939642</v>
      </c>
      <c r="S63" s="16">
        <f t="shared" si="3"/>
        <v>101056.21062500001</v>
      </c>
      <c r="T63" s="15"/>
      <c r="U63" s="4">
        <v>934363794</v>
      </c>
      <c r="V63" s="4">
        <v>594023009</v>
      </c>
      <c r="W63" s="4">
        <v>280461</v>
      </c>
      <c r="X63" s="4">
        <v>2043216</v>
      </c>
      <c r="Y63" s="4">
        <v>82083513</v>
      </c>
      <c r="Z63" s="4">
        <v>258200</v>
      </c>
      <c r="AA63" s="4">
        <v>5884096</v>
      </c>
      <c r="AB63" s="4">
        <v>161689937</v>
      </c>
      <c r="AC63" s="15"/>
      <c r="AD63" s="17">
        <v>5.14</v>
      </c>
      <c r="AE63" s="17">
        <v>5.14</v>
      </c>
    </row>
    <row r="64" spans="1:31" ht="14.1" customHeight="1" x14ac:dyDescent="0.2">
      <c r="A64" s="8">
        <f t="shared" si="2"/>
        <v>2014</v>
      </c>
      <c r="B64" s="8">
        <v>10</v>
      </c>
      <c r="C64" s="14">
        <v>626164</v>
      </c>
      <c r="D64" s="14">
        <v>70970</v>
      </c>
      <c r="E64" s="14">
        <v>2079</v>
      </c>
      <c r="F64" s="6">
        <v>771</v>
      </c>
      <c r="G64" s="6">
        <v>777</v>
      </c>
      <c r="H64" s="6">
        <v>234</v>
      </c>
      <c r="I64" s="6">
        <v>6049</v>
      </c>
      <c r="J64" s="14">
        <v>1603</v>
      </c>
      <c r="K64" s="15"/>
      <c r="L64" s="16">
        <f t="shared" si="4"/>
        <v>1215.990460965498</v>
      </c>
      <c r="M64" s="16">
        <f t="shared" si="4"/>
        <v>7667.4152881499222</v>
      </c>
      <c r="N64" s="16">
        <f t="shared" si="4"/>
        <v>190.98316498316498</v>
      </c>
      <c r="O64" s="16">
        <f t="shared" si="4"/>
        <v>2426.4902723735408</v>
      </c>
      <c r="P64" s="16">
        <f t="shared" si="4"/>
        <v>102777.17503217503</v>
      </c>
      <c r="Q64" s="16">
        <f t="shared" si="4"/>
        <v>1094.7948717948718</v>
      </c>
      <c r="R64" s="16">
        <f t="shared" si="4"/>
        <v>951.54207306992896</v>
      </c>
      <c r="S64" s="16">
        <f t="shared" si="3"/>
        <v>94660.640049906418</v>
      </c>
      <c r="T64" s="15"/>
      <c r="U64" s="4">
        <v>761409451</v>
      </c>
      <c r="V64" s="4">
        <v>544156463</v>
      </c>
      <c r="W64" s="4">
        <v>397054</v>
      </c>
      <c r="X64" s="4">
        <v>1870824</v>
      </c>
      <c r="Y64" s="4">
        <v>79857865</v>
      </c>
      <c r="Z64" s="4">
        <v>256182</v>
      </c>
      <c r="AA64" s="4">
        <v>5755878</v>
      </c>
      <c r="AB64" s="4">
        <v>151741006</v>
      </c>
      <c r="AC64" s="15"/>
      <c r="AD64" s="17">
        <v>4.87</v>
      </c>
      <c r="AE64" s="17">
        <v>4.87</v>
      </c>
    </row>
    <row r="65" spans="1:31" ht="14.1" customHeight="1" x14ac:dyDescent="0.2">
      <c r="A65" s="8">
        <f t="shared" si="2"/>
        <v>2014</v>
      </c>
      <c r="B65" s="8">
        <v>11</v>
      </c>
      <c r="C65" s="14">
        <v>627057</v>
      </c>
      <c r="D65" s="14">
        <v>70961</v>
      </c>
      <c r="E65" s="14">
        <v>2091</v>
      </c>
      <c r="F65" s="6">
        <v>768</v>
      </c>
      <c r="G65" s="6">
        <v>780</v>
      </c>
      <c r="H65" s="6">
        <v>225</v>
      </c>
      <c r="I65" s="6">
        <v>6042</v>
      </c>
      <c r="J65" s="14">
        <v>1610</v>
      </c>
      <c r="K65" s="15"/>
      <c r="L65" s="16">
        <f t="shared" si="4"/>
        <v>941.24451684615588</v>
      </c>
      <c r="M65" s="16">
        <f t="shared" si="4"/>
        <v>6862.2188807936755</v>
      </c>
      <c r="N65" s="16">
        <f t="shared" si="4"/>
        <v>168.79674796747966</v>
      </c>
      <c r="O65" s="16">
        <f t="shared" si="4"/>
        <v>2102.3828125</v>
      </c>
      <c r="P65" s="16">
        <f t="shared" si="4"/>
        <v>98359.630769230775</v>
      </c>
      <c r="Q65" s="16">
        <f t="shared" si="4"/>
        <v>905.29333333333329</v>
      </c>
      <c r="R65" s="16">
        <f t="shared" si="4"/>
        <v>866.75753061900036</v>
      </c>
      <c r="S65" s="16">
        <f t="shared" si="3"/>
        <v>81682.042857142864</v>
      </c>
      <c r="T65" s="15"/>
      <c r="U65" s="4">
        <v>590213963</v>
      </c>
      <c r="V65" s="4">
        <v>486949914</v>
      </c>
      <c r="W65" s="4">
        <v>352954</v>
      </c>
      <c r="X65" s="4">
        <v>1614630</v>
      </c>
      <c r="Y65" s="4">
        <v>76720512</v>
      </c>
      <c r="Z65" s="4">
        <v>203691</v>
      </c>
      <c r="AA65" s="4">
        <v>5236949</v>
      </c>
      <c r="AB65" s="4">
        <v>131508089</v>
      </c>
      <c r="AC65" s="15"/>
      <c r="AD65" s="17">
        <v>3.8</v>
      </c>
      <c r="AE65" s="17">
        <v>3.8</v>
      </c>
    </row>
    <row r="66" spans="1:31" ht="14.1" customHeight="1" x14ac:dyDescent="0.2">
      <c r="A66" s="8">
        <f t="shared" si="2"/>
        <v>2014</v>
      </c>
      <c r="B66" s="8">
        <v>12</v>
      </c>
      <c r="C66" s="14">
        <v>628174</v>
      </c>
      <c r="D66" s="14">
        <v>71042</v>
      </c>
      <c r="E66" s="14">
        <v>2036</v>
      </c>
      <c r="F66" s="6">
        <v>769</v>
      </c>
      <c r="G66" s="6">
        <v>775</v>
      </c>
      <c r="H66" s="6">
        <v>218</v>
      </c>
      <c r="I66" s="6">
        <v>6039</v>
      </c>
      <c r="J66" s="14">
        <v>1614</v>
      </c>
      <c r="K66" s="15"/>
      <c r="L66" s="16">
        <f t="shared" si="4"/>
        <v>975.46036448499933</v>
      </c>
      <c r="M66" s="16">
        <f t="shared" si="4"/>
        <v>6429.2898144759438</v>
      </c>
      <c r="N66" s="16">
        <f t="shared" si="4"/>
        <v>146.3369351669941</v>
      </c>
      <c r="O66" s="16">
        <f t="shared" si="4"/>
        <v>1836.6358907672302</v>
      </c>
      <c r="P66" s="16">
        <f t="shared" si="4"/>
        <v>96157.357419354841</v>
      </c>
      <c r="Q66" s="16">
        <f t="shared" si="4"/>
        <v>899.27522935779814</v>
      </c>
      <c r="R66" s="16">
        <f t="shared" si="4"/>
        <v>834.50687199867525</v>
      </c>
      <c r="S66" s="16">
        <f t="shared" si="3"/>
        <v>80696.418835192075</v>
      </c>
      <c r="T66" s="15"/>
      <c r="U66" s="4">
        <v>612758839</v>
      </c>
      <c r="V66" s="4">
        <v>456749607</v>
      </c>
      <c r="W66" s="4">
        <v>297942</v>
      </c>
      <c r="X66" s="4">
        <v>1412373</v>
      </c>
      <c r="Y66" s="4">
        <v>74521952</v>
      </c>
      <c r="Z66" s="4">
        <v>196042</v>
      </c>
      <c r="AA66" s="4">
        <v>5039587</v>
      </c>
      <c r="AB66" s="4">
        <v>130244020</v>
      </c>
      <c r="AC66" s="15"/>
      <c r="AD66" s="17">
        <v>4.01</v>
      </c>
      <c r="AE66" s="17">
        <v>4.01</v>
      </c>
    </row>
    <row r="67" spans="1:31" ht="14.1" customHeight="1" x14ac:dyDescent="0.2">
      <c r="A67" s="8">
        <f t="shared" si="2"/>
        <v>2015</v>
      </c>
      <c r="B67" s="8">
        <v>1</v>
      </c>
      <c r="C67" s="14">
        <v>629631</v>
      </c>
      <c r="D67" s="14">
        <v>71057</v>
      </c>
      <c r="E67" s="14">
        <v>2041</v>
      </c>
      <c r="F67" s="6">
        <v>772</v>
      </c>
      <c r="G67" s="6">
        <v>773</v>
      </c>
      <c r="H67" s="6">
        <v>210</v>
      </c>
      <c r="I67" s="6">
        <v>6046</v>
      </c>
      <c r="J67" s="14">
        <v>1614</v>
      </c>
      <c r="K67" s="15"/>
      <c r="L67" s="16">
        <f t="shared" si="4"/>
        <v>1015.7535969480537</v>
      </c>
      <c r="M67" s="16">
        <f t="shared" si="4"/>
        <v>6603.5524156662959</v>
      </c>
      <c r="N67" s="16">
        <f t="shared" si="4"/>
        <v>142.78637922586967</v>
      </c>
      <c r="O67" s="16">
        <f t="shared" si="4"/>
        <v>1825.8160621761658</v>
      </c>
      <c r="P67" s="16">
        <f t="shared" si="4"/>
        <v>95939.364812419153</v>
      </c>
      <c r="Q67" s="16">
        <f t="shared" si="4"/>
        <v>869.74285714285713</v>
      </c>
      <c r="R67" s="16">
        <f t="shared" si="4"/>
        <v>845.17499173006945</v>
      </c>
      <c r="S67" s="16">
        <f t="shared" si="3"/>
        <v>78113.351301115239</v>
      </c>
      <c r="T67" s="15"/>
      <c r="U67" s="4">
        <v>639549953</v>
      </c>
      <c r="V67" s="4">
        <v>469228624</v>
      </c>
      <c r="W67" s="4">
        <v>291427</v>
      </c>
      <c r="X67" s="4">
        <v>1409530</v>
      </c>
      <c r="Y67" s="4">
        <v>74161129</v>
      </c>
      <c r="Z67" s="4">
        <v>182646</v>
      </c>
      <c r="AA67" s="4">
        <v>5109928</v>
      </c>
      <c r="AB67" s="4">
        <v>126074949</v>
      </c>
      <c r="AC67" s="15"/>
      <c r="AD67" s="17">
        <v>3.78</v>
      </c>
      <c r="AE67" s="17">
        <v>3.78</v>
      </c>
    </row>
    <row r="68" spans="1:31" ht="14.1" customHeight="1" x14ac:dyDescent="0.2">
      <c r="A68" s="8">
        <f t="shared" si="2"/>
        <v>2015</v>
      </c>
      <c r="B68" s="8">
        <v>2</v>
      </c>
      <c r="C68" s="14">
        <v>631110</v>
      </c>
      <c r="D68" s="14">
        <v>71127</v>
      </c>
      <c r="E68" s="14">
        <v>2102</v>
      </c>
      <c r="F68" s="6">
        <v>770</v>
      </c>
      <c r="G68" s="6">
        <v>774</v>
      </c>
      <c r="H68" s="6">
        <v>209</v>
      </c>
      <c r="I68" s="6">
        <v>6050</v>
      </c>
      <c r="J68" s="14">
        <v>1616</v>
      </c>
      <c r="K68" s="15"/>
      <c r="L68" s="16">
        <f t="shared" si="4"/>
        <v>945.85891207554948</v>
      </c>
      <c r="M68" s="16">
        <f t="shared" si="4"/>
        <v>6072.3906533383943</v>
      </c>
      <c r="N68" s="16">
        <f t="shared" si="4"/>
        <v>140.02759276879164</v>
      </c>
      <c r="O68" s="16">
        <f t="shared" si="4"/>
        <v>1917.1</v>
      </c>
      <c r="P68" s="16">
        <f t="shared" si="4"/>
        <v>93447.634366925064</v>
      </c>
      <c r="Q68" s="16">
        <f t="shared" si="4"/>
        <v>895.77033492822966</v>
      </c>
      <c r="R68" s="16">
        <f t="shared" si="4"/>
        <v>821.86876033057854</v>
      </c>
      <c r="S68" s="16">
        <f t="shared" si="3"/>
        <v>72462.372524752471</v>
      </c>
      <c r="T68" s="15"/>
      <c r="U68" s="4">
        <v>596941018</v>
      </c>
      <c r="V68" s="4">
        <v>431910930</v>
      </c>
      <c r="W68" s="4">
        <v>294338</v>
      </c>
      <c r="X68" s="4">
        <v>1476167</v>
      </c>
      <c r="Y68" s="4">
        <v>72328469</v>
      </c>
      <c r="Z68" s="4">
        <v>187216</v>
      </c>
      <c r="AA68" s="4">
        <v>4972306</v>
      </c>
      <c r="AB68" s="4">
        <v>117099194</v>
      </c>
      <c r="AC68" s="15"/>
      <c r="AD68" s="17">
        <v>5</v>
      </c>
      <c r="AE68" s="17">
        <v>5</v>
      </c>
    </row>
    <row r="69" spans="1:31" ht="14.1" customHeight="1" x14ac:dyDescent="0.2">
      <c r="A69" s="8">
        <f t="shared" si="2"/>
        <v>2015</v>
      </c>
      <c r="B69" s="8">
        <v>3</v>
      </c>
      <c r="C69" s="14">
        <v>632573</v>
      </c>
      <c r="D69" s="14">
        <v>71302</v>
      </c>
      <c r="E69" s="14">
        <v>2118</v>
      </c>
      <c r="F69" s="6">
        <v>774</v>
      </c>
      <c r="G69" s="6">
        <v>770</v>
      </c>
      <c r="H69" s="6">
        <v>204</v>
      </c>
      <c r="I69" s="6">
        <v>6056</v>
      </c>
      <c r="J69" s="14">
        <v>1624</v>
      </c>
      <c r="K69" s="15"/>
      <c r="L69" s="16">
        <f t="shared" si="4"/>
        <v>953.11411173097804</v>
      </c>
      <c r="M69" s="16">
        <f t="shared" si="4"/>
        <v>6283.7360382597963</v>
      </c>
      <c r="N69" s="16">
        <f t="shared" si="4"/>
        <v>165.25118035882909</v>
      </c>
      <c r="O69" s="16">
        <f t="shared" si="4"/>
        <v>1952.4625322997415</v>
      </c>
      <c r="P69" s="16">
        <f t="shared" si="4"/>
        <v>98092.923376623381</v>
      </c>
      <c r="Q69" s="16">
        <f t="shared" si="4"/>
        <v>925.78431372549016</v>
      </c>
      <c r="R69" s="16">
        <f t="shared" si="4"/>
        <v>853.15241083223248</v>
      </c>
      <c r="S69" s="16">
        <f t="shared" si="3"/>
        <v>73113.210591133</v>
      </c>
      <c r="T69" s="15"/>
      <c r="U69" s="4">
        <v>602914253</v>
      </c>
      <c r="V69" s="4">
        <v>448042947</v>
      </c>
      <c r="W69" s="4">
        <v>350002</v>
      </c>
      <c r="X69" s="4">
        <v>1511206</v>
      </c>
      <c r="Y69" s="4">
        <v>75531551</v>
      </c>
      <c r="Z69" s="4">
        <v>188860</v>
      </c>
      <c r="AA69" s="4">
        <v>5166691</v>
      </c>
      <c r="AB69" s="4">
        <v>118735854</v>
      </c>
      <c r="AC69" s="15"/>
      <c r="AD69" s="17">
        <v>4.0999999999999996</v>
      </c>
      <c r="AE69" s="17">
        <v>4.0999999999999996</v>
      </c>
    </row>
    <row r="70" spans="1:31" ht="14.1" customHeight="1" x14ac:dyDescent="0.2">
      <c r="A70" s="8">
        <f t="shared" si="2"/>
        <v>2015</v>
      </c>
      <c r="B70" s="8">
        <v>4</v>
      </c>
      <c r="C70" s="14">
        <v>633638</v>
      </c>
      <c r="D70" s="14">
        <v>71248</v>
      </c>
      <c r="E70" s="14">
        <v>2168</v>
      </c>
      <c r="F70" s="6">
        <v>775</v>
      </c>
      <c r="G70" s="6">
        <v>771</v>
      </c>
      <c r="H70" s="6">
        <v>205</v>
      </c>
      <c r="I70" s="6">
        <v>6071</v>
      </c>
      <c r="J70" s="14">
        <v>1626</v>
      </c>
      <c r="K70" s="15"/>
      <c r="L70" s="16">
        <f t="shared" si="4"/>
        <v>1064.3775404884177</v>
      </c>
      <c r="M70" s="16">
        <f t="shared" si="4"/>
        <v>7119.9075623175386</v>
      </c>
      <c r="N70" s="16">
        <f t="shared" si="4"/>
        <v>213.17758302583024</v>
      </c>
      <c r="O70" s="16">
        <f t="shared" si="4"/>
        <v>2151.5122580645161</v>
      </c>
      <c r="P70" s="16">
        <f t="shared" si="4"/>
        <v>112116.29831387808</v>
      </c>
      <c r="Q70" s="16">
        <f t="shared" si="4"/>
        <v>952.17073170731703</v>
      </c>
      <c r="R70" s="16">
        <f t="shared" si="4"/>
        <v>866.19107231098667</v>
      </c>
      <c r="S70" s="16">
        <f t="shared" si="3"/>
        <v>81691.873923739244</v>
      </c>
      <c r="T70" s="15"/>
      <c r="U70" s="4">
        <v>674430056</v>
      </c>
      <c r="V70" s="4">
        <v>507279174</v>
      </c>
      <c r="W70" s="4">
        <v>462169</v>
      </c>
      <c r="X70" s="4">
        <v>1667422</v>
      </c>
      <c r="Y70" s="4">
        <v>86441666</v>
      </c>
      <c r="Z70" s="4">
        <v>195195</v>
      </c>
      <c r="AA70" s="4">
        <v>5258646</v>
      </c>
      <c r="AB70" s="4">
        <v>132830987</v>
      </c>
      <c r="AC70" s="15"/>
      <c r="AD70" s="17">
        <v>4.49</v>
      </c>
      <c r="AE70" s="17">
        <v>4.49</v>
      </c>
    </row>
    <row r="71" spans="1:31" ht="14.1" customHeight="1" x14ac:dyDescent="0.2">
      <c r="A71" s="8">
        <f t="shared" si="2"/>
        <v>2015</v>
      </c>
      <c r="B71" s="8">
        <v>5</v>
      </c>
      <c r="C71" s="14">
        <v>634809</v>
      </c>
      <c r="D71" s="14">
        <v>71333</v>
      </c>
      <c r="E71" s="14">
        <v>2162</v>
      </c>
      <c r="F71" s="6">
        <v>765</v>
      </c>
      <c r="G71" s="6">
        <v>778</v>
      </c>
      <c r="H71" s="6">
        <v>202</v>
      </c>
      <c r="I71" s="6">
        <v>6084</v>
      </c>
      <c r="J71" s="14">
        <v>1628</v>
      </c>
      <c r="K71" s="15"/>
      <c r="L71" s="16">
        <f t="shared" ref="L71:S102" si="5">+U71/C71</f>
        <v>1199.1229172869321</v>
      </c>
      <c r="M71" s="16">
        <f t="shared" si="5"/>
        <v>7421.3052023607588</v>
      </c>
      <c r="N71" s="16">
        <f t="shared" si="5"/>
        <v>253.13228492136909</v>
      </c>
      <c r="O71" s="16">
        <f t="shared" si="5"/>
        <v>2299.2117647058822</v>
      </c>
      <c r="P71" s="16">
        <f t="shared" si="5"/>
        <v>112343.68380462725</v>
      </c>
      <c r="Q71" s="16">
        <f t="shared" si="5"/>
        <v>1057.2475247524753</v>
      </c>
      <c r="R71" s="16">
        <f t="shared" si="5"/>
        <v>879.90072320841557</v>
      </c>
      <c r="S71" s="16">
        <f t="shared" si="3"/>
        <v>85952.588452088457</v>
      </c>
      <c r="T71" s="15"/>
      <c r="U71" s="4">
        <v>761214020</v>
      </c>
      <c r="V71" s="4">
        <v>529383964</v>
      </c>
      <c r="W71" s="4">
        <v>547272</v>
      </c>
      <c r="X71" s="4">
        <v>1758897</v>
      </c>
      <c r="Y71" s="4">
        <v>87403386</v>
      </c>
      <c r="Z71" s="4">
        <v>213564</v>
      </c>
      <c r="AA71" s="4">
        <v>5353316</v>
      </c>
      <c r="AB71" s="4">
        <v>139930814</v>
      </c>
      <c r="AC71" s="15"/>
      <c r="AD71" s="17">
        <v>5.13</v>
      </c>
      <c r="AE71" s="17">
        <v>5.13</v>
      </c>
    </row>
    <row r="72" spans="1:31" ht="14.1" customHeight="1" x14ac:dyDescent="0.2">
      <c r="A72" s="8">
        <f t="shared" si="2"/>
        <v>2015</v>
      </c>
      <c r="B72" s="8">
        <v>6</v>
      </c>
      <c r="C72" s="14">
        <v>635587</v>
      </c>
      <c r="D72" s="14">
        <v>71444</v>
      </c>
      <c r="E72" s="14">
        <v>2233</v>
      </c>
      <c r="F72" s="6">
        <v>762</v>
      </c>
      <c r="G72" s="6">
        <v>780</v>
      </c>
      <c r="H72" s="6">
        <v>198</v>
      </c>
      <c r="I72" s="6">
        <v>6096</v>
      </c>
      <c r="J72" s="14">
        <v>1638</v>
      </c>
      <c r="K72" s="15"/>
      <c r="L72" s="16">
        <f t="shared" si="5"/>
        <v>1408.1124110467961</v>
      </c>
      <c r="M72" s="16">
        <f t="shared" si="5"/>
        <v>8000.380045910083</v>
      </c>
      <c r="N72" s="16">
        <f t="shared" si="5"/>
        <v>304.98835647111508</v>
      </c>
      <c r="O72" s="16">
        <f t="shared" si="5"/>
        <v>2470.1377952755906</v>
      </c>
      <c r="P72" s="16">
        <f t="shared" si="5"/>
        <v>110183.34871794871</v>
      </c>
      <c r="Q72" s="16">
        <f t="shared" si="5"/>
        <v>1127.4444444444443</v>
      </c>
      <c r="R72" s="16">
        <f t="shared" si="5"/>
        <v>931.07545931758534</v>
      </c>
      <c r="S72" s="16">
        <f t="shared" si="3"/>
        <v>88196.57448107448</v>
      </c>
      <c r="T72" s="15"/>
      <c r="U72" s="4">
        <v>894977943</v>
      </c>
      <c r="V72" s="4">
        <v>571579152</v>
      </c>
      <c r="W72" s="4">
        <v>681039</v>
      </c>
      <c r="X72" s="4">
        <v>1882245</v>
      </c>
      <c r="Y72" s="4">
        <v>85943012</v>
      </c>
      <c r="Z72" s="4">
        <v>223234</v>
      </c>
      <c r="AA72" s="4">
        <v>5675836</v>
      </c>
      <c r="AB72" s="4">
        <v>144465989</v>
      </c>
      <c r="AC72" s="15"/>
      <c r="AD72" s="17">
        <v>5.34</v>
      </c>
      <c r="AE72" s="17">
        <v>5.34</v>
      </c>
    </row>
    <row r="73" spans="1:31" ht="14.1" customHeight="1" x14ac:dyDescent="0.2">
      <c r="A73" s="8">
        <f t="shared" si="2"/>
        <v>2015</v>
      </c>
      <c r="B73" s="8">
        <v>7</v>
      </c>
      <c r="C73" s="14">
        <v>636163</v>
      </c>
      <c r="D73" s="14">
        <v>71403</v>
      </c>
      <c r="E73" s="14">
        <v>2242</v>
      </c>
      <c r="F73" s="6">
        <v>750</v>
      </c>
      <c r="G73" s="6">
        <v>785</v>
      </c>
      <c r="H73" s="6">
        <v>200</v>
      </c>
      <c r="I73" s="6">
        <v>6107</v>
      </c>
      <c r="J73" s="14">
        <v>1645</v>
      </c>
      <c r="K73" s="15"/>
      <c r="L73" s="16">
        <f t="shared" si="5"/>
        <v>1477.8792384970518</v>
      </c>
      <c r="M73" s="16">
        <f t="shared" si="5"/>
        <v>8255.329383919443</v>
      </c>
      <c r="N73" s="16">
        <f t="shared" si="5"/>
        <v>307.4830508474576</v>
      </c>
      <c r="O73" s="16">
        <f t="shared" si="5"/>
        <v>2626.0746666666669</v>
      </c>
      <c r="P73" s="16">
        <f t="shared" si="5"/>
        <v>109453.96560509554</v>
      </c>
      <c r="Q73" s="16">
        <f t="shared" si="5"/>
        <v>1184.67</v>
      </c>
      <c r="R73" s="16">
        <f t="shared" si="5"/>
        <v>913.1673489438349</v>
      </c>
      <c r="S73" s="16">
        <f t="shared" si="3"/>
        <v>86812.123404255326</v>
      </c>
      <c r="T73" s="15"/>
      <c r="U73" s="4">
        <v>940172090</v>
      </c>
      <c r="V73" s="4">
        <v>589455284</v>
      </c>
      <c r="W73" s="4">
        <v>689377</v>
      </c>
      <c r="X73" s="4">
        <v>1969556</v>
      </c>
      <c r="Y73" s="4">
        <v>85921363</v>
      </c>
      <c r="Z73" s="4">
        <v>236934</v>
      </c>
      <c r="AA73" s="4">
        <v>5576713</v>
      </c>
      <c r="AB73" s="4">
        <v>142805943</v>
      </c>
      <c r="AC73" s="15"/>
      <c r="AD73" s="17">
        <v>5.26</v>
      </c>
      <c r="AE73" s="17">
        <v>5.26</v>
      </c>
    </row>
    <row r="74" spans="1:31" ht="14.1" customHeight="1" x14ac:dyDescent="0.2">
      <c r="A74" s="8">
        <f t="shared" si="2"/>
        <v>2015</v>
      </c>
      <c r="B74" s="8">
        <v>8</v>
      </c>
      <c r="C74" s="14">
        <v>636470</v>
      </c>
      <c r="D74" s="14">
        <v>71384</v>
      </c>
      <c r="E74" s="14">
        <v>2251</v>
      </c>
      <c r="F74" s="6">
        <v>755</v>
      </c>
      <c r="G74" s="6">
        <v>791</v>
      </c>
      <c r="H74" s="6">
        <v>208</v>
      </c>
      <c r="I74" s="6">
        <v>6116</v>
      </c>
      <c r="J74" s="14">
        <v>1652</v>
      </c>
      <c r="K74" s="15"/>
      <c r="L74" s="16">
        <f t="shared" si="5"/>
        <v>1358.1747906421356</v>
      </c>
      <c r="M74" s="16">
        <f t="shared" si="5"/>
        <v>8051.3478090328363</v>
      </c>
      <c r="N74" s="16">
        <f t="shared" si="5"/>
        <v>295.12705464238115</v>
      </c>
      <c r="O74" s="16">
        <f t="shared" si="5"/>
        <v>2600.3523178807945</v>
      </c>
      <c r="P74" s="16">
        <f t="shared" si="5"/>
        <v>105613.92920353982</v>
      </c>
      <c r="Q74" s="16">
        <f t="shared" si="5"/>
        <v>1016.0096153846154</v>
      </c>
      <c r="R74" s="16">
        <f t="shared" si="5"/>
        <v>928.54103989535645</v>
      </c>
      <c r="S74" s="16">
        <f t="shared" si="3"/>
        <v>84037.311138014527</v>
      </c>
      <c r="T74" s="15"/>
      <c r="U74" s="4">
        <v>864437509</v>
      </c>
      <c r="V74" s="4">
        <v>574737412</v>
      </c>
      <c r="W74" s="4">
        <v>664331</v>
      </c>
      <c r="X74" s="4">
        <v>1963266</v>
      </c>
      <c r="Y74" s="4">
        <v>83540618</v>
      </c>
      <c r="Z74" s="4">
        <v>211330</v>
      </c>
      <c r="AA74" s="4">
        <v>5678957</v>
      </c>
      <c r="AB74" s="4">
        <v>138829638</v>
      </c>
      <c r="AC74" s="15"/>
      <c r="AD74" s="17">
        <v>5.47</v>
      </c>
      <c r="AE74" s="17">
        <v>5.47</v>
      </c>
    </row>
    <row r="75" spans="1:31" ht="14.1" customHeight="1" x14ac:dyDescent="0.2">
      <c r="A75" s="8">
        <f t="shared" si="2"/>
        <v>2015</v>
      </c>
      <c r="B75" s="8">
        <v>9</v>
      </c>
      <c r="C75" s="14">
        <v>637323</v>
      </c>
      <c r="D75" s="14">
        <v>71431</v>
      </c>
      <c r="E75" s="14">
        <v>2234</v>
      </c>
      <c r="F75" s="6">
        <v>757</v>
      </c>
      <c r="G75" s="6">
        <v>787</v>
      </c>
      <c r="H75" s="6">
        <v>206</v>
      </c>
      <c r="I75" s="6">
        <v>6128</v>
      </c>
      <c r="J75" s="14">
        <v>1654</v>
      </c>
      <c r="K75" s="15"/>
      <c r="L75" s="16">
        <f t="shared" si="5"/>
        <v>1450.1317557972959</v>
      </c>
      <c r="M75" s="16">
        <f t="shared" si="5"/>
        <v>8222.182749786507</v>
      </c>
      <c r="N75" s="16">
        <f t="shared" si="5"/>
        <v>316.65532676812893</v>
      </c>
      <c r="O75" s="16">
        <f t="shared" si="5"/>
        <v>2680.4161162483488</v>
      </c>
      <c r="P75" s="16">
        <f t="shared" si="5"/>
        <v>106624.11562897077</v>
      </c>
      <c r="Q75" s="16">
        <f t="shared" si="5"/>
        <v>1172.7524271844661</v>
      </c>
      <c r="R75" s="16">
        <f t="shared" si="5"/>
        <v>982.36047650130547</v>
      </c>
      <c r="S75" s="16">
        <f t="shared" si="3"/>
        <v>92203.653567110043</v>
      </c>
      <c r="T75" s="15"/>
      <c r="U75" s="4">
        <v>924202321</v>
      </c>
      <c r="V75" s="4">
        <v>587318736</v>
      </c>
      <c r="W75" s="4">
        <v>707408</v>
      </c>
      <c r="X75" s="4">
        <v>2029075</v>
      </c>
      <c r="Y75" s="4">
        <v>83913179</v>
      </c>
      <c r="Z75" s="4">
        <v>241587</v>
      </c>
      <c r="AA75" s="4">
        <v>6019905</v>
      </c>
      <c r="AB75" s="4">
        <v>152504843</v>
      </c>
      <c r="AC75" s="15"/>
      <c r="AD75" s="17">
        <v>5.3</v>
      </c>
      <c r="AE75" s="17">
        <v>5.3</v>
      </c>
    </row>
    <row r="76" spans="1:31" ht="14.1" customHeight="1" x14ac:dyDescent="0.2">
      <c r="A76" s="8">
        <f t="shared" si="2"/>
        <v>2015</v>
      </c>
      <c r="B76" s="8">
        <v>10</v>
      </c>
      <c r="C76" s="14">
        <v>638354</v>
      </c>
      <c r="D76" s="14">
        <v>71428</v>
      </c>
      <c r="E76" s="14">
        <v>2301</v>
      </c>
      <c r="F76" s="6">
        <v>765</v>
      </c>
      <c r="G76" s="6">
        <v>793</v>
      </c>
      <c r="H76" s="6">
        <v>203</v>
      </c>
      <c r="I76" s="6">
        <v>6123</v>
      </c>
      <c r="J76" s="14">
        <v>1669</v>
      </c>
      <c r="K76" s="15"/>
      <c r="L76" s="16">
        <f t="shared" si="5"/>
        <v>1267.3575993884272</v>
      </c>
      <c r="M76" s="16">
        <f t="shared" si="5"/>
        <v>7794.5782186257493</v>
      </c>
      <c r="N76" s="16">
        <f t="shared" si="5"/>
        <v>264.67318557149065</v>
      </c>
      <c r="O76" s="16">
        <f t="shared" si="5"/>
        <v>2535.7385620915034</v>
      </c>
      <c r="P76" s="16">
        <f t="shared" si="5"/>
        <v>105297.67843631779</v>
      </c>
      <c r="Q76" s="16">
        <f t="shared" si="5"/>
        <v>1138.2906403940888</v>
      </c>
      <c r="R76" s="16">
        <f t="shared" si="5"/>
        <v>939.67058631389841</v>
      </c>
      <c r="S76" s="16">
        <f t="shared" si="3"/>
        <v>91035.880766926304</v>
      </c>
      <c r="T76" s="15"/>
      <c r="U76" s="4">
        <v>809022793</v>
      </c>
      <c r="V76" s="4">
        <v>556751133</v>
      </c>
      <c r="W76" s="4">
        <v>609013</v>
      </c>
      <c r="X76" s="4">
        <v>1939840</v>
      </c>
      <c r="Y76" s="4">
        <v>83501059</v>
      </c>
      <c r="Z76" s="4">
        <v>231073</v>
      </c>
      <c r="AA76" s="4">
        <v>5753603</v>
      </c>
      <c r="AB76" s="4">
        <v>151938885</v>
      </c>
      <c r="AC76" s="15"/>
      <c r="AD76" s="17">
        <v>4.5</v>
      </c>
      <c r="AE76" s="17">
        <v>4.5</v>
      </c>
    </row>
    <row r="77" spans="1:31" ht="14.1" customHeight="1" x14ac:dyDescent="0.2">
      <c r="A77" s="8">
        <f t="shared" si="2"/>
        <v>2015</v>
      </c>
      <c r="B77" s="8">
        <v>11</v>
      </c>
      <c r="C77" s="14">
        <v>639303</v>
      </c>
      <c r="D77" s="14">
        <v>71443</v>
      </c>
      <c r="E77" s="14">
        <v>2394</v>
      </c>
      <c r="F77" s="6">
        <v>766</v>
      </c>
      <c r="G77" s="6">
        <v>796</v>
      </c>
      <c r="H77" s="6">
        <v>210</v>
      </c>
      <c r="I77" s="6">
        <v>6151</v>
      </c>
      <c r="J77" s="14">
        <v>1679</v>
      </c>
      <c r="K77" s="15"/>
      <c r="L77" s="16">
        <f t="shared" si="5"/>
        <v>1103.3788766828875</v>
      </c>
      <c r="M77" s="16">
        <f t="shared" si="5"/>
        <v>7415.3222569041054</v>
      </c>
      <c r="N77" s="16">
        <f t="shared" si="5"/>
        <v>245.78738512949039</v>
      </c>
      <c r="O77" s="16">
        <f t="shared" si="5"/>
        <v>2324.9412532637075</v>
      </c>
      <c r="P77" s="16">
        <f t="shared" si="5"/>
        <v>103252.89824120603</v>
      </c>
      <c r="Q77" s="16">
        <f t="shared" si="5"/>
        <v>1120.4714285714285</v>
      </c>
      <c r="R77" s="16">
        <f t="shared" si="5"/>
        <v>895.85140627540238</v>
      </c>
      <c r="S77" s="16">
        <f t="shared" si="3"/>
        <v>83653.408576533649</v>
      </c>
      <c r="T77" s="15"/>
      <c r="U77" s="4">
        <v>705393426</v>
      </c>
      <c r="V77" s="4">
        <v>529772868</v>
      </c>
      <c r="W77" s="4">
        <v>588415</v>
      </c>
      <c r="X77" s="4">
        <v>1780905</v>
      </c>
      <c r="Y77" s="4">
        <v>82189307</v>
      </c>
      <c r="Z77" s="4">
        <v>235299</v>
      </c>
      <c r="AA77" s="4">
        <v>5510382</v>
      </c>
      <c r="AB77" s="4">
        <v>140454073</v>
      </c>
      <c r="AC77" s="15"/>
      <c r="AD77" s="17">
        <v>4.58</v>
      </c>
      <c r="AE77" s="17">
        <v>4.58</v>
      </c>
    </row>
    <row r="78" spans="1:31" ht="14.1" customHeight="1" x14ac:dyDescent="0.2">
      <c r="A78" s="8">
        <f t="shared" si="2"/>
        <v>2015</v>
      </c>
      <c r="B78" s="8">
        <v>12</v>
      </c>
      <c r="C78" s="14">
        <v>639879</v>
      </c>
      <c r="D78" s="14">
        <v>71450</v>
      </c>
      <c r="E78" s="14">
        <v>2381</v>
      </c>
      <c r="F78" s="6">
        <v>772</v>
      </c>
      <c r="G78" s="6">
        <v>799</v>
      </c>
      <c r="H78" s="6">
        <v>211</v>
      </c>
      <c r="I78" s="6">
        <v>6136</v>
      </c>
      <c r="J78" s="14">
        <v>1682</v>
      </c>
      <c r="K78" s="15"/>
      <c r="L78" s="16">
        <f t="shared" si="5"/>
        <v>987.32058092233058</v>
      </c>
      <c r="M78" s="16">
        <f t="shared" si="5"/>
        <v>6981.7042267319803</v>
      </c>
      <c r="N78" s="16">
        <f t="shared" si="5"/>
        <v>201.40109197816042</v>
      </c>
      <c r="O78" s="16">
        <f t="shared" si="5"/>
        <v>2086.768134715026</v>
      </c>
      <c r="P78" s="16">
        <f t="shared" si="5"/>
        <v>101138.6733416771</v>
      </c>
      <c r="Q78" s="16">
        <f t="shared" si="5"/>
        <v>918.54028436018962</v>
      </c>
      <c r="R78" s="16">
        <f t="shared" si="5"/>
        <v>868.28080182529334</v>
      </c>
      <c r="S78" s="16">
        <f t="shared" si="3"/>
        <v>76806.227705112964</v>
      </c>
      <c r="T78" s="15"/>
      <c r="U78" s="4">
        <v>631765706</v>
      </c>
      <c r="V78" s="4">
        <v>498842767</v>
      </c>
      <c r="W78" s="4">
        <v>479536</v>
      </c>
      <c r="X78" s="4">
        <v>1610985</v>
      </c>
      <c r="Y78" s="4">
        <v>80809800</v>
      </c>
      <c r="Z78" s="4">
        <v>193812</v>
      </c>
      <c r="AA78" s="4">
        <v>5327771</v>
      </c>
      <c r="AB78" s="4">
        <v>129188075</v>
      </c>
      <c r="AC78" s="15"/>
      <c r="AD78" s="17">
        <v>3.97</v>
      </c>
      <c r="AE78" s="17">
        <v>3.97</v>
      </c>
    </row>
    <row r="79" spans="1:31" ht="14.1" customHeight="1" x14ac:dyDescent="0.2">
      <c r="A79" s="8">
        <f t="shared" si="2"/>
        <v>2016</v>
      </c>
      <c r="B79" s="8">
        <v>1</v>
      </c>
      <c r="C79" s="14">
        <v>640947</v>
      </c>
      <c r="D79" s="14">
        <v>71484</v>
      </c>
      <c r="E79" s="14">
        <v>2413</v>
      </c>
      <c r="F79" s="6">
        <v>782</v>
      </c>
      <c r="G79" s="6">
        <v>800</v>
      </c>
      <c r="H79" s="6">
        <v>208</v>
      </c>
      <c r="I79" s="6">
        <v>6131</v>
      </c>
      <c r="J79" s="14">
        <v>1681</v>
      </c>
      <c r="K79" s="15"/>
      <c r="L79" s="16">
        <f t="shared" si="5"/>
        <v>1093.7329701207743</v>
      </c>
      <c r="M79" s="16">
        <f t="shared" si="5"/>
        <v>7060.5195708130486</v>
      </c>
      <c r="N79" s="16">
        <f t="shared" si="5"/>
        <v>200.28097803564029</v>
      </c>
      <c r="O79" s="16">
        <f t="shared" si="5"/>
        <v>1996.7685421994886</v>
      </c>
      <c r="P79" s="16">
        <f t="shared" si="5"/>
        <v>99801.168749999997</v>
      </c>
      <c r="Q79" s="16">
        <f t="shared" si="5"/>
        <v>900.35096153846155</v>
      </c>
      <c r="R79" s="16">
        <f t="shared" si="5"/>
        <v>871.59549828739193</v>
      </c>
      <c r="S79" s="16">
        <f t="shared" si="3"/>
        <v>75147.267697798932</v>
      </c>
      <c r="T79" s="15"/>
      <c r="U79" s="4">
        <v>701024866</v>
      </c>
      <c r="V79" s="4">
        <v>504714181</v>
      </c>
      <c r="W79" s="4">
        <v>483278</v>
      </c>
      <c r="X79" s="4">
        <v>1561473</v>
      </c>
      <c r="Y79" s="4">
        <v>79840935</v>
      </c>
      <c r="Z79" s="4">
        <v>187273</v>
      </c>
      <c r="AA79" s="4">
        <v>5343752</v>
      </c>
      <c r="AB79" s="4">
        <v>126322557</v>
      </c>
      <c r="AC79" s="15"/>
      <c r="AD79" s="17">
        <v>4.58</v>
      </c>
      <c r="AE79" s="17">
        <v>4.58</v>
      </c>
    </row>
    <row r="80" spans="1:31" ht="14.1" customHeight="1" x14ac:dyDescent="0.2">
      <c r="A80" s="8">
        <f t="shared" si="2"/>
        <v>2016</v>
      </c>
      <c r="B80" s="8">
        <v>2</v>
      </c>
      <c r="C80" s="14">
        <v>642071</v>
      </c>
      <c r="D80" s="14">
        <v>71692</v>
      </c>
      <c r="E80" s="14">
        <v>2499</v>
      </c>
      <c r="F80" s="6">
        <v>778</v>
      </c>
      <c r="G80" s="6">
        <v>804</v>
      </c>
      <c r="H80" s="6">
        <v>207</v>
      </c>
      <c r="I80" s="6">
        <v>6142</v>
      </c>
      <c r="J80" s="14">
        <v>1684</v>
      </c>
      <c r="K80" s="15"/>
      <c r="L80" s="16">
        <f t="shared" si="5"/>
        <v>993.52704295942351</v>
      </c>
      <c r="M80" s="16">
        <f t="shared" si="5"/>
        <v>6098.1404340791159</v>
      </c>
      <c r="N80" s="16">
        <f t="shared" si="5"/>
        <v>162.9451780712285</v>
      </c>
      <c r="O80" s="16">
        <f t="shared" si="5"/>
        <v>1925.0668380462726</v>
      </c>
      <c r="P80" s="16">
        <f t="shared" si="5"/>
        <v>93543.868159203979</v>
      </c>
      <c r="Q80" s="16">
        <f t="shared" si="5"/>
        <v>898.1932367149758</v>
      </c>
      <c r="R80" s="16">
        <f t="shared" si="5"/>
        <v>849.18414197329855</v>
      </c>
      <c r="S80" s="16">
        <f t="shared" si="3"/>
        <v>69960.16686460808</v>
      </c>
      <c r="T80" s="15"/>
      <c r="U80" s="4">
        <v>637914902</v>
      </c>
      <c r="V80" s="4">
        <v>437187884</v>
      </c>
      <c r="W80" s="4">
        <v>407200</v>
      </c>
      <c r="X80" s="4">
        <v>1497702</v>
      </c>
      <c r="Y80" s="4">
        <v>75209270</v>
      </c>
      <c r="Z80" s="4">
        <v>185926</v>
      </c>
      <c r="AA80" s="4">
        <v>5215689</v>
      </c>
      <c r="AB80" s="4">
        <v>117812921</v>
      </c>
      <c r="AC80" s="15"/>
      <c r="AD80" s="17">
        <v>4.1900000000000004</v>
      </c>
      <c r="AE80" s="17">
        <v>4.1900000000000004</v>
      </c>
    </row>
    <row r="81" spans="1:31" ht="14.1" customHeight="1" x14ac:dyDescent="0.2">
      <c r="A81" s="8">
        <f t="shared" si="2"/>
        <v>2016</v>
      </c>
      <c r="B81" s="8">
        <v>3</v>
      </c>
      <c r="C81" s="14">
        <v>643340</v>
      </c>
      <c r="D81" s="14">
        <v>71767</v>
      </c>
      <c r="E81" s="14">
        <v>2555</v>
      </c>
      <c r="F81" s="6">
        <v>779</v>
      </c>
      <c r="G81" s="6">
        <v>804</v>
      </c>
      <c r="H81" s="6">
        <v>230</v>
      </c>
      <c r="I81" s="6">
        <v>6145</v>
      </c>
      <c r="J81" s="14">
        <v>1687</v>
      </c>
      <c r="K81" s="15"/>
      <c r="L81" s="16">
        <f t="shared" si="5"/>
        <v>894.73221935523986</v>
      </c>
      <c r="M81" s="16">
        <f t="shared" si="5"/>
        <v>6196.5330305014841</v>
      </c>
      <c r="N81" s="16">
        <f t="shared" si="5"/>
        <v>182.63131115459882</v>
      </c>
      <c r="O81" s="16">
        <f t="shared" si="5"/>
        <v>1880.5121951219512</v>
      </c>
      <c r="P81" s="16">
        <f t="shared" si="5"/>
        <v>98464.065920398003</v>
      </c>
      <c r="Q81" s="16">
        <f t="shared" si="5"/>
        <v>767.5826086956522</v>
      </c>
      <c r="R81" s="16">
        <f t="shared" si="5"/>
        <v>814.88641171684299</v>
      </c>
      <c r="S81" s="16">
        <f t="shared" si="3"/>
        <v>70037.978067575576</v>
      </c>
      <c r="T81" s="15"/>
      <c r="U81" s="4">
        <v>575617026</v>
      </c>
      <c r="V81" s="4">
        <v>444706586</v>
      </c>
      <c r="W81" s="4">
        <v>466623</v>
      </c>
      <c r="X81" s="4">
        <v>1464919</v>
      </c>
      <c r="Y81" s="4">
        <v>79165109</v>
      </c>
      <c r="Z81" s="4">
        <v>176544</v>
      </c>
      <c r="AA81" s="4">
        <v>5007477</v>
      </c>
      <c r="AB81" s="4">
        <v>118154069</v>
      </c>
      <c r="AC81" s="15"/>
      <c r="AD81" s="17">
        <v>4.22</v>
      </c>
      <c r="AE81" s="17">
        <v>4.22</v>
      </c>
    </row>
    <row r="82" spans="1:31" ht="14.1" customHeight="1" x14ac:dyDescent="0.2">
      <c r="A82" s="8">
        <f t="shared" si="2"/>
        <v>2016</v>
      </c>
      <c r="B82" s="8">
        <v>4</v>
      </c>
      <c r="C82" s="14">
        <v>644255</v>
      </c>
      <c r="D82" s="14">
        <v>71726</v>
      </c>
      <c r="E82" s="14">
        <v>2598</v>
      </c>
      <c r="F82" s="6">
        <v>781</v>
      </c>
      <c r="G82" s="6">
        <v>808</v>
      </c>
      <c r="H82" s="6">
        <v>223</v>
      </c>
      <c r="I82" s="6">
        <v>6132</v>
      </c>
      <c r="J82" s="14">
        <v>1692</v>
      </c>
      <c r="K82" s="15"/>
      <c r="L82" s="16">
        <f t="shared" si="5"/>
        <v>963.15277646273603</v>
      </c>
      <c r="M82" s="16">
        <f t="shared" si="5"/>
        <v>6841.4589688536935</v>
      </c>
      <c r="N82" s="16">
        <f t="shared" si="5"/>
        <v>219.38760585065435</v>
      </c>
      <c r="O82" s="16">
        <f t="shared" si="5"/>
        <v>2059.312419974392</v>
      </c>
      <c r="P82" s="16">
        <f t="shared" si="5"/>
        <v>106718.55198019803</v>
      </c>
      <c r="Q82" s="16">
        <f t="shared" si="5"/>
        <v>913.73991031390131</v>
      </c>
      <c r="R82" s="16">
        <f t="shared" si="5"/>
        <v>811.31409001956945</v>
      </c>
      <c r="S82" s="16">
        <f t="shared" si="3"/>
        <v>75092.946217494085</v>
      </c>
      <c r="T82" s="15"/>
      <c r="U82" s="4">
        <v>620515992</v>
      </c>
      <c r="V82" s="4">
        <v>490710486</v>
      </c>
      <c r="W82" s="4">
        <v>569969</v>
      </c>
      <c r="X82" s="4">
        <v>1608323</v>
      </c>
      <c r="Y82" s="4">
        <v>86228590</v>
      </c>
      <c r="Z82" s="4">
        <v>203764</v>
      </c>
      <c r="AA82" s="4">
        <v>4974978</v>
      </c>
      <c r="AB82" s="4">
        <v>127057265</v>
      </c>
      <c r="AC82" s="15"/>
      <c r="AD82" s="17">
        <v>4.82</v>
      </c>
      <c r="AE82" s="17">
        <v>4.82</v>
      </c>
    </row>
    <row r="83" spans="1:31" ht="14.1" customHeight="1" x14ac:dyDescent="0.2">
      <c r="A83" s="8">
        <f t="shared" si="2"/>
        <v>2016</v>
      </c>
      <c r="B83" s="8">
        <v>5</v>
      </c>
      <c r="C83" s="14">
        <v>645173</v>
      </c>
      <c r="D83" s="14">
        <v>71761</v>
      </c>
      <c r="E83" s="14">
        <v>2656</v>
      </c>
      <c r="F83" s="6">
        <v>780</v>
      </c>
      <c r="G83" s="6">
        <v>806</v>
      </c>
      <c r="H83" s="6">
        <v>213</v>
      </c>
      <c r="I83" s="6">
        <v>6118</v>
      </c>
      <c r="J83" s="14">
        <v>1695</v>
      </c>
      <c r="K83" s="15"/>
      <c r="L83" s="16">
        <f t="shared" si="5"/>
        <v>1105.9987398728713</v>
      </c>
      <c r="M83" s="16">
        <f t="shared" si="5"/>
        <v>7022.9141037610962</v>
      </c>
      <c r="N83" s="16">
        <f t="shared" si="5"/>
        <v>253.61709337349399</v>
      </c>
      <c r="O83" s="16">
        <f t="shared" si="5"/>
        <v>2226.8782051282051</v>
      </c>
      <c r="P83" s="16">
        <f t="shared" si="5"/>
        <v>106144.79280397022</v>
      </c>
      <c r="Q83" s="16">
        <f t="shared" si="5"/>
        <v>980.85446009389671</v>
      </c>
      <c r="R83" s="16">
        <f t="shared" si="5"/>
        <v>820.41712978097416</v>
      </c>
      <c r="S83" s="16">
        <f t="shared" si="3"/>
        <v>79838.176991150438</v>
      </c>
      <c r="T83" s="15"/>
      <c r="U83" s="4">
        <v>713560525</v>
      </c>
      <c r="V83" s="4">
        <v>503971339</v>
      </c>
      <c r="W83" s="4">
        <v>673607</v>
      </c>
      <c r="X83" s="4">
        <v>1736965</v>
      </c>
      <c r="Y83" s="4">
        <v>85552703</v>
      </c>
      <c r="Z83" s="4">
        <v>208922</v>
      </c>
      <c r="AA83" s="4">
        <v>5019312</v>
      </c>
      <c r="AB83" s="4">
        <v>135325710</v>
      </c>
      <c r="AC83" s="15"/>
      <c r="AD83" s="17">
        <v>4.8</v>
      </c>
      <c r="AE83" s="17">
        <v>4.8</v>
      </c>
    </row>
    <row r="84" spans="1:31" ht="14.1" customHeight="1" x14ac:dyDescent="0.2">
      <c r="A84" s="8">
        <f t="shared" ref="A84:A147" si="6">+A72+1</f>
        <v>2016</v>
      </c>
      <c r="B84" s="8">
        <v>6</v>
      </c>
      <c r="C84" s="14">
        <v>645619</v>
      </c>
      <c r="D84" s="14">
        <v>71725</v>
      </c>
      <c r="E84" s="14">
        <v>2615</v>
      </c>
      <c r="F84" s="6">
        <v>775</v>
      </c>
      <c r="G84" s="6">
        <v>805</v>
      </c>
      <c r="H84" s="6">
        <v>218</v>
      </c>
      <c r="I84" s="6">
        <v>6147</v>
      </c>
      <c r="J84" s="14">
        <v>1697</v>
      </c>
      <c r="K84" s="15"/>
      <c r="L84" s="16">
        <f t="shared" si="5"/>
        <v>1404.3597710104566</v>
      </c>
      <c r="M84" s="16">
        <f t="shared" si="5"/>
        <v>7924.1798814918093</v>
      </c>
      <c r="N84" s="16">
        <f t="shared" si="5"/>
        <v>341.35181644359466</v>
      </c>
      <c r="O84" s="16">
        <f t="shared" si="5"/>
        <v>2547.192258064516</v>
      </c>
      <c r="P84" s="16">
        <f t="shared" si="5"/>
        <v>107822.19627329192</v>
      </c>
      <c r="Q84" s="16">
        <f t="shared" si="5"/>
        <v>1112.3256880733945</v>
      </c>
      <c r="R84" s="16">
        <f t="shared" si="5"/>
        <v>917.35757279973973</v>
      </c>
      <c r="S84" s="16">
        <f t="shared" si="3"/>
        <v>86006.734236888631</v>
      </c>
      <c r="T84" s="15"/>
      <c r="U84" s="4">
        <v>906681351</v>
      </c>
      <c r="V84" s="4">
        <v>568361802</v>
      </c>
      <c r="W84" s="4">
        <v>892635</v>
      </c>
      <c r="X84" s="4">
        <v>1974074</v>
      </c>
      <c r="Y84" s="4">
        <v>86796868</v>
      </c>
      <c r="Z84" s="4">
        <v>242487</v>
      </c>
      <c r="AA84" s="4">
        <v>5638997</v>
      </c>
      <c r="AB84" s="4">
        <v>145953428</v>
      </c>
      <c r="AC84" s="15"/>
      <c r="AD84" s="17">
        <v>5.31</v>
      </c>
      <c r="AE84" s="17">
        <v>5.31</v>
      </c>
    </row>
    <row r="85" spans="1:31" ht="14.1" customHeight="1" x14ac:dyDescent="0.2">
      <c r="A85" s="8">
        <f t="shared" si="6"/>
        <v>2016</v>
      </c>
      <c r="B85" s="8">
        <v>7</v>
      </c>
      <c r="C85" s="14">
        <v>646465</v>
      </c>
      <c r="D85" s="14">
        <v>71696</v>
      </c>
      <c r="E85" s="14">
        <v>2573</v>
      </c>
      <c r="F85" s="6">
        <v>777</v>
      </c>
      <c r="G85" s="6">
        <v>805</v>
      </c>
      <c r="H85" s="6">
        <v>234</v>
      </c>
      <c r="I85" s="6">
        <v>6226</v>
      </c>
      <c r="J85" s="14">
        <v>1699</v>
      </c>
      <c r="K85" s="15"/>
      <c r="L85" s="16">
        <f t="shared" si="5"/>
        <v>1556.6497041603179</v>
      </c>
      <c r="M85" s="16">
        <f t="shared" si="5"/>
        <v>8419.8136437179201</v>
      </c>
      <c r="N85" s="16">
        <f t="shared" si="5"/>
        <v>393.38204430625728</v>
      </c>
      <c r="O85" s="16">
        <f t="shared" si="5"/>
        <v>2674.5225225225226</v>
      </c>
      <c r="P85" s="16">
        <f t="shared" si="5"/>
        <v>113573.25838509317</v>
      </c>
      <c r="Q85" s="16">
        <f t="shared" si="5"/>
        <v>1119.7008547008547</v>
      </c>
      <c r="R85" s="16">
        <f t="shared" si="5"/>
        <v>924.08833922261488</v>
      </c>
      <c r="S85" s="16">
        <f t="shared" si="3"/>
        <v>86567.734549735134</v>
      </c>
      <c r="T85" s="15"/>
      <c r="U85" s="4">
        <v>1006319551</v>
      </c>
      <c r="V85" s="4">
        <v>603666959</v>
      </c>
      <c r="W85" s="4">
        <v>1012172</v>
      </c>
      <c r="X85" s="4">
        <v>2078104</v>
      </c>
      <c r="Y85" s="4">
        <v>91426473</v>
      </c>
      <c r="Z85" s="4">
        <v>262010</v>
      </c>
      <c r="AA85" s="4">
        <v>5753374</v>
      </c>
      <c r="AB85" s="4">
        <v>147078581</v>
      </c>
      <c r="AC85" s="15"/>
      <c r="AD85" s="17">
        <v>5.51</v>
      </c>
      <c r="AE85" s="17">
        <v>5.51</v>
      </c>
    </row>
    <row r="86" spans="1:31" ht="14.1" customHeight="1" x14ac:dyDescent="0.2">
      <c r="A86" s="8">
        <f t="shared" si="6"/>
        <v>2016</v>
      </c>
      <c r="B86" s="8">
        <v>8</v>
      </c>
      <c r="C86" s="14">
        <v>647647</v>
      </c>
      <c r="D86" s="14">
        <v>71753</v>
      </c>
      <c r="E86" s="14">
        <v>2558</v>
      </c>
      <c r="F86" s="6">
        <v>773</v>
      </c>
      <c r="G86" s="6">
        <v>806</v>
      </c>
      <c r="H86" s="6">
        <v>243</v>
      </c>
      <c r="I86" s="6">
        <v>6242</v>
      </c>
      <c r="J86" s="14">
        <v>1710</v>
      </c>
      <c r="K86" s="15"/>
      <c r="L86" s="16">
        <f t="shared" si="5"/>
        <v>1501.4833759748751</v>
      </c>
      <c r="M86" s="16">
        <f t="shared" si="5"/>
        <v>8348.6581466976986</v>
      </c>
      <c r="N86" s="16">
        <f t="shared" si="5"/>
        <v>386.55629397967164</v>
      </c>
      <c r="O86" s="16">
        <f t="shared" si="5"/>
        <v>2690.8848641655886</v>
      </c>
      <c r="P86" s="16">
        <f t="shared" si="5"/>
        <v>110054.0459057072</v>
      </c>
      <c r="Q86" s="16">
        <f t="shared" si="5"/>
        <v>1037.2469135802469</v>
      </c>
      <c r="R86" s="16">
        <f t="shared" si="5"/>
        <v>888.45081704581867</v>
      </c>
      <c r="S86" s="16">
        <f t="shared" si="3"/>
        <v>89074.890058479534</v>
      </c>
      <c r="T86" s="15"/>
      <c r="U86" s="4">
        <v>972431204</v>
      </c>
      <c r="V86" s="4">
        <v>599041268</v>
      </c>
      <c r="W86" s="4">
        <v>988811</v>
      </c>
      <c r="X86" s="4">
        <v>2080054</v>
      </c>
      <c r="Y86" s="4">
        <v>88703561</v>
      </c>
      <c r="Z86" s="4">
        <v>252051</v>
      </c>
      <c r="AA86" s="4">
        <v>5545710</v>
      </c>
      <c r="AB86" s="4">
        <v>152318062</v>
      </c>
      <c r="AC86" s="15"/>
      <c r="AD86" s="17">
        <v>5.53</v>
      </c>
      <c r="AE86" s="17">
        <v>5.53</v>
      </c>
    </row>
    <row r="87" spans="1:31" ht="14.1" customHeight="1" x14ac:dyDescent="0.2">
      <c r="A87" s="8">
        <f t="shared" si="6"/>
        <v>2016</v>
      </c>
      <c r="B87" s="8">
        <v>9</v>
      </c>
      <c r="C87" s="14">
        <v>648156</v>
      </c>
      <c r="D87" s="14">
        <v>71814</v>
      </c>
      <c r="E87" s="14">
        <v>2564</v>
      </c>
      <c r="F87" s="6">
        <v>769</v>
      </c>
      <c r="G87" s="6">
        <v>812</v>
      </c>
      <c r="H87" s="6">
        <v>248</v>
      </c>
      <c r="I87" s="6">
        <v>6236</v>
      </c>
      <c r="J87" s="14">
        <v>1721</v>
      </c>
      <c r="K87" s="15"/>
      <c r="L87" s="16">
        <f t="shared" si="5"/>
        <v>1514.079949888607</v>
      </c>
      <c r="M87" s="16">
        <f t="shared" si="5"/>
        <v>8471.0799426295707</v>
      </c>
      <c r="N87" s="16">
        <f t="shared" si="5"/>
        <v>373.09945397815915</v>
      </c>
      <c r="O87" s="16">
        <f t="shared" si="5"/>
        <v>2718.4902470741222</v>
      </c>
      <c r="P87" s="16">
        <f t="shared" si="5"/>
        <v>111412.41256157635</v>
      </c>
      <c r="Q87" s="16">
        <f t="shared" si="5"/>
        <v>1114.741935483871</v>
      </c>
      <c r="R87" s="16">
        <f t="shared" si="5"/>
        <v>985.64047466324564</v>
      </c>
      <c r="S87" s="16">
        <f t="shared" si="3"/>
        <v>94922.832074375357</v>
      </c>
      <c r="T87" s="15"/>
      <c r="U87" s="4">
        <v>981360004</v>
      </c>
      <c r="V87" s="4">
        <v>608342135</v>
      </c>
      <c r="W87" s="4">
        <v>956627</v>
      </c>
      <c r="X87" s="4">
        <v>2090519</v>
      </c>
      <c r="Y87" s="4">
        <v>90466879</v>
      </c>
      <c r="Z87" s="4">
        <v>276456</v>
      </c>
      <c r="AA87" s="4">
        <v>6146454</v>
      </c>
      <c r="AB87" s="4">
        <v>163362194</v>
      </c>
      <c r="AC87" s="15"/>
      <c r="AD87" s="17">
        <v>5.13</v>
      </c>
      <c r="AE87" s="17">
        <v>5.13</v>
      </c>
    </row>
    <row r="88" spans="1:31" ht="14.1" customHeight="1" x14ac:dyDescent="0.2">
      <c r="A88" s="8">
        <f t="shared" si="6"/>
        <v>2016</v>
      </c>
      <c r="B88" s="8">
        <v>10</v>
      </c>
      <c r="C88" s="14">
        <v>649144</v>
      </c>
      <c r="D88" s="14">
        <v>71845</v>
      </c>
      <c r="E88" s="14">
        <v>2566</v>
      </c>
      <c r="F88" s="6">
        <v>765</v>
      </c>
      <c r="G88" s="6">
        <v>819</v>
      </c>
      <c r="H88" s="6">
        <v>257</v>
      </c>
      <c r="I88" s="6">
        <v>6228</v>
      </c>
      <c r="J88" s="14">
        <v>1722</v>
      </c>
      <c r="K88" s="15"/>
      <c r="L88" s="16">
        <f t="shared" si="5"/>
        <v>1285.5568918452609</v>
      </c>
      <c r="M88" s="16">
        <f t="shared" si="5"/>
        <v>7797.9020947873896</v>
      </c>
      <c r="N88" s="16">
        <f t="shared" si="5"/>
        <v>325.94310210444269</v>
      </c>
      <c r="O88" s="16">
        <f t="shared" si="5"/>
        <v>2509.4405228758169</v>
      </c>
      <c r="P88" s="16">
        <f t="shared" si="5"/>
        <v>104329.89865689866</v>
      </c>
      <c r="Q88" s="16">
        <f t="shared" si="5"/>
        <v>1066.68093385214</v>
      </c>
      <c r="R88" s="16">
        <f t="shared" si="5"/>
        <v>940.61400128452146</v>
      </c>
      <c r="S88" s="16">
        <f t="shared" si="3"/>
        <v>87855.35365853658</v>
      </c>
      <c r="T88" s="15"/>
      <c r="U88" s="4">
        <v>834511543</v>
      </c>
      <c r="V88" s="4">
        <v>560240276</v>
      </c>
      <c r="W88" s="4">
        <v>836370</v>
      </c>
      <c r="X88" s="4">
        <v>1919722</v>
      </c>
      <c r="Y88" s="4">
        <v>85446187</v>
      </c>
      <c r="Z88" s="4">
        <v>274137</v>
      </c>
      <c r="AA88" s="4">
        <v>5858144</v>
      </c>
      <c r="AB88" s="4">
        <v>151286919</v>
      </c>
      <c r="AC88" s="15"/>
      <c r="AD88" s="17">
        <v>4.74</v>
      </c>
      <c r="AE88" s="17">
        <v>4.74</v>
      </c>
    </row>
    <row r="89" spans="1:31" ht="14.1" customHeight="1" x14ac:dyDescent="0.2">
      <c r="A89" s="8">
        <f t="shared" si="6"/>
        <v>2016</v>
      </c>
      <c r="B89" s="8">
        <v>11</v>
      </c>
      <c r="C89" s="14">
        <v>650320</v>
      </c>
      <c r="D89" s="14">
        <v>71873</v>
      </c>
      <c r="E89" s="14">
        <v>2568</v>
      </c>
      <c r="F89" s="6">
        <v>759</v>
      </c>
      <c r="G89" s="6">
        <v>821</v>
      </c>
      <c r="H89" s="6">
        <v>247</v>
      </c>
      <c r="I89" s="6">
        <v>6245</v>
      </c>
      <c r="J89" s="14">
        <v>1712</v>
      </c>
      <c r="K89" s="15"/>
      <c r="L89" s="16">
        <f t="shared" si="5"/>
        <v>969.28015746094229</v>
      </c>
      <c r="M89" s="16">
        <f t="shared" si="5"/>
        <v>6941.4820864580579</v>
      </c>
      <c r="N89" s="16">
        <f t="shared" si="5"/>
        <v>247.28232087227414</v>
      </c>
      <c r="O89" s="16">
        <f t="shared" si="5"/>
        <v>2133.4703557312255</v>
      </c>
      <c r="P89" s="16">
        <f t="shared" si="5"/>
        <v>100043.82947624847</v>
      </c>
      <c r="Q89" s="16">
        <f t="shared" si="5"/>
        <v>903.10526315789468</v>
      </c>
      <c r="R89" s="16">
        <f t="shared" si="5"/>
        <v>846.28887109687753</v>
      </c>
      <c r="S89" s="16">
        <f t="shared" si="3"/>
        <v>79124.786214953274</v>
      </c>
      <c r="T89" s="15"/>
      <c r="U89" s="4">
        <v>630342272</v>
      </c>
      <c r="V89" s="4">
        <v>498905142</v>
      </c>
      <c r="W89" s="4">
        <v>635021</v>
      </c>
      <c r="X89" s="4">
        <v>1619304</v>
      </c>
      <c r="Y89" s="4">
        <v>82135984</v>
      </c>
      <c r="Z89" s="4">
        <v>223067</v>
      </c>
      <c r="AA89" s="4">
        <v>5285074</v>
      </c>
      <c r="AB89" s="4">
        <v>135461634</v>
      </c>
      <c r="AC89" s="15"/>
      <c r="AD89" s="17">
        <v>3.8</v>
      </c>
      <c r="AE89" s="17">
        <v>3.8</v>
      </c>
    </row>
    <row r="90" spans="1:31" ht="14.1" customHeight="1" x14ac:dyDescent="0.2">
      <c r="A90" s="8">
        <f t="shared" si="6"/>
        <v>2016</v>
      </c>
      <c r="B90" s="8">
        <v>12</v>
      </c>
      <c r="C90" s="14">
        <v>651516</v>
      </c>
      <c r="D90" s="14">
        <v>71951</v>
      </c>
      <c r="E90" s="14">
        <v>2508</v>
      </c>
      <c r="F90" s="6">
        <v>764</v>
      </c>
      <c r="G90" s="6">
        <v>820</v>
      </c>
      <c r="H90" s="6">
        <v>254</v>
      </c>
      <c r="I90" s="6">
        <v>6247</v>
      </c>
      <c r="J90" s="14">
        <v>1718</v>
      </c>
      <c r="K90" s="15"/>
      <c r="L90" s="16">
        <f t="shared" si="5"/>
        <v>931.9193772677877</v>
      </c>
      <c r="M90" s="16">
        <f t="shared" si="5"/>
        <v>6700.4283470695336</v>
      </c>
      <c r="N90" s="16">
        <f t="shared" si="5"/>
        <v>211.9792663476874</v>
      </c>
      <c r="O90" s="16">
        <f t="shared" si="5"/>
        <v>1926.6845549738221</v>
      </c>
      <c r="P90" s="16">
        <f t="shared" si="5"/>
        <v>99717.090243902436</v>
      </c>
      <c r="Q90" s="16">
        <f t="shared" si="5"/>
        <v>824.03937007874015</v>
      </c>
      <c r="R90" s="16">
        <f t="shared" si="5"/>
        <v>819.9831919321274</v>
      </c>
      <c r="S90" s="16">
        <f t="shared" si="3"/>
        <v>76342.780558789294</v>
      </c>
      <c r="T90" s="15"/>
      <c r="U90" s="4">
        <v>607160385</v>
      </c>
      <c r="V90" s="4">
        <v>482102520</v>
      </c>
      <c r="W90" s="4">
        <v>531644</v>
      </c>
      <c r="X90" s="4">
        <v>1471987</v>
      </c>
      <c r="Y90" s="4">
        <v>81768014</v>
      </c>
      <c r="Z90" s="4">
        <v>209306</v>
      </c>
      <c r="AA90" s="4">
        <v>5122435</v>
      </c>
      <c r="AB90" s="4">
        <v>131156897</v>
      </c>
      <c r="AC90" s="15"/>
      <c r="AD90" s="17">
        <v>3.94</v>
      </c>
      <c r="AE90" s="17">
        <v>3.94</v>
      </c>
    </row>
    <row r="91" spans="1:31" ht="14.1" customHeight="1" x14ac:dyDescent="0.2">
      <c r="A91" s="8">
        <f t="shared" si="6"/>
        <v>2017</v>
      </c>
      <c r="B91" s="8">
        <v>1</v>
      </c>
      <c r="C91" s="14">
        <v>654137</v>
      </c>
      <c r="D91" s="14">
        <v>72179</v>
      </c>
      <c r="E91" s="14">
        <v>2875</v>
      </c>
      <c r="F91" s="6">
        <v>769</v>
      </c>
      <c r="G91" s="6">
        <v>822</v>
      </c>
      <c r="H91" s="6">
        <v>265</v>
      </c>
      <c r="I91" s="6">
        <v>6280</v>
      </c>
      <c r="J91" s="14">
        <v>1697</v>
      </c>
      <c r="K91" s="15"/>
      <c r="L91" s="16">
        <f t="shared" si="5"/>
        <v>989.12355362867413</v>
      </c>
      <c r="M91" s="16">
        <f t="shared" si="5"/>
        <v>7066.3716039291203</v>
      </c>
      <c r="N91" s="16">
        <f t="shared" si="5"/>
        <v>180.42852173913045</v>
      </c>
      <c r="O91" s="16">
        <f t="shared" si="5"/>
        <v>1873.6931079323797</v>
      </c>
      <c r="P91" s="16">
        <f t="shared" si="5"/>
        <v>102798.13625304136</v>
      </c>
      <c r="Q91" s="16">
        <f t="shared" si="5"/>
        <v>736.99245283018865</v>
      </c>
      <c r="R91" s="16">
        <f t="shared" si="5"/>
        <v>834.43105095541398</v>
      </c>
      <c r="S91" s="16">
        <f t="shared" si="3"/>
        <v>70801.220978196812</v>
      </c>
      <c r="T91" s="15"/>
      <c r="U91" s="4">
        <v>647022314</v>
      </c>
      <c r="V91" s="4">
        <v>510043636</v>
      </c>
      <c r="W91" s="4">
        <v>518732</v>
      </c>
      <c r="X91" s="4">
        <v>1440870</v>
      </c>
      <c r="Y91" s="4">
        <v>84500068</v>
      </c>
      <c r="Z91" s="4">
        <v>195303</v>
      </c>
      <c r="AA91" s="4">
        <v>5240227</v>
      </c>
      <c r="AB91" s="4">
        <v>120149672</v>
      </c>
      <c r="AC91" s="15"/>
      <c r="AD91" s="17">
        <v>4.1100000000000003</v>
      </c>
      <c r="AE91" s="17">
        <v>4.1100000000000003</v>
      </c>
    </row>
    <row r="92" spans="1:31" ht="14.1" customHeight="1" x14ac:dyDescent="0.2">
      <c r="A92" s="8">
        <f t="shared" si="6"/>
        <v>2017</v>
      </c>
      <c r="B92" s="8">
        <v>2</v>
      </c>
      <c r="C92" s="14">
        <v>655482</v>
      </c>
      <c r="D92" s="14">
        <v>72239</v>
      </c>
      <c r="E92" s="14">
        <v>3029</v>
      </c>
      <c r="F92" s="6">
        <v>769</v>
      </c>
      <c r="G92" s="6">
        <v>822</v>
      </c>
      <c r="H92" s="6">
        <v>269</v>
      </c>
      <c r="I92" s="6">
        <v>6303</v>
      </c>
      <c r="J92" s="14">
        <v>1700</v>
      </c>
      <c r="K92" s="15"/>
      <c r="L92" s="16">
        <f t="shared" si="5"/>
        <v>852.93277313488397</v>
      </c>
      <c r="M92" s="16">
        <f t="shared" si="5"/>
        <v>6370.140630407398</v>
      </c>
      <c r="N92" s="16">
        <f t="shared" si="5"/>
        <v>172.13370749422251</v>
      </c>
      <c r="O92" s="16">
        <f t="shared" si="5"/>
        <v>1804.185955786736</v>
      </c>
      <c r="P92" s="16">
        <f t="shared" si="5"/>
        <v>94760.873479318732</v>
      </c>
      <c r="Q92" s="16">
        <f t="shared" si="5"/>
        <v>736.98884758364318</v>
      </c>
      <c r="R92" s="16">
        <f t="shared" si="5"/>
        <v>795.15357766143109</v>
      </c>
      <c r="S92" s="16">
        <f t="shared" si="3"/>
        <v>67247.38705882353</v>
      </c>
      <c r="T92" s="15"/>
      <c r="U92" s="4">
        <v>559082080</v>
      </c>
      <c r="V92" s="4">
        <v>460172589</v>
      </c>
      <c r="W92" s="4">
        <v>521393</v>
      </c>
      <c r="X92" s="4">
        <v>1387419</v>
      </c>
      <c r="Y92" s="4">
        <v>77893438</v>
      </c>
      <c r="Z92" s="4">
        <v>198250</v>
      </c>
      <c r="AA92" s="4">
        <v>5011853</v>
      </c>
      <c r="AB92" s="4">
        <v>114320558</v>
      </c>
      <c r="AC92" s="15"/>
      <c r="AD92" s="17">
        <v>3.88</v>
      </c>
      <c r="AE92" s="17">
        <v>3.88</v>
      </c>
    </row>
    <row r="93" spans="1:31" ht="14.1" customHeight="1" x14ac:dyDescent="0.2">
      <c r="A93" s="8">
        <f t="shared" si="6"/>
        <v>2017</v>
      </c>
      <c r="B93" s="8">
        <v>3</v>
      </c>
      <c r="C93" s="14">
        <v>658022</v>
      </c>
      <c r="D93" s="14">
        <v>72279</v>
      </c>
      <c r="E93" s="14">
        <v>3106</v>
      </c>
      <c r="F93" s="6">
        <v>765</v>
      </c>
      <c r="G93" s="6">
        <v>822</v>
      </c>
      <c r="H93" s="6">
        <v>256</v>
      </c>
      <c r="I93" s="6">
        <v>6352</v>
      </c>
      <c r="J93" s="14">
        <v>1713</v>
      </c>
      <c r="K93" s="15"/>
      <c r="L93" s="16">
        <f t="shared" si="5"/>
        <v>843.4496794939987</v>
      </c>
      <c r="M93" s="16">
        <f t="shared" si="5"/>
        <v>6437.7889013406384</v>
      </c>
      <c r="N93" s="16">
        <f t="shared" si="5"/>
        <v>183.42755956213779</v>
      </c>
      <c r="O93" s="16">
        <f t="shared" si="5"/>
        <v>1852.7150326797387</v>
      </c>
      <c r="P93" s="16">
        <f t="shared" si="5"/>
        <v>95436.740875912408</v>
      </c>
      <c r="Q93" s="16">
        <f t="shared" si="5"/>
        <v>806.60546875</v>
      </c>
      <c r="R93" s="16">
        <f t="shared" si="5"/>
        <v>808.9375</v>
      </c>
      <c r="S93" s="16">
        <f t="shared" si="3"/>
        <v>66620.954465849383</v>
      </c>
      <c r="T93" s="15"/>
      <c r="U93" s="4">
        <v>555008445</v>
      </c>
      <c r="V93" s="4">
        <v>465316944</v>
      </c>
      <c r="W93" s="4">
        <v>569726</v>
      </c>
      <c r="X93" s="4">
        <v>1417327</v>
      </c>
      <c r="Y93" s="4">
        <v>78449001</v>
      </c>
      <c r="Z93" s="4">
        <v>206491</v>
      </c>
      <c r="AA93" s="4">
        <v>5138371</v>
      </c>
      <c r="AB93" s="4">
        <v>114121695</v>
      </c>
      <c r="AC93" s="15"/>
      <c r="AD93" s="17">
        <v>4.03</v>
      </c>
      <c r="AE93" s="17">
        <v>4.03</v>
      </c>
    </row>
    <row r="94" spans="1:31" ht="14.1" customHeight="1" x14ac:dyDescent="0.2">
      <c r="A94" s="8">
        <f t="shared" si="6"/>
        <v>2017</v>
      </c>
      <c r="B94" s="8">
        <v>4</v>
      </c>
      <c r="C94" s="14">
        <v>659005</v>
      </c>
      <c r="D94" s="14">
        <v>72357</v>
      </c>
      <c r="E94" s="14">
        <v>2969</v>
      </c>
      <c r="F94" s="6">
        <v>761</v>
      </c>
      <c r="G94" s="6">
        <v>822</v>
      </c>
      <c r="H94" s="6">
        <v>257</v>
      </c>
      <c r="I94" s="6">
        <v>6350</v>
      </c>
      <c r="J94" s="14">
        <v>1713</v>
      </c>
      <c r="K94" s="15"/>
      <c r="L94" s="16">
        <f t="shared" si="5"/>
        <v>969.12243457940383</v>
      </c>
      <c r="M94" s="16">
        <f t="shared" si="5"/>
        <v>6921.7065936951503</v>
      </c>
      <c r="N94" s="16">
        <f t="shared" si="5"/>
        <v>236.7918491074436</v>
      </c>
      <c r="O94" s="16">
        <f t="shared" si="5"/>
        <v>2056.951379763469</v>
      </c>
      <c r="P94" s="16">
        <f t="shared" si="5"/>
        <v>104864.81143552311</v>
      </c>
      <c r="Q94" s="16">
        <f t="shared" si="5"/>
        <v>848.15953307392999</v>
      </c>
      <c r="R94" s="16">
        <f t="shared" si="5"/>
        <v>799.24472440944885</v>
      </c>
      <c r="S94" s="16">
        <f t="shared" si="3"/>
        <v>70412.819030939878</v>
      </c>
      <c r="T94" s="15"/>
      <c r="U94" s="4">
        <v>638656530</v>
      </c>
      <c r="V94" s="4">
        <v>500833924</v>
      </c>
      <c r="W94" s="4">
        <v>703035</v>
      </c>
      <c r="X94" s="4">
        <v>1565340</v>
      </c>
      <c r="Y94" s="4">
        <v>86198875</v>
      </c>
      <c r="Z94" s="4">
        <v>217977</v>
      </c>
      <c r="AA94" s="4">
        <v>5075204</v>
      </c>
      <c r="AB94" s="4">
        <v>120617159</v>
      </c>
      <c r="AC94" s="15"/>
      <c r="AD94" s="17">
        <v>5.03</v>
      </c>
      <c r="AE94" s="17">
        <v>5.03</v>
      </c>
    </row>
    <row r="95" spans="1:31" ht="14.1" customHeight="1" x14ac:dyDescent="0.2">
      <c r="A95" s="8">
        <f t="shared" si="6"/>
        <v>2017</v>
      </c>
      <c r="B95" s="8">
        <v>5</v>
      </c>
      <c r="C95" s="14">
        <v>660414</v>
      </c>
      <c r="D95" s="14">
        <v>72249</v>
      </c>
      <c r="E95" s="14">
        <v>2940</v>
      </c>
      <c r="F95" s="6">
        <v>761</v>
      </c>
      <c r="G95" s="6">
        <v>822</v>
      </c>
      <c r="H95" s="6">
        <v>259</v>
      </c>
      <c r="I95" s="6">
        <v>6343</v>
      </c>
      <c r="J95" s="14">
        <v>1715</v>
      </c>
      <c r="K95" s="15"/>
      <c r="L95" s="16">
        <f t="shared" si="5"/>
        <v>1176.0142274391519</v>
      </c>
      <c r="M95" s="16">
        <f t="shared" si="5"/>
        <v>7517.4759650652604</v>
      </c>
      <c r="N95" s="16">
        <f t="shared" si="5"/>
        <v>301.33979591836737</v>
      </c>
      <c r="O95" s="16">
        <f t="shared" si="5"/>
        <v>2319.3298291721421</v>
      </c>
      <c r="P95" s="16">
        <f t="shared" si="5"/>
        <v>103463.40875912408</v>
      </c>
      <c r="Q95" s="16">
        <f t="shared" si="5"/>
        <v>965.35907335907336</v>
      </c>
      <c r="R95" s="16">
        <f t="shared" si="5"/>
        <v>855.00047296232071</v>
      </c>
      <c r="S95" s="16">
        <f t="shared" si="3"/>
        <v>75903.42565597668</v>
      </c>
      <c r="T95" s="15"/>
      <c r="U95" s="4">
        <v>776656260</v>
      </c>
      <c r="V95" s="4">
        <v>543130121</v>
      </c>
      <c r="W95" s="4">
        <v>885939</v>
      </c>
      <c r="X95" s="4">
        <v>1765010</v>
      </c>
      <c r="Y95" s="4">
        <v>85046922</v>
      </c>
      <c r="Z95" s="4">
        <v>250028</v>
      </c>
      <c r="AA95" s="4">
        <v>5423268</v>
      </c>
      <c r="AB95" s="4">
        <v>130174375</v>
      </c>
      <c r="AC95" s="15"/>
      <c r="AD95" s="17">
        <v>5.13</v>
      </c>
      <c r="AE95" s="17">
        <v>5.13</v>
      </c>
    </row>
    <row r="96" spans="1:31" ht="14.1" customHeight="1" x14ac:dyDescent="0.2">
      <c r="A96" s="8">
        <f t="shared" si="6"/>
        <v>2017</v>
      </c>
      <c r="B96" s="8">
        <v>6</v>
      </c>
      <c r="C96" s="14">
        <v>660454</v>
      </c>
      <c r="D96" s="14">
        <v>72327</v>
      </c>
      <c r="E96" s="14">
        <v>2865</v>
      </c>
      <c r="F96" s="6">
        <v>760</v>
      </c>
      <c r="G96" s="6">
        <v>818</v>
      </c>
      <c r="H96" s="6">
        <v>279</v>
      </c>
      <c r="I96" s="6">
        <v>6328</v>
      </c>
      <c r="J96" s="14">
        <v>1716</v>
      </c>
      <c r="K96" s="15"/>
      <c r="L96" s="16">
        <f t="shared" si="5"/>
        <v>1332.4784935816876</v>
      </c>
      <c r="M96" s="16">
        <f t="shared" si="5"/>
        <v>7991.8967743719495</v>
      </c>
      <c r="N96" s="16">
        <f t="shared" si="5"/>
        <v>335.49214659685862</v>
      </c>
      <c r="O96" s="16">
        <f t="shared" si="5"/>
        <v>2562.7171052631579</v>
      </c>
      <c r="P96" s="16">
        <f t="shared" si="5"/>
        <v>105555.21271393643</v>
      </c>
      <c r="Q96" s="16">
        <f t="shared" si="5"/>
        <v>950.12186379928312</v>
      </c>
      <c r="R96" s="16">
        <f t="shared" si="5"/>
        <v>878.39301517067008</v>
      </c>
      <c r="S96" s="16">
        <f t="shared" si="3"/>
        <v>74736.395104895098</v>
      </c>
      <c r="T96" s="15"/>
      <c r="U96" s="4">
        <v>880040751</v>
      </c>
      <c r="V96" s="4">
        <v>578029918</v>
      </c>
      <c r="W96" s="4">
        <v>961185</v>
      </c>
      <c r="X96" s="4">
        <v>1947665</v>
      </c>
      <c r="Y96" s="4">
        <v>86344164</v>
      </c>
      <c r="Z96" s="4">
        <v>265084</v>
      </c>
      <c r="AA96" s="4">
        <v>5558471</v>
      </c>
      <c r="AB96" s="4">
        <v>128247654</v>
      </c>
      <c r="AC96" s="15"/>
      <c r="AD96" s="17">
        <v>5.22</v>
      </c>
      <c r="AE96" s="17">
        <v>5.22</v>
      </c>
    </row>
    <row r="97" spans="1:31" ht="14.1" customHeight="1" x14ac:dyDescent="0.2">
      <c r="A97" s="8">
        <f t="shared" si="6"/>
        <v>2017</v>
      </c>
      <c r="B97" s="8">
        <v>7</v>
      </c>
      <c r="C97" s="14">
        <v>660070</v>
      </c>
      <c r="D97" s="14">
        <v>72294</v>
      </c>
      <c r="E97" s="14">
        <v>2887</v>
      </c>
      <c r="F97" s="6">
        <v>762</v>
      </c>
      <c r="G97" s="6">
        <v>816</v>
      </c>
      <c r="H97" s="6">
        <v>276</v>
      </c>
      <c r="I97" s="6">
        <v>6313</v>
      </c>
      <c r="J97" s="14">
        <v>1716</v>
      </c>
      <c r="K97" s="15"/>
      <c r="L97" s="16">
        <f t="shared" si="5"/>
        <v>1395.7451588467891</v>
      </c>
      <c r="M97" s="16">
        <f t="shared" si="5"/>
        <v>8168.2324674246829</v>
      </c>
      <c r="N97" s="16">
        <f t="shared" si="5"/>
        <v>379.25666782126774</v>
      </c>
      <c r="O97" s="16">
        <f t="shared" si="5"/>
        <v>2631.1902887139108</v>
      </c>
      <c r="P97" s="16">
        <f t="shared" si="5"/>
        <v>107863.68504901961</v>
      </c>
      <c r="Q97" s="16">
        <f t="shared" si="5"/>
        <v>903.9021739130435</v>
      </c>
      <c r="R97" s="16">
        <f t="shared" si="5"/>
        <v>846.98273404086808</v>
      </c>
      <c r="S97" s="16">
        <f t="shared" si="3"/>
        <v>74080.209207459207</v>
      </c>
      <c r="T97" s="15"/>
      <c r="U97" s="4">
        <v>921289507</v>
      </c>
      <c r="V97" s="4">
        <v>590514198</v>
      </c>
      <c r="W97" s="4">
        <v>1094914</v>
      </c>
      <c r="X97" s="4">
        <v>2004967</v>
      </c>
      <c r="Y97" s="4">
        <v>88016767</v>
      </c>
      <c r="Z97" s="4">
        <v>249477</v>
      </c>
      <c r="AA97" s="4">
        <v>5347002</v>
      </c>
      <c r="AB97" s="4">
        <v>127121639</v>
      </c>
      <c r="AC97" s="15"/>
      <c r="AD97" s="17">
        <v>5.42</v>
      </c>
      <c r="AE97" s="17">
        <v>5.42</v>
      </c>
    </row>
    <row r="98" spans="1:31" ht="14.1" customHeight="1" x14ac:dyDescent="0.2">
      <c r="A98" s="8">
        <f t="shared" si="6"/>
        <v>2017</v>
      </c>
      <c r="B98" s="8">
        <v>8</v>
      </c>
      <c r="C98" s="14">
        <v>660028</v>
      </c>
      <c r="D98" s="14">
        <v>72325</v>
      </c>
      <c r="E98" s="14">
        <v>2960</v>
      </c>
      <c r="F98" s="6">
        <v>763</v>
      </c>
      <c r="G98" s="6">
        <v>820</v>
      </c>
      <c r="H98" s="6">
        <v>277</v>
      </c>
      <c r="I98" s="6">
        <v>6310</v>
      </c>
      <c r="J98" s="14">
        <v>1732</v>
      </c>
      <c r="K98" s="15"/>
      <c r="L98" s="16">
        <f t="shared" si="5"/>
        <v>1450.0548143412097</v>
      </c>
      <c r="M98" s="16">
        <f t="shared" si="5"/>
        <v>8343.098347735915</v>
      </c>
      <c r="N98" s="16">
        <f t="shared" si="5"/>
        <v>402.05810810810812</v>
      </c>
      <c r="O98" s="16">
        <f t="shared" si="5"/>
        <v>2844.2372214941024</v>
      </c>
      <c r="P98" s="16">
        <f t="shared" si="5"/>
        <v>105636.06463414634</v>
      </c>
      <c r="Q98" s="16">
        <f t="shared" si="5"/>
        <v>990.93862815884472</v>
      </c>
      <c r="R98" s="16">
        <f t="shared" si="5"/>
        <v>895.10126782884311</v>
      </c>
      <c r="S98" s="16">
        <f t="shared" si="3"/>
        <v>83573.553117782911</v>
      </c>
      <c r="T98" s="15"/>
      <c r="U98" s="4">
        <v>957076779</v>
      </c>
      <c r="V98" s="4">
        <v>603414588</v>
      </c>
      <c r="W98" s="4">
        <v>1190092</v>
      </c>
      <c r="X98" s="4">
        <v>2170153</v>
      </c>
      <c r="Y98" s="4">
        <v>86621573</v>
      </c>
      <c r="Z98" s="4">
        <v>274490</v>
      </c>
      <c r="AA98" s="4">
        <v>5648089</v>
      </c>
      <c r="AB98" s="4">
        <v>144749394</v>
      </c>
      <c r="AC98" s="15"/>
      <c r="AD98" s="17">
        <v>5.33</v>
      </c>
      <c r="AE98" s="17">
        <v>5.33</v>
      </c>
    </row>
    <row r="99" spans="1:31" ht="14.1" customHeight="1" x14ac:dyDescent="0.2">
      <c r="A99" s="8">
        <f t="shared" si="6"/>
        <v>2017</v>
      </c>
      <c r="B99" s="8">
        <v>9</v>
      </c>
      <c r="C99" s="14">
        <v>660123</v>
      </c>
      <c r="D99" s="14">
        <v>71799</v>
      </c>
      <c r="E99" s="14">
        <v>2886</v>
      </c>
      <c r="F99" s="6">
        <v>762</v>
      </c>
      <c r="G99" s="6">
        <v>818</v>
      </c>
      <c r="H99" s="6">
        <v>277</v>
      </c>
      <c r="I99" s="6">
        <v>6653</v>
      </c>
      <c r="J99" s="14">
        <v>1795</v>
      </c>
      <c r="K99" s="15"/>
      <c r="L99" s="16">
        <f t="shared" si="5"/>
        <v>1487.7888893433496</v>
      </c>
      <c r="M99" s="16">
        <f t="shared" si="5"/>
        <v>8329.5937547876711</v>
      </c>
      <c r="N99" s="16">
        <f t="shared" si="5"/>
        <v>384.04954954954957</v>
      </c>
      <c r="O99" s="16">
        <f t="shared" si="5"/>
        <v>3032.4658792650916</v>
      </c>
      <c r="P99" s="16">
        <f t="shared" si="5"/>
        <v>106073.76405867971</v>
      </c>
      <c r="Q99" s="16">
        <f t="shared" si="5"/>
        <v>1003.2346570397112</v>
      </c>
      <c r="R99" s="16">
        <f t="shared" si="5"/>
        <v>969.49286036374565</v>
      </c>
      <c r="S99" s="16">
        <f t="shared" si="3"/>
        <v>97563.333147632307</v>
      </c>
      <c r="T99" s="15"/>
      <c r="U99" s="4">
        <v>982123665</v>
      </c>
      <c r="V99" s="4">
        <v>598056502</v>
      </c>
      <c r="W99" s="4">
        <v>1108367</v>
      </c>
      <c r="X99" s="4">
        <v>2310739</v>
      </c>
      <c r="Y99" s="4">
        <v>86768339</v>
      </c>
      <c r="Z99" s="4">
        <v>277896</v>
      </c>
      <c r="AA99" s="4">
        <v>6450036</v>
      </c>
      <c r="AB99" s="4">
        <v>175126183</v>
      </c>
      <c r="AC99" s="15"/>
      <c r="AD99" s="17">
        <v>5.18</v>
      </c>
      <c r="AE99" s="17">
        <v>5.18</v>
      </c>
    </row>
    <row r="100" spans="1:31" ht="14.1" customHeight="1" x14ac:dyDescent="0.2">
      <c r="A100" s="8">
        <f t="shared" si="6"/>
        <v>2017</v>
      </c>
      <c r="B100" s="8">
        <v>10</v>
      </c>
      <c r="C100" s="14">
        <v>662231</v>
      </c>
      <c r="D100" s="14">
        <v>71812</v>
      </c>
      <c r="E100" s="14">
        <v>3014</v>
      </c>
      <c r="F100" s="6">
        <v>755</v>
      </c>
      <c r="G100" s="6">
        <v>818</v>
      </c>
      <c r="H100" s="6">
        <v>275</v>
      </c>
      <c r="I100" s="6">
        <v>6758</v>
      </c>
      <c r="J100" s="14">
        <v>1819</v>
      </c>
      <c r="K100" s="15"/>
      <c r="L100" s="16">
        <f t="shared" si="5"/>
        <v>1316.0988235223056</v>
      </c>
      <c r="M100" s="16">
        <f t="shared" si="5"/>
        <v>7595.5707263410013</v>
      </c>
      <c r="N100" s="16">
        <f t="shared" si="5"/>
        <v>362.12674187126743</v>
      </c>
      <c r="O100" s="16">
        <f t="shared" si="5"/>
        <v>2763.3576158940396</v>
      </c>
      <c r="P100" s="16">
        <f t="shared" si="5"/>
        <v>99825.511002444982</v>
      </c>
      <c r="Q100" s="16">
        <f t="shared" si="5"/>
        <v>1029.0436363636363</v>
      </c>
      <c r="R100" s="16">
        <f t="shared" si="5"/>
        <v>898.82775969221666</v>
      </c>
      <c r="S100" s="16">
        <f t="shared" si="3"/>
        <v>88363.372182517865</v>
      </c>
      <c r="T100" s="15"/>
      <c r="U100" s="4">
        <v>871561440</v>
      </c>
      <c r="V100" s="4">
        <v>545453125</v>
      </c>
      <c r="W100" s="4">
        <v>1091450</v>
      </c>
      <c r="X100" s="4">
        <v>2086335</v>
      </c>
      <c r="Y100" s="4">
        <v>81657268</v>
      </c>
      <c r="Z100" s="4">
        <v>282987</v>
      </c>
      <c r="AA100" s="4">
        <v>6074278</v>
      </c>
      <c r="AB100" s="4">
        <v>160732974</v>
      </c>
      <c r="AC100" s="15"/>
      <c r="AD100" s="17">
        <v>5</v>
      </c>
      <c r="AE100" s="17">
        <v>5</v>
      </c>
    </row>
    <row r="101" spans="1:31" ht="14.1" customHeight="1" x14ac:dyDescent="0.2">
      <c r="A101" s="8">
        <f t="shared" si="6"/>
        <v>2017</v>
      </c>
      <c r="B101" s="8">
        <v>11</v>
      </c>
      <c r="C101" s="14">
        <v>661743</v>
      </c>
      <c r="D101" s="14">
        <v>71758</v>
      </c>
      <c r="E101" s="14">
        <v>3041</v>
      </c>
      <c r="F101" s="6">
        <v>756</v>
      </c>
      <c r="G101" s="6">
        <v>812</v>
      </c>
      <c r="H101" s="6">
        <v>273</v>
      </c>
      <c r="I101" s="6">
        <v>6775</v>
      </c>
      <c r="J101" s="14">
        <v>1832</v>
      </c>
      <c r="K101" s="15"/>
      <c r="L101" s="16">
        <f t="shared" si="5"/>
        <v>996.74130289251264</v>
      </c>
      <c r="M101" s="16">
        <f t="shared" si="5"/>
        <v>6904.610008640152</v>
      </c>
      <c r="N101" s="16">
        <f t="shared" si="5"/>
        <v>279.821111476488</v>
      </c>
      <c r="O101" s="16">
        <f t="shared" si="5"/>
        <v>2516.9444444444443</v>
      </c>
      <c r="P101" s="16">
        <f t="shared" si="5"/>
        <v>97641.103448275855</v>
      </c>
      <c r="Q101" s="16">
        <f t="shared" si="5"/>
        <v>840.03663003663007</v>
      </c>
      <c r="R101" s="16">
        <f t="shared" si="5"/>
        <v>857.29018450184503</v>
      </c>
      <c r="S101" s="16">
        <f t="shared" si="3"/>
        <v>79691.591703056765</v>
      </c>
      <c r="T101" s="15"/>
      <c r="U101" s="4">
        <v>659586580</v>
      </c>
      <c r="V101" s="4">
        <v>495461005</v>
      </c>
      <c r="W101" s="4">
        <v>850936</v>
      </c>
      <c r="X101" s="4">
        <v>1902810</v>
      </c>
      <c r="Y101" s="4">
        <v>79284576</v>
      </c>
      <c r="Z101" s="4">
        <v>229330</v>
      </c>
      <c r="AA101" s="4">
        <v>5808141</v>
      </c>
      <c r="AB101" s="4">
        <v>145994996</v>
      </c>
      <c r="AC101" s="15"/>
      <c r="AD101" s="17">
        <v>3.86</v>
      </c>
      <c r="AE101" s="17">
        <v>3.86</v>
      </c>
    </row>
    <row r="102" spans="1:31" ht="14.1" customHeight="1" x14ac:dyDescent="0.2">
      <c r="A102" s="8">
        <f t="shared" si="6"/>
        <v>2017</v>
      </c>
      <c r="B102" s="8">
        <v>12</v>
      </c>
      <c r="C102" s="14">
        <v>662736</v>
      </c>
      <c r="D102" s="14">
        <v>71798</v>
      </c>
      <c r="E102" s="14">
        <v>2981</v>
      </c>
      <c r="F102" s="6">
        <v>754</v>
      </c>
      <c r="G102" s="6">
        <v>810</v>
      </c>
      <c r="H102" s="6">
        <v>273</v>
      </c>
      <c r="I102" s="6">
        <v>6772</v>
      </c>
      <c r="J102" s="14">
        <v>1836</v>
      </c>
      <c r="K102" s="15"/>
      <c r="L102" s="16">
        <f t="shared" si="5"/>
        <v>880.90270032109322</v>
      </c>
      <c r="M102" s="16">
        <f t="shared" si="5"/>
        <v>6425.0410317836149</v>
      </c>
      <c r="N102" s="16">
        <f t="shared" si="5"/>
        <v>221.22643408252264</v>
      </c>
      <c r="O102" s="16">
        <f t="shared" si="5"/>
        <v>2066.8793103448274</v>
      </c>
      <c r="P102" s="16">
        <f t="shared" si="5"/>
        <v>96419.1</v>
      </c>
      <c r="Q102" s="16">
        <f t="shared" si="5"/>
        <v>753.92673992673997</v>
      </c>
      <c r="R102" s="16">
        <f t="shared" si="5"/>
        <v>804.56851742468984</v>
      </c>
      <c r="S102" s="16">
        <f t="shared" si="5"/>
        <v>76022.230936819178</v>
      </c>
      <c r="T102" s="15"/>
      <c r="U102" s="4">
        <v>583805932</v>
      </c>
      <c r="V102" s="4">
        <v>461305096</v>
      </c>
      <c r="W102" s="4">
        <v>659476</v>
      </c>
      <c r="X102" s="4">
        <v>1558427</v>
      </c>
      <c r="Y102" s="4">
        <v>78099471</v>
      </c>
      <c r="Z102" s="4">
        <v>205822</v>
      </c>
      <c r="AA102" s="4">
        <v>5448538</v>
      </c>
      <c r="AB102" s="4">
        <v>139576816</v>
      </c>
      <c r="AC102" s="15"/>
      <c r="AD102" s="17">
        <v>3.82</v>
      </c>
      <c r="AE102" s="17">
        <v>3.82</v>
      </c>
    </row>
    <row r="103" spans="1:31" ht="14.1" customHeight="1" x14ac:dyDescent="0.2">
      <c r="A103" s="8">
        <f t="shared" si="6"/>
        <v>2018</v>
      </c>
      <c r="B103" s="8">
        <v>1</v>
      </c>
      <c r="C103" s="14">
        <v>664204</v>
      </c>
      <c r="D103" s="14">
        <v>71801</v>
      </c>
      <c r="E103" s="14">
        <v>3075</v>
      </c>
      <c r="F103" s="6">
        <v>758</v>
      </c>
      <c r="G103" s="6">
        <v>804</v>
      </c>
      <c r="H103" s="6">
        <v>271</v>
      </c>
      <c r="I103" s="6">
        <v>6776</v>
      </c>
      <c r="J103" s="14">
        <v>1838</v>
      </c>
      <c r="K103" s="15"/>
      <c r="L103" s="16">
        <f t="shared" ref="L103:S133" si="7">+U103/C103</f>
        <v>1131.5301910256487</v>
      </c>
      <c r="M103" s="16">
        <f t="shared" si="7"/>
        <v>6676.8803359284693</v>
      </c>
      <c r="N103" s="16">
        <f t="shared" si="7"/>
        <v>221.55609756097562</v>
      </c>
      <c r="O103" s="16">
        <f t="shared" si="7"/>
        <v>2058.5765171503958</v>
      </c>
      <c r="P103" s="16">
        <f t="shared" si="7"/>
        <v>97051.772388059704</v>
      </c>
      <c r="Q103" s="16">
        <f t="shared" si="7"/>
        <v>794.65682656826573</v>
      </c>
      <c r="R103" s="16">
        <f t="shared" si="7"/>
        <v>874.08589138134596</v>
      </c>
      <c r="S103" s="16">
        <f t="shared" si="7"/>
        <v>76282.064200217632</v>
      </c>
      <c r="T103" s="15"/>
      <c r="U103" s="4">
        <v>751566879</v>
      </c>
      <c r="V103" s="4">
        <v>479406685</v>
      </c>
      <c r="W103" s="4">
        <v>681285</v>
      </c>
      <c r="X103" s="4">
        <v>1560401</v>
      </c>
      <c r="Y103" s="4">
        <v>78029625</v>
      </c>
      <c r="Z103" s="4">
        <v>215352</v>
      </c>
      <c r="AA103" s="4">
        <v>5922806</v>
      </c>
      <c r="AB103" s="4">
        <v>140206434</v>
      </c>
      <c r="AC103" s="15"/>
      <c r="AD103" s="17">
        <v>5.36</v>
      </c>
      <c r="AE103" s="17">
        <v>5.36</v>
      </c>
    </row>
    <row r="104" spans="1:31" ht="14.1" customHeight="1" x14ac:dyDescent="0.2">
      <c r="A104" s="8">
        <f t="shared" si="6"/>
        <v>2018</v>
      </c>
      <c r="B104" s="8">
        <v>2</v>
      </c>
      <c r="C104" s="14">
        <v>664278</v>
      </c>
      <c r="D104" s="14">
        <v>71796</v>
      </c>
      <c r="E104" s="14">
        <v>3118</v>
      </c>
      <c r="F104" s="6">
        <v>748</v>
      </c>
      <c r="G104" s="6">
        <v>812</v>
      </c>
      <c r="H104" s="6">
        <v>263</v>
      </c>
      <c r="I104" s="6">
        <v>6764</v>
      </c>
      <c r="J104" s="14">
        <v>1843</v>
      </c>
      <c r="K104" s="15"/>
      <c r="L104" s="16">
        <f t="shared" si="7"/>
        <v>983.74707276170523</v>
      </c>
      <c r="M104" s="16">
        <f t="shared" si="7"/>
        <v>6265.768343640314</v>
      </c>
      <c r="N104" s="16">
        <f t="shared" si="7"/>
        <v>214.13758819756254</v>
      </c>
      <c r="O104" s="16">
        <f t="shared" si="7"/>
        <v>1955.6644385026739</v>
      </c>
      <c r="P104" s="16">
        <f t="shared" si="7"/>
        <v>92976.838669950739</v>
      </c>
      <c r="Q104" s="16">
        <f t="shared" si="7"/>
        <v>773.88973384030419</v>
      </c>
      <c r="R104" s="16">
        <f t="shared" si="7"/>
        <v>825.99379065641631</v>
      </c>
      <c r="S104" s="16">
        <f t="shared" si="7"/>
        <v>71365.014107433526</v>
      </c>
      <c r="T104" s="15"/>
      <c r="U104" s="4">
        <v>653481538</v>
      </c>
      <c r="V104" s="4">
        <v>449857104</v>
      </c>
      <c r="W104" s="4">
        <v>667681</v>
      </c>
      <c r="X104" s="4">
        <v>1462837</v>
      </c>
      <c r="Y104" s="4">
        <v>75497193</v>
      </c>
      <c r="Z104" s="4">
        <v>203533</v>
      </c>
      <c r="AA104" s="4">
        <v>5587022</v>
      </c>
      <c r="AB104" s="4">
        <v>131525721</v>
      </c>
      <c r="AC104" s="15"/>
      <c r="AD104" s="17">
        <v>4.03</v>
      </c>
      <c r="AE104" s="17">
        <v>4.03</v>
      </c>
    </row>
    <row r="105" spans="1:31" ht="14.1" customHeight="1" x14ac:dyDescent="0.2">
      <c r="A105" s="8">
        <f t="shared" si="6"/>
        <v>2018</v>
      </c>
      <c r="B105" s="8">
        <v>3</v>
      </c>
      <c r="C105" s="14">
        <v>666029</v>
      </c>
      <c r="D105" s="14">
        <v>71928</v>
      </c>
      <c r="E105" s="14">
        <v>3161</v>
      </c>
      <c r="F105" s="6">
        <v>744</v>
      </c>
      <c r="G105" s="6">
        <v>814</v>
      </c>
      <c r="H105" s="6">
        <v>261</v>
      </c>
      <c r="I105" s="6">
        <v>6765</v>
      </c>
      <c r="J105" s="14">
        <v>1844</v>
      </c>
      <c r="K105" s="15"/>
      <c r="L105" s="16">
        <f t="shared" si="7"/>
        <v>923.41156616303499</v>
      </c>
      <c r="M105" s="16">
        <f t="shared" si="7"/>
        <v>6514.6853242131019</v>
      </c>
      <c r="N105" s="16">
        <f t="shared" si="7"/>
        <v>223.78044922492882</v>
      </c>
      <c r="O105" s="16">
        <f t="shared" si="7"/>
        <v>1943.3400537634409</v>
      </c>
      <c r="P105" s="16">
        <f t="shared" si="7"/>
        <v>98728.734643734642</v>
      </c>
      <c r="Q105" s="16">
        <f t="shared" si="7"/>
        <v>799.32950191570876</v>
      </c>
      <c r="R105" s="16">
        <f t="shared" si="7"/>
        <v>855.85868440502588</v>
      </c>
      <c r="S105" s="16">
        <f t="shared" si="7"/>
        <v>72937.616594360094</v>
      </c>
      <c r="T105" s="15"/>
      <c r="U105" s="4">
        <v>615018882</v>
      </c>
      <c r="V105" s="4">
        <v>468588286</v>
      </c>
      <c r="W105" s="4">
        <v>707370</v>
      </c>
      <c r="X105" s="4">
        <v>1445845</v>
      </c>
      <c r="Y105" s="4">
        <v>80365190</v>
      </c>
      <c r="Z105" s="4">
        <v>208625</v>
      </c>
      <c r="AA105" s="4">
        <v>5789884</v>
      </c>
      <c r="AB105" s="4">
        <v>134496965</v>
      </c>
      <c r="AC105" s="15"/>
      <c r="AD105" s="17">
        <v>3.76</v>
      </c>
      <c r="AE105" s="17">
        <v>3.76</v>
      </c>
    </row>
    <row r="106" spans="1:31" ht="14.1" customHeight="1" x14ac:dyDescent="0.2">
      <c r="A106" s="8">
        <f t="shared" si="6"/>
        <v>2018</v>
      </c>
      <c r="B106" s="8">
        <v>4</v>
      </c>
      <c r="C106" s="14">
        <v>667661</v>
      </c>
      <c r="D106" s="14">
        <v>71820</v>
      </c>
      <c r="E106" s="14">
        <v>3069</v>
      </c>
      <c r="F106" s="6">
        <v>748</v>
      </c>
      <c r="G106" s="6">
        <v>810</v>
      </c>
      <c r="H106" s="6">
        <v>259</v>
      </c>
      <c r="I106" s="6">
        <v>6838</v>
      </c>
      <c r="J106" s="14">
        <v>1856</v>
      </c>
      <c r="K106" s="15"/>
      <c r="L106" s="16">
        <f t="shared" si="7"/>
        <v>929.2981707782842</v>
      </c>
      <c r="M106" s="16">
        <f t="shared" si="7"/>
        <v>6534.1645363408525</v>
      </c>
      <c r="N106" s="16">
        <f t="shared" si="7"/>
        <v>241.08406647116325</v>
      </c>
      <c r="O106" s="16">
        <f t="shared" si="7"/>
        <v>1918.4532085561498</v>
      </c>
      <c r="P106" s="16">
        <f t="shared" si="7"/>
        <v>102486.72222222222</v>
      </c>
      <c r="Q106" s="16">
        <f t="shared" si="7"/>
        <v>786.96138996138995</v>
      </c>
      <c r="R106" s="16">
        <f t="shared" si="7"/>
        <v>799.1183094472068</v>
      </c>
      <c r="S106" s="16">
        <f t="shared" si="7"/>
        <v>75583.495689655174</v>
      </c>
      <c r="T106" s="15"/>
      <c r="U106" s="4">
        <v>620456146</v>
      </c>
      <c r="V106" s="4">
        <v>469283697</v>
      </c>
      <c r="W106" s="4">
        <v>739887</v>
      </c>
      <c r="X106" s="4">
        <v>1435003</v>
      </c>
      <c r="Y106" s="4">
        <v>83014245</v>
      </c>
      <c r="Z106" s="4">
        <v>203823</v>
      </c>
      <c r="AA106" s="4">
        <v>5464371</v>
      </c>
      <c r="AB106" s="4">
        <v>140282968</v>
      </c>
      <c r="AC106" s="15"/>
      <c r="AD106" s="17">
        <v>4.21</v>
      </c>
      <c r="AE106" s="17">
        <v>4.21</v>
      </c>
    </row>
    <row r="107" spans="1:31" ht="14.1" customHeight="1" x14ac:dyDescent="0.2">
      <c r="A107" s="8">
        <f t="shared" si="6"/>
        <v>2018</v>
      </c>
      <c r="B107" s="8">
        <v>5</v>
      </c>
      <c r="C107" s="14">
        <v>668131</v>
      </c>
      <c r="D107" s="14">
        <v>71636</v>
      </c>
      <c r="E107" s="14">
        <v>3072</v>
      </c>
      <c r="F107" s="6">
        <v>749</v>
      </c>
      <c r="G107" s="6">
        <v>812</v>
      </c>
      <c r="H107" s="6">
        <v>262</v>
      </c>
      <c r="I107" s="6">
        <v>6934</v>
      </c>
      <c r="J107" s="14">
        <v>1861</v>
      </c>
      <c r="K107" s="15"/>
      <c r="L107" s="16">
        <f t="shared" si="7"/>
        <v>1010.6038217056235</v>
      </c>
      <c r="M107" s="16">
        <f t="shared" si="7"/>
        <v>6824.5122703668549</v>
      </c>
      <c r="N107" s="16">
        <f t="shared" si="7"/>
        <v>288.64876302083331</v>
      </c>
      <c r="O107" s="16">
        <f t="shared" si="7"/>
        <v>2130.3671562082777</v>
      </c>
      <c r="P107" s="16">
        <f t="shared" si="7"/>
        <v>101578.32881773399</v>
      </c>
      <c r="Q107" s="16">
        <f t="shared" si="7"/>
        <v>841.70610687022906</v>
      </c>
      <c r="R107" s="16">
        <f t="shared" si="7"/>
        <v>798.62950677819435</v>
      </c>
      <c r="S107" s="16">
        <f t="shared" si="7"/>
        <v>76710.793121977433</v>
      </c>
      <c r="T107" s="15"/>
      <c r="U107" s="4">
        <v>675215742</v>
      </c>
      <c r="V107" s="4">
        <v>488880761</v>
      </c>
      <c r="W107" s="4">
        <v>886729</v>
      </c>
      <c r="X107" s="4">
        <v>1595645</v>
      </c>
      <c r="Y107" s="4">
        <v>82481603</v>
      </c>
      <c r="Z107" s="4">
        <v>220527</v>
      </c>
      <c r="AA107" s="4">
        <v>5537697</v>
      </c>
      <c r="AB107" s="4">
        <v>142758786</v>
      </c>
      <c r="AC107" s="15"/>
      <c r="AD107" s="17">
        <v>4.7300000000000004</v>
      </c>
      <c r="AE107" s="17">
        <v>4.7300000000000004</v>
      </c>
    </row>
    <row r="108" spans="1:31" ht="14.1" customHeight="1" x14ac:dyDescent="0.2">
      <c r="A108" s="8">
        <f t="shared" si="6"/>
        <v>2018</v>
      </c>
      <c r="B108" s="8">
        <v>6</v>
      </c>
      <c r="C108" s="14">
        <v>669684</v>
      </c>
      <c r="D108" s="14">
        <v>71735</v>
      </c>
      <c r="E108" s="14">
        <v>2982</v>
      </c>
      <c r="F108" s="6">
        <v>743</v>
      </c>
      <c r="G108" s="6">
        <v>812</v>
      </c>
      <c r="H108" s="6">
        <v>267</v>
      </c>
      <c r="I108" s="6">
        <v>6931</v>
      </c>
      <c r="J108" s="14">
        <v>1862</v>
      </c>
      <c r="K108" s="15"/>
      <c r="L108" s="16">
        <f t="shared" si="7"/>
        <v>1250.837087342687</v>
      </c>
      <c r="M108" s="16">
        <f t="shared" si="7"/>
        <v>7542.6846588136896</v>
      </c>
      <c r="N108" s="16">
        <f t="shared" si="7"/>
        <v>344.15761234071095</v>
      </c>
      <c r="O108" s="16">
        <f t="shared" si="7"/>
        <v>2421.0013458950202</v>
      </c>
      <c r="P108" s="16">
        <f t="shared" si="7"/>
        <v>104109.82881773399</v>
      </c>
      <c r="Q108" s="16">
        <f t="shared" si="7"/>
        <v>897.50936329588012</v>
      </c>
      <c r="R108" s="16">
        <f t="shared" si="7"/>
        <v>866.53513201558212</v>
      </c>
      <c r="S108" s="16">
        <f t="shared" si="7"/>
        <v>79891.278732545645</v>
      </c>
      <c r="T108" s="15"/>
      <c r="U108" s="4">
        <v>837665584</v>
      </c>
      <c r="V108" s="4">
        <v>541074484</v>
      </c>
      <c r="W108" s="4">
        <v>1026278</v>
      </c>
      <c r="X108" s="4">
        <v>1798804</v>
      </c>
      <c r="Y108" s="4">
        <v>84537181</v>
      </c>
      <c r="Z108" s="4">
        <v>239635</v>
      </c>
      <c r="AA108" s="4">
        <v>6005955</v>
      </c>
      <c r="AB108" s="4">
        <v>148757561</v>
      </c>
      <c r="AC108" s="15"/>
      <c r="AD108" s="17">
        <v>5.08</v>
      </c>
      <c r="AE108" s="17">
        <v>5.08</v>
      </c>
    </row>
    <row r="109" spans="1:31" ht="14.1" customHeight="1" x14ac:dyDescent="0.2">
      <c r="A109" s="8">
        <f t="shared" si="6"/>
        <v>2018</v>
      </c>
      <c r="B109" s="8">
        <v>7</v>
      </c>
      <c r="C109" s="14">
        <v>671197</v>
      </c>
      <c r="D109" s="14">
        <v>71798</v>
      </c>
      <c r="E109" s="14">
        <v>3046</v>
      </c>
      <c r="F109" s="6">
        <v>738</v>
      </c>
      <c r="G109" s="6">
        <v>812</v>
      </c>
      <c r="H109" s="6">
        <v>267</v>
      </c>
      <c r="I109" s="6">
        <v>6937</v>
      </c>
      <c r="J109" s="14">
        <v>1860</v>
      </c>
      <c r="K109" s="15"/>
      <c r="L109" s="16">
        <f t="shared" si="7"/>
        <v>1451.8757071321832</v>
      </c>
      <c r="M109" s="16">
        <f t="shared" si="7"/>
        <v>8144.8165129947911</v>
      </c>
      <c r="N109" s="16">
        <f t="shared" si="7"/>
        <v>412.12573867367041</v>
      </c>
      <c r="O109" s="16">
        <f t="shared" si="7"/>
        <v>2632.2005420054202</v>
      </c>
      <c r="P109" s="16">
        <f t="shared" si="7"/>
        <v>108536.77339901478</v>
      </c>
      <c r="Q109" s="16">
        <f t="shared" si="7"/>
        <v>1003.8314606741573</v>
      </c>
      <c r="R109" s="16">
        <f t="shared" si="7"/>
        <v>911.56162606313967</v>
      </c>
      <c r="S109" s="16">
        <f t="shared" si="7"/>
        <v>83197.619892473114</v>
      </c>
      <c r="T109" s="15"/>
      <c r="U109" s="4">
        <v>974494619</v>
      </c>
      <c r="V109" s="4">
        <v>584781536</v>
      </c>
      <c r="W109" s="4">
        <v>1255335</v>
      </c>
      <c r="X109" s="4">
        <v>1942564</v>
      </c>
      <c r="Y109" s="4">
        <v>88131860</v>
      </c>
      <c r="Z109" s="4">
        <v>268023</v>
      </c>
      <c r="AA109" s="4">
        <v>6323503</v>
      </c>
      <c r="AB109" s="4">
        <v>154747573</v>
      </c>
      <c r="AC109" s="15"/>
      <c r="AD109" s="17">
        <v>5.12</v>
      </c>
      <c r="AE109" s="17">
        <v>5.12</v>
      </c>
    </row>
    <row r="110" spans="1:31" ht="14.1" customHeight="1" x14ac:dyDescent="0.2">
      <c r="A110" s="8">
        <f t="shared" si="6"/>
        <v>2018</v>
      </c>
      <c r="B110" s="8">
        <v>8</v>
      </c>
      <c r="C110" s="14">
        <v>671699</v>
      </c>
      <c r="D110" s="14">
        <v>71868</v>
      </c>
      <c r="E110" s="14">
        <v>3133</v>
      </c>
      <c r="F110" s="6">
        <v>752</v>
      </c>
      <c r="G110" s="6">
        <v>808</v>
      </c>
      <c r="H110" s="6">
        <v>270</v>
      </c>
      <c r="I110" s="6">
        <v>6943</v>
      </c>
      <c r="J110" s="14">
        <v>1861</v>
      </c>
      <c r="K110" s="15"/>
      <c r="L110" s="16">
        <f t="shared" si="7"/>
        <v>1406.5198474316621</v>
      </c>
      <c r="M110" s="16">
        <f t="shared" si="7"/>
        <v>8069.7768408749371</v>
      </c>
      <c r="N110" s="16">
        <f t="shared" si="7"/>
        <v>420.75199489307374</v>
      </c>
      <c r="O110" s="16">
        <f t="shared" si="7"/>
        <v>2673.8058510638298</v>
      </c>
      <c r="P110" s="16">
        <f t="shared" si="7"/>
        <v>107880.69306930693</v>
      </c>
      <c r="Q110" s="16">
        <f t="shared" si="7"/>
        <v>916.86296296296291</v>
      </c>
      <c r="R110" s="16">
        <f t="shared" si="7"/>
        <v>905.66397810744638</v>
      </c>
      <c r="S110" s="16">
        <f t="shared" si="7"/>
        <v>82184.465341214396</v>
      </c>
      <c r="T110" s="15"/>
      <c r="U110" s="4">
        <v>944757975</v>
      </c>
      <c r="V110" s="4">
        <v>579958722</v>
      </c>
      <c r="W110" s="4">
        <v>1318216</v>
      </c>
      <c r="X110" s="4">
        <v>2010702</v>
      </c>
      <c r="Y110" s="4">
        <v>87167600</v>
      </c>
      <c r="Z110" s="4">
        <v>247553</v>
      </c>
      <c r="AA110" s="4">
        <v>6288025</v>
      </c>
      <c r="AB110" s="4">
        <v>152945290</v>
      </c>
      <c r="AC110" s="15"/>
      <c r="AD110" s="17">
        <v>5.12</v>
      </c>
      <c r="AE110" s="17">
        <v>5.12</v>
      </c>
    </row>
    <row r="111" spans="1:31" ht="14.1" customHeight="1" x14ac:dyDescent="0.2">
      <c r="A111" s="8">
        <f t="shared" si="6"/>
        <v>2018</v>
      </c>
      <c r="B111" s="8">
        <v>9</v>
      </c>
      <c r="C111" s="14">
        <v>673442</v>
      </c>
      <c r="D111" s="14">
        <v>71900</v>
      </c>
      <c r="E111" s="14">
        <v>3076</v>
      </c>
      <c r="F111" s="6">
        <v>741</v>
      </c>
      <c r="G111" s="6">
        <v>815</v>
      </c>
      <c r="H111" s="6">
        <v>262</v>
      </c>
      <c r="I111" s="6">
        <v>6952</v>
      </c>
      <c r="J111" s="14">
        <v>1863</v>
      </c>
      <c r="K111" s="15"/>
      <c r="L111" s="16">
        <f t="shared" si="7"/>
        <v>1521.1187273737012</v>
      </c>
      <c r="M111" s="16">
        <f t="shared" si="7"/>
        <v>8606.3677190542421</v>
      </c>
      <c r="N111" s="16">
        <f t="shared" si="7"/>
        <v>440.36573472041613</v>
      </c>
      <c r="O111" s="16">
        <f t="shared" si="7"/>
        <v>2794.7651821862346</v>
      </c>
      <c r="P111" s="16">
        <f t="shared" si="7"/>
        <v>114093.80858895705</v>
      </c>
      <c r="Q111" s="16">
        <f t="shared" si="7"/>
        <v>1141.6679389312976</v>
      </c>
      <c r="R111" s="16">
        <f t="shared" si="7"/>
        <v>1025.0185558112773</v>
      </c>
      <c r="S111" s="16">
        <f t="shared" si="7"/>
        <v>95709.472356414379</v>
      </c>
      <c r="T111" s="15"/>
      <c r="U111" s="4">
        <v>1024385238</v>
      </c>
      <c r="V111" s="4">
        <v>618797839</v>
      </c>
      <c r="W111" s="4">
        <v>1354565</v>
      </c>
      <c r="X111" s="4">
        <v>2070921</v>
      </c>
      <c r="Y111" s="4">
        <v>92986454</v>
      </c>
      <c r="Z111" s="4">
        <v>299117</v>
      </c>
      <c r="AA111" s="4">
        <v>7125929</v>
      </c>
      <c r="AB111" s="4">
        <v>178306747</v>
      </c>
      <c r="AC111" s="15"/>
      <c r="AD111" s="17">
        <v>5.19</v>
      </c>
      <c r="AE111" s="17">
        <v>5.19</v>
      </c>
    </row>
    <row r="112" spans="1:31" ht="14.1" customHeight="1" x14ac:dyDescent="0.2">
      <c r="A112" s="8">
        <f t="shared" si="6"/>
        <v>2018</v>
      </c>
      <c r="B112" s="8">
        <v>10</v>
      </c>
      <c r="C112" s="14">
        <v>675463</v>
      </c>
      <c r="D112" s="14">
        <v>71992</v>
      </c>
      <c r="E112" s="14">
        <v>3191</v>
      </c>
      <c r="F112" s="6">
        <v>736</v>
      </c>
      <c r="G112" s="6">
        <v>818</v>
      </c>
      <c r="H112" s="6">
        <v>295</v>
      </c>
      <c r="I112" s="6">
        <v>6947</v>
      </c>
      <c r="J112" s="14">
        <v>1868</v>
      </c>
      <c r="K112" s="15"/>
      <c r="L112" s="16">
        <f t="shared" si="7"/>
        <v>1378.0313873594853</v>
      </c>
      <c r="M112" s="16">
        <f t="shared" si="7"/>
        <v>8006.1641987998664</v>
      </c>
      <c r="N112" s="16">
        <f t="shared" si="7"/>
        <v>424.30053274835473</v>
      </c>
      <c r="O112" s="16">
        <f t="shared" si="7"/>
        <v>2584.672554347826</v>
      </c>
      <c r="P112" s="16">
        <f t="shared" si="7"/>
        <v>105164.27872860635</v>
      </c>
      <c r="Q112" s="16">
        <f t="shared" si="7"/>
        <v>956.33220338983051</v>
      </c>
      <c r="R112" s="16">
        <f t="shared" si="7"/>
        <v>944.33683604433566</v>
      </c>
      <c r="S112" s="16">
        <f t="shared" si="7"/>
        <v>86776.473768736614</v>
      </c>
      <c r="T112" s="15"/>
      <c r="U112" s="4">
        <v>930809215</v>
      </c>
      <c r="V112" s="4">
        <v>576379773</v>
      </c>
      <c r="W112" s="4">
        <v>1353943</v>
      </c>
      <c r="X112" s="4">
        <v>1902319</v>
      </c>
      <c r="Y112" s="4">
        <v>86024380</v>
      </c>
      <c r="Z112" s="4">
        <v>282118</v>
      </c>
      <c r="AA112" s="4">
        <v>6560308</v>
      </c>
      <c r="AB112" s="4">
        <v>162098453</v>
      </c>
      <c r="AC112" s="15"/>
      <c r="AD112" s="17">
        <v>4.97</v>
      </c>
      <c r="AE112" s="17">
        <v>4.97</v>
      </c>
    </row>
    <row r="113" spans="1:31" ht="14.1" customHeight="1" x14ac:dyDescent="0.2">
      <c r="A113" s="8">
        <f t="shared" si="6"/>
        <v>2018</v>
      </c>
      <c r="B113" s="8">
        <v>11</v>
      </c>
      <c r="C113" s="14">
        <v>675968</v>
      </c>
      <c r="D113" s="14">
        <v>72024</v>
      </c>
      <c r="E113" s="14">
        <v>3145</v>
      </c>
      <c r="F113" s="6">
        <v>731</v>
      </c>
      <c r="G113" s="6">
        <v>824</v>
      </c>
      <c r="H113" s="6">
        <v>284</v>
      </c>
      <c r="I113" s="6">
        <v>6946</v>
      </c>
      <c r="J113" s="14">
        <v>1873</v>
      </c>
      <c r="K113" s="15"/>
      <c r="L113" s="16">
        <f t="shared" si="7"/>
        <v>1113.1134609922362</v>
      </c>
      <c r="M113" s="16">
        <f t="shared" si="7"/>
        <v>7256.45723647673</v>
      </c>
      <c r="N113" s="16">
        <f t="shared" si="7"/>
        <v>347.26136724960253</v>
      </c>
      <c r="O113" s="16">
        <f t="shared" si="7"/>
        <v>2300.5581395348836</v>
      </c>
      <c r="P113" s="16">
        <f t="shared" si="7"/>
        <v>98050.152912621357</v>
      </c>
      <c r="Q113" s="16">
        <f t="shared" si="7"/>
        <v>912.90492957746483</v>
      </c>
      <c r="R113" s="16">
        <f t="shared" si="7"/>
        <v>884.46314425568676</v>
      </c>
      <c r="S113" s="16">
        <f t="shared" si="7"/>
        <v>78968.102509343298</v>
      </c>
      <c r="T113" s="15"/>
      <c r="U113" s="4">
        <v>752429080</v>
      </c>
      <c r="V113" s="4">
        <v>522639076</v>
      </c>
      <c r="W113" s="4">
        <v>1092137</v>
      </c>
      <c r="X113" s="4">
        <v>1681708</v>
      </c>
      <c r="Y113" s="4">
        <v>80793326</v>
      </c>
      <c r="Z113" s="4">
        <v>259265</v>
      </c>
      <c r="AA113" s="4">
        <v>6143481</v>
      </c>
      <c r="AB113" s="4">
        <v>147907256</v>
      </c>
      <c r="AC113" s="15"/>
      <c r="AD113" s="17">
        <v>4.2</v>
      </c>
      <c r="AE113" s="17">
        <v>4.2</v>
      </c>
    </row>
    <row r="114" spans="1:31" ht="14.1" customHeight="1" x14ac:dyDescent="0.2">
      <c r="A114" s="8">
        <f t="shared" si="6"/>
        <v>2018</v>
      </c>
      <c r="B114" s="8">
        <v>12</v>
      </c>
      <c r="C114" s="14">
        <v>677558</v>
      </c>
      <c r="D114" s="14">
        <v>72127</v>
      </c>
      <c r="E114" s="14">
        <v>3021</v>
      </c>
      <c r="F114" s="6">
        <v>727</v>
      </c>
      <c r="G114" s="6">
        <v>821</v>
      </c>
      <c r="H114" s="6">
        <v>287</v>
      </c>
      <c r="I114" s="6">
        <v>6942</v>
      </c>
      <c r="J114" s="14">
        <v>1874</v>
      </c>
      <c r="K114" s="15"/>
      <c r="L114" s="16">
        <f t="shared" si="7"/>
        <v>939.12332375973722</v>
      </c>
      <c r="M114" s="16">
        <f t="shared" si="7"/>
        <v>6489.3928625895987</v>
      </c>
      <c r="N114" s="16">
        <f t="shared" si="7"/>
        <v>244.27176431645151</v>
      </c>
      <c r="O114" s="16">
        <f t="shared" si="7"/>
        <v>1836.9436038514443</v>
      </c>
      <c r="P114" s="16">
        <f t="shared" si="7"/>
        <v>98551.180267965901</v>
      </c>
      <c r="Q114" s="16">
        <f t="shared" si="7"/>
        <v>786.18118466898954</v>
      </c>
      <c r="R114" s="16">
        <f t="shared" si="7"/>
        <v>807.97407087294732</v>
      </c>
      <c r="S114" s="16">
        <f t="shared" si="7"/>
        <v>73066.059765208105</v>
      </c>
      <c r="T114" s="15"/>
      <c r="U114" s="4">
        <v>636310521</v>
      </c>
      <c r="V114" s="4">
        <v>468060439</v>
      </c>
      <c r="W114" s="4">
        <v>737945</v>
      </c>
      <c r="X114" s="4">
        <v>1335458</v>
      </c>
      <c r="Y114" s="4">
        <v>80910519</v>
      </c>
      <c r="Z114" s="4">
        <v>225634</v>
      </c>
      <c r="AA114" s="4">
        <v>5608956</v>
      </c>
      <c r="AB114" s="4">
        <v>136925796</v>
      </c>
      <c r="AC114" s="15"/>
      <c r="AD114" s="17">
        <v>3.7</v>
      </c>
      <c r="AE114" s="17">
        <v>3.7</v>
      </c>
    </row>
    <row r="115" spans="1:31" ht="14.1" customHeight="1" x14ac:dyDescent="0.2">
      <c r="A115" s="8">
        <f t="shared" si="6"/>
        <v>2019</v>
      </c>
      <c r="B115" s="8">
        <v>1</v>
      </c>
      <c r="C115" s="14">
        <v>679190</v>
      </c>
      <c r="D115" s="14">
        <v>72109</v>
      </c>
      <c r="E115" s="14">
        <v>3044</v>
      </c>
      <c r="F115" s="6">
        <v>726</v>
      </c>
      <c r="G115" s="6">
        <v>824</v>
      </c>
      <c r="H115" s="6">
        <v>289</v>
      </c>
      <c r="I115" s="6">
        <v>6940</v>
      </c>
      <c r="J115" s="14">
        <v>1882</v>
      </c>
      <c r="K115" s="15"/>
      <c r="L115" s="16">
        <f t="shared" si="7"/>
        <v>977.62268584637582</v>
      </c>
      <c r="M115" s="16">
        <f t="shared" si="7"/>
        <v>6286.3741835277151</v>
      </c>
      <c r="N115" s="16">
        <f t="shared" si="7"/>
        <v>208.43363994743757</v>
      </c>
      <c r="O115" s="16">
        <f t="shared" si="7"/>
        <v>1633.2878787878788</v>
      </c>
      <c r="P115" s="16">
        <f t="shared" si="7"/>
        <v>91663.101941747576</v>
      </c>
      <c r="Q115" s="16">
        <f t="shared" si="7"/>
        <v>622.41522491349485</v>
      </c>
      <c r="R115" s="16">
        <f t="shared" si="7"/>
        <v>824.19639769452453</v>
      </c>
      <c r="S115" s="16">
        <f t="shared" si="7"/>
        <v>71571.984590860782</v>
      </c>
      <c r="T115" s="15"/>
      <c r="U115" s="4">
        <v>663991552</v>
      </c>
      <c r="V115" s="4">
        <v>453304156</v>
      </c>
      <c r="W115" s="4">
        <v>634472</v>
      </c>
      <c r="X115" s="4">
        <v>1185767</v>
      </c>
      <c r="Y115" s="4">
        <v>75530396</v>
      </c>
      <c r="Z115" s="4">
        <v>179878</v>
      </c>
      <c r="AA115" s="4">
        <v>5719923</v>
      </c>
      <c r="AB115" s="4">
        <v>134698475</v>
      </c>
      <c r="AC115" s="15"/>
      <c r="AD115" s="17">
        <v>3.98</v>
      </c>
      <c r="AE115" s="17">
        <v>3.98</v>
      </c>
    </row>
    <row r="116" spans="1:31" ht="14.1" customHeight="1" x14ac:dyDescent="0.2">
      <c r="A116" s="8">
        <f t="shared" si="6"/>
        <v>2019</v>
      </c>
      <c r="B116" s="8">
        <v>2</v>
      </c>
      <c r="C116" s="14">
        <v>679617</v>
      </c>
      <c r="D116" s="14">
        <v>72224</v>
      </c>
      <c r="E116" s="14">
        <v>3264</v>
      </c>
      <c r="F116" s="6">
        <v>726</v>
      </c>
      <c r="G116" s="6">
        <v>824</v>
      </c>
      <c r="H116" s="6">
        <v>290</v>
      </c>
      <c r="I116" s="6">
        <v>6944</v>
      </c>
      <c r="J116" s="14">
        <v>1884</v>
      </c>
      <c r="K116" s="15"/>
      <c r="L116" s="16">
        <f t="shared" si="7"/>
        <v>980.50995192880691</v>
      </c>
      <c r="M116" s="16">
        <f t="shared" si="7"/>
        <v>6122.8642141116525</v>
      </c>
      <c r="N116" s="16">
        <f t="shared" si="7"/>
        <v>236.27604166666666</v>
      </c>
      <c r="O116" s="16">
        <f t="shared" si="7"/>
        <v>1796.3622589531681</v>
      </c>
      <c r="P116" s="16">
        <f t="shared" si="7"/>
        <v>91542.572815533975</v>
      </c>
      <c r="Q116" s="16">
        <f t="shared" si="7"/>
        <v>723.41724137931033</v>
      </c>
      <c r="R116" s="16">
        <f t="shared" si="7"/>
        <v>831.94167626728108</v>
      </c>
      <c r="S116" s="16">
        <f t="shared" si="7"/>
        <v>69362.005838641184</v>
      </c>
      <c r="T116" s="15"/>
      <c r="U116" s="4">
        <v>666371232</v>
      </c>
      <c r="V116" s="4">
        <v>442217745</v>
      </c>
      <c r="W116" s="4">
        <v>771205</v>
      </c>
      <c r="X116" s="4">
        <v>1304159</v>
      </c>
      <c r="Y116" s="4">
        <v>75431080</v>
      </c>
      <c r="Z116" s="4">
        <v>209791</v>
      </c>
      <c r="AA116" s="4">
        <v>5777003</v>
      </c>
      <c r="AB116" s="4">
        <v>130678019</v>
      </c>
      <c r="AC116" s="15"/>
      <c r="AD116" s="17">
        <v>3.91</v>
      </c>
      <c r="AE116" s="17">
        <v>3.91</v>
      </c>
    </row>
    <row r="117" spans="1:31" ht="14.1" customHeight="1" x14ac:dyDescent="0.2">
      <c r="A117" s="8">
        <f t="shared" si="6"/>
        <v>2019</v>
      </c>
      <c r="B117" s="8">
        <v>3</v>
      </c>
      <c r="C117" s="14">
        <v>681381</v>
      </c>
      <c r="D117" s="14">
        <v>72393</v>
      </c>
      <c r="E117" s="14">
        <v>3404</v>
      </c>
      <c r="F117" s="6">
        <v>726</v>
      </c>
      <c r="G117" s="6">
        <v>826</v>
      </c>
      <c r="H117" s="6">
        <v>275</v>
      </c>
      <c r="I117" s="6">
        <v>6944</v>
      </c>
      <c r="J117" s="14">
        <v>1891</v>
      </c>
      <c r="K117" s="15"/>
      <c r="L117" s="16">
        <f t="shared" si="7"/>
        <v>893.74598058942058</v>
      </c>
      <c r="M117" s="16">
        <f t="shared" si="7"/>
        <v>6353.5931374580414</v>
      </c>
      <c r="N117" s="16">
        <f t="shared" si="7"/>
        <v>228.99764982373679</v>
      </c>
      <c r="O117" s="16">
        <f t="shared" si="7"/>
        <v>1812.2134986225894</v>
      </c>
      <c r="P117" s="16">
        <f t="shared" si="7"/>
        <v>96384.652542372874</v>
      </c>
      <c r="Q117" s="16">
        <f t="shared" si="7"/>
        <v>703.72727272727275</v>
      </c>
      <c r="R117" s="16">
        <f t="shared" si="7"/>
        <v>814.79363479262668</v>
      </c>
      <c r="S117" s="16">
        <f t="shared" si="7"/>
        <v>73816.812268640933</v>
      </c>
      <c r="T117" s="15"/>
      <c r="U117" s="4">
        <v>608981530</v>
      </c>
      <c r="V117" s="4">
        <v>459955668</v>
      </c>
      <c r="W117" s="4">
        <v>779508</v>
      </c>
      <c r="X117" s="4">
        <v>1315667</v>
      </c>
      <c r="Y117" s="4">
        <v>79613723</v>
      </c>
      <c r="Z117" s="4">
        <v>193525</v>
      </c>
      <c r="AA117" s="4">
        <v>5657927</v>
      </c>
      <c r="AB117" s="4">
        <v>139587592</v>
      </c>
      <c r="AC117" s="15"/>
      <c r="AD117" s="17">
        <v>3.96</v>
      </c>
      <c r="AE117" s="17">
        <v>3.96</v>
      </c>
    </row>
    <row r="118" spans="1:31" ht="14.1" customHeight="1" x14ac:dyDescent="0.2">
      <c r="A118" s="8">
        <f t="shared" si="6"/>
        <v>2019</v>
      </c>
      <c r="B118" s="8">
        <v>4</v>
      </c>
      <c r="C118" s="14">
        <v>682945</v>
      </c>
      <c r="D118" s="14">
        <v>72310</v>
      </c>
      <c r="E118" s="14">
        <v>3458</v>
      </c>
      <c r="F118" s="6">
        <v>723</v>
      </c>
      <c r="G118" s="6">
        <v>826</v>
      </c>
      <c r="H118" s="6">
        <v>262</v>
      </c>
      <c r="I118" s="6">
        <v>6948</v>
      </c>
      <c r="J118" s="14">
        <v>1897</v>
      </c>
      <c r="K118" s="15"/>
      <c r="L118" s="16">
        <f t="shared" si="7"/>
        <v>885.77836868269037</v>
      </c>
      <c r="M118" s="16">
        <f t="shared" si="7"/>
        <v>6342.2469367998892</v>
      </c>
      <c r="N118" s="16">
        <f t="shared" si="7"/>
        <v>248.08733371891267</v>
      </c>
      <c r="O118" s="16">
        <f t="shared" si="7"/>
        <v>1833.4813278008298</v>
      </c>
      <c r="P118" s="16">
        <f t="shared" si="7"/>
        <v>95736.990314769981</v>
      </c>
      <c r="Q118" s="16">
        <f t="shared" si="7"/>
        <v>732.56870229007632</v>
      </c>
      <c r="R118" s="16">
        <f t="shared" si="7"/>
        <v>759.96286701208976</v>
      </c>
      <c r="S118" s="16">
        <f t="shared" si="7"/>
        <v>70808.174486030577</v>
      </c>
      <c r="T118" s="15"/>
      <c r="U118" s="4">
        <v>604937908</v>
      </c>
      <c r="V118" s="4">
        <v>458607876</v>
      </c>
      <c r="W118" s="4">
        <v>857886</v>
      </c>
      <c r="X118" s="4">
        <v>1325607</v>
      </c>
      <c r="Y118" s="4">
        <v>79078754</v>
      </c>
      <c r="Z118" s="4">
        <v>191933</v>
      </c>
      <c r="AA118" s="4">
        <v>5280222</v>
      </c>
      <c r="AB118" s="4">
        <v>134323107</v>
      </c>
      <c r="AC118" s="15"/>
      <c r="AD118" s="17">
        <v>4.3899999999999997</v>
      </c>
      <c r="AE118" s="17">
        <v>4.3899999999999997</v>
      </c>
    </row>
    <row r="119" spans="1:31" ht="14.1" customHeight="1" x14ac:dyDescent="0.2">
      <c r="A119" s="8">
        <f t="shared" si="6"/>
        <v>2019</v>
      </c>
      <c r="B119" s="8">
        <v>5</v>
      </c>
      <c r="C119" s="14">
        <v>683813</v>
      </c>
      <c r="D119" s="14">
        <v>72419</v>
      </c>
      <c r="E119" s="14">
        <v>3486</v>
      </c>
      <c r="F119" s="6">
        <v>729</v>
      </c>
      <c r="G119" s="6">
        <v>819</v>
      </c>
      <c r="H119" s="6">
        <v>273</v>
      </c>
      <c r="I119" s="6">
        <v>6925</v>
      </c>
      <c r="J119" s="14">
        <v>1876</v>
      </c>
      <c r="K119" s="15"/>
      <c r="L119" s="16">
        <f t="shared" si="7"/>
        <v>1142.7300855643282</v>
      </c>
      <c r="M119" s="16">
        <f t="shared" si="7"/>
        <v>7009.38206824176</v>
      </c>
      <c r="N119" s="16">
        <f t="shared" si="7"/>
        <v>374.81784279977052</v>
      </c>
      <c r="O119" s="16">
        <f t="shared" si="7"/>
        <v>2228.5404663923182</v>
      </c>
      <c r="P119" s="16">
        <f t="shared" si="7"/>
        <v>105399.33455433455</v>
      </c>
      <c r="Q119" s="16">
        <f t="shared" si="7"/>
        <v>823.06593406593402</v>
      </c>
      <c r="R119" s="16">
        <f t="shared" si="7"/>
        <v>850.25415162454874</v>
      </c>
      <c r="S119" s="16">
        <f t="shared" si="7"/>
        <v>79788.220682302766</v>
      </c>
      <c r="T119" s="15"/>
      <c r="U119" s="4">
        <v>781413688</v>
      </c>
      <c r="V119" s="4">
        <v>507612440</v>
      </c>
      <c r="W119" s="4">
        <v>1306615</v>
      </c>
      <c r="X119" s="4">
        <v>1624606</v>
      </c>
      <c r="Y119" s="4">
        <v>86322055</v>
      </c>
      <c r="Z119" s="4">
        <v>224697</v>
      </c>
      <c r="AA119" s="4">
        <v>5888010</v>
      </c>
      <c r="AB119" s="4">
        <v>149682702</v>
      </c>
      <c r="AC119" s="15"/>
      <c r="AD119" s="17">
        <v>5.26</v>
      </c>
      <c r="AE119" s="17">
        <v>5.26</v>
      </c>
    </row>
    <row r="120" spans="1:31" ht="14.1" customHeight="1" x14ac:dyDescent="0.2">
      <c r="A120" s="8">
        <f t="shared" si="6"/>
        <v>2019</v>
      </c>
      <c r="B120" s="8">
        <v>6</v>
      </c>
      <c r="C120" s="14">
        <v>684556</v>
      </c>
      <c r="D120" s="14">
        <v>72507</v>
      </c>
      <c r="E120" s="14">
        <v>3487</v>
      </c>
      <c r="F120" s="6">
        <v>735</v>
      </c>
      <c r="G120" s="6">
        <v>815</v>
      </c>
      <c r="H120" s="6">
        <v>280</v>
      </c>
      <c r="I120" s="6">
        <v>6958</v>
      </c>
      <c r="J120" s="14">
        <v>1863</v>
      </c>
      <c r="K120" s="15"/>
      <c r="L120" s="16">
        <f t="shared" si="7"/>
        <v>1430.7166148569293</v>
      </c>
      <c r="M120" s="16">
        <f t="shared" si="7"/>
        <v>7947.6696594811538</v>
      </c>
      <c r="N120" s="16">
        <f t="shared" si="7"/>
        <v>443.87811872669914</v>
      </c>
      <c r="O120" s="16">
        <f t="shared" si="7"/>
        <v>2563.5278911564624</v>
      </c>
      <c r="P120" s="16">
        <f t="shared" si="7"/>
        <v>108011.30184049079</v>
      </c>
      <c r="Q120" s="16">
        <f t="shared" si="7"/>
        <v>1312.675</v>
      </c>
      <c r="R120" s="16">
        <f t="shared" si="7"/>
        <v>929.44121874101756</v>
      </c>
      <c r="S120" s="16">
        <f t="shared" si="7"/>
        <v>83753.604401502947</v>
      </c>
      <c r="T120" s="15"/>
      <c r="U120" s="4">
        <v>979405643</v>
      </c>
      <c r="V120" s="4">
        <v>576261684</v>
      </c>
      <c r="W120" s="4">
        <v>1547803</v>
      </c>
      <c r="X120" s="4">
        <v>1884193</v>
      </c>
      <c r="Y120" s="4">
        <v>88029211</v>
      </c>
      <c r="Z120" s="4">
        <v>367549</v>
      </c>
      <c r="AA120" s="4">
        <v>6467052</v>
      </c>
      <c r="AB120" s="4">
        <v>156032965</v>
      </c>
      <c r="AC120" s="15"/>
      <c r="AD120" s="17">
        <v>5.47</v>
      </c>
      <c r="AE120" s="17">
        <v>5.47</v>
      </c>
    </row>
    <row r="121" spans="1:31" ht="14.1" customHeight="1" x14ac:dyDescent="0.2">
      <c r="A121" s="8">
        <f t="shared" si="6"/>
        <v>2019</v>
      </c>
      <c r="B121" s="8">
        <v>7</v>
      </c>
      <c r="C121" s="14">
        <v>685943</v>
      </c>
      <c r="D121" s="14">
        <v>72606</v>
      </c>
      <c r="E121" s="14">
        <v>3461</v>
      </c>
      <c r="F121" s="6">
        <v>732</v>
      </c>
      <c r="G121" s="6">
        <v>814</v>
      </c>
      <c r="H121" s="6">
        <v>169</v>
      </c>
      <c r="I121" s="6">
        <v>6937</v>
      </c>
      <c r="J121" s="14">
        <v>1867</v>
      </c>
      <c r="K121" s="15"/>
      <c r="L121" s="16">
        <f t="shared" si="7"/>
        <v>1472.5473253608536</v>
      </c>
      <c r="M121" s="16">
        <f t="shared" si="7"/>
        <v>8106.9718756025677</v>
      </c>
      <c r="N121" s="16">
        <f t="shared" si="7"/>
        <v>473.593181161514</v>
      </c>
      <c r="O121" s="16">
        <f t="shared" si="7"/>
        <v>2677.2363387978144</v>
      </c>
      <c r="P121" s="16">
        <f t="shared" si="7"/>
        <v>107267.0515970516</v>
      </c>
      <c r="Q121" s="16">
        <f t="shared" si="7"/>
        <v>769.61538461538464</v>
      </c>
      <c r="R121" s="16">
        <f t="shared" si="7"/>
        <v>914.9814040651579</v>
      </c>
      <c r="S121" s="16">
        <f t="shared" si="7"/>
        <v>81201.091590787357</v>
      </c>
      <c r="T121" s="15"/>
      <c r="U121" s="4">
        <v>1010083530</v>
      </c>
      <c r="V121" s="4">
        <v>588614800</v>
      </c>
      <c r="W121" s="4">
        <v>1639106</v>
      </c>
      <c r="X121" s="4">
        <v>1959737</v>
      </c>
      <c r="Y121" s="4">
        <v>87315380</v>
      </c>
      <c r="Z121" s="4">
        <v>130065</v>
      </c>
      <c r="AA121" s="4">
        <v>6347226</v>
      </c>
      <c r="AB121" s="4">
        <v>151602438</v>
      </c>
      <c r="AC121" s="15"/>
      <c r="AD121" s="17">
        <v>5.18</v>
      </c>
      <c r="AE121" s="17">
        <v>5.18</v>
      </c>
    </row>
    <row r="122" spans="1:31" ht="14.1" customHeight="1" x14ac:dyDescent="0.2">
      <c r="A122" s="8">
        <f t="shared" si="6"/>
        <v>2019</v>
      </c>
      <c r="B122" s="8">
        <v>8</v>
      </c>
      <c r="C122" s="14">
        <v>686362</v>
      </c>
      <c r="D122" s="14">
        <v>72794</v>
      </c>
      <c r="E122" s="14">
        <v>3280</v>
      </c>
      <c r="F122" s="6">
        <v>650</v>
      </c>
      <c r="G122" s="6">
        <v>769</v>
      </c>
      <c r="H122" s="6">
        <v>169</v>
      </c>
      <c r="I122" s="6">
        <v>6945</v>
      </c>
      <c r="J122" s="14">
        <v>1870</v>
      </c>
      <c r="K122" s="15"/>
      <c r="L122" s="16">
        <f t="shared" si="7"/>
        <v>1348.0388016819113</v>
      </c>
      <c r="M122" s="16">
        <f t="shared" si="7"/>
        <v>7902.8733824216279</v>
      </c>
      <c r="N122" s="16">
        <f t="shared" si="7"/>
        <v>424.92896341463415</v>
      </c>
      <c r="O122" s="16">
        <f t="shared" si="7"/>
        <v>2628.7061538461539</v>
      </c>
      <c r="P122" s="16">
        <f t="shared" si="7"/>
        <v>106355.88296488946</v>
      </c>
      <c r="Q122" s="16">
        <f t="shared" si="7"/>
        <v>679.27218934911241</v>
      </c>
      <c r="R122" s="16">
        <f t="shared" si="7"/>
        <v>902.59323254139667</v>
      </c>
      <c r="S122" s="16">
        <f t="shared" si="7"/>
        <v>80245.375401069512</v>
      </c>
      <c r="T122" s="15"/>
      <c r="U122" s="4">
        <v>925242608</v>
      </c>
      <c r="V122" s="4">
        <v>575281765</v>
      </c>
      <c r="W122" s="4">
        <v>1393767</v>
      </c>
      <c r="X122" s="4">
        <v>1708659</v>
      </c>
      <c r="Y122" s="4">
        <v>81787674</v>
      </c>
      <c r="Z122" s="4">
        <v>114797</v>
      </c>
      <c r="AA122" s="4">
        <v>6268510</v>
      </c>
      <c r="AB122" s="4">
        <v>150058852</v>
      </c>
      <c r="AC122" s="15"/>
      <c r="AD122" s="17">
        <v>5.16</v>
      </c>
      <c r="AE122" s="17">
        <v>5.16</v>
      </c>
    </row>
    <row r="123" spans="1:31" ht="14.1" customHeight="1" x14ac:dyDescent="0.2">
      <c r="A123" s="8">
        <f t="shared" si="6"/>
        <v>2019</v>
      </c>
      <c r="B123" s="8">
        <v>9</v>
      </c>
      <c r="C123" s="14">
        <v>687672</v>
      </c>
      <c r="D123" s="14">
        <v>72886</v>
      </c>
      <c r="E123" s="14">
        <v>3319</v>
      </c>
      <c r="F123" s="6">
        <v>635</v>
      </c>
      <c r="G123" s="6">
        <v>766</v>
      </c>
      <c r="H123" s="6">
        <v>169</v>
      </c>
      <c r="I123" s="6">
        <v>6948</v>
      </c>
      <c r="J123" s="14">
        <v>1879</v>
      </c>
      <c r="K123" s="15"/>
      <c r="L123" s="16">
        <f t="shared" si="7"/>
        <v>1512.8474010865646</v>
      </c>
      <c r="M123" s="16">
        <f t="shared" si="7"/>
        <v>8484.7872430919524</v>
      </c>
      <c r="N123" s="16">
        <f t="shared" si="7"/>
        <v>461.72732750828561</v>
      </c>
      <c r="O123" s="16">
        <f t="shared" si="7"/>
        <v>2710.0346456692914</v>
      </c>
      <c r="P123" s="16">
        <f t="shared" si="7"/>
        <v>112440.5091383812</v>
      </c>
      <c r="Q123" s="16">
        <f t="shared" si="7"/>
        <v>745.51479289940823</v>
      </c>
      <c r="R123" s="16">
        <f t="shared" si="7"/>
        <v>988.76568796776053</v>
      </c>
      <c r="S123" s="16">
        <f t="shared" si="7"/>
        <v>92914.957424161781</v>
      </c>
      <c r="T123" s="15"/>
      <c r="U123" s="4">
        <v>1040342798</v>
      </c>
      <c r="V123" s="4">
        <v>618422203</v>
      </c>
      <c r="W123" s="4">
        <v>1532473</v>
      </c>
      <c r="X123" s="4">
        <v>1720872</v>
      </c>
      <c r="Y123" s="4">
        <v>86129430</v>
      </c>
      <c r="Z123" s="4">
        <v>125992</v>
      </c>
      <c r="AA123" s="4">
        <v>6869944</v>
      </c>
      <c r="AB123" s="4">
        <v>174587205</v>
      </c>
      <c r="AC123" s="15"/>
      <c r="AD123" s="17">
        <v>5.18</v>
      </c>
      <c r="AE123" s="17">
        <v>5.18</v>
      </c>
    </row>
    <row r="124" spans="1:31" ht="14.1" customHeight="1" x14ac:dyDescent="0.2">
      <c r="A124" s="8">
        <f t="shared" si="6"/>
        <v>2019</v>
      </c>
      <c r="B124" s="8">
        <v>10</v>
      </c>
      <c r="C124" s="14">
        <v>688510</v>
      </c>
      <c r="D124" s="14">
        <v>72877</v>
      </c>
      <c r="E124" s="14">
        <v>3328</v>
      </c>
      <c r="F124" s="6">
        <v>629</v>
      </c>
      <c r="G124" s="6">
        <v>764</v>
      </c>
      <c r="H124" s="6">
        <v>174</v>
      </c>
      <c r="I124" s="6">
        <v>6955</v>
      </c>
      <c r="J124" s="14">
        <v>1881</v>
      </c>
      <c r="K124" s="15"/>
      <c r="L124" s="16">
        <f t="shared" si="7"/>
        <v>1313.5478380851405</v>
      </c>
      <c r="M124" s="16">
        <f t="shared" si="7"/>
        <v>7719.3471602837662</v>
      </c>
      <c r="N124" s="16">
        <f t="shared" si="7"/>
        <v>435.25090144230768</v>
      </c>
      <c r="O124" s="16">
        <f t="shared" si="7"/>
        <v>2527.4435612082671</v>
      </c>
      <c r="P124" s="16">
        <f t="shared" si="7"/>
        <v>104586.65837696336</v>
      </c>
      <c r="Q124" s="16">
        <f t="shared" si="7"/>
        <v>643.75287356321837</v>
      </c>
      <c r="R124" s="16">
        <f t="shared" si="7"/>
        <v>919.85880661394685</v>
      </c>
      <c r="S124" s="16">
        <f t="shared" si="7"/>
        <v>84085.838383838389</v>
      </c>
      <c r="T124" s="15"/>
      <c r="U124" s="4">
        <v>904390822</v>
      </c>
      <c r="V124" s="4">
        <v>562562863</v>
      </c>
      <c r="W124" s="4">
        <v>1448515</v>
      </c>
      <c r="X124" s="4">
        <v>1589762</v>
      </c>
      <c r="Y124" s="4">
        <v>79904207</v>
      </c>
      <c r="Z124" s="4">
        <v>112013</v>
      </c>
      <c r="AA124" s="4">
        <v>6397618</v>
      </c>
      <c r="AB124" s="4">
        <v>158165462</v>
      </c>
      <c r="AC124" s="15"/>
      <c r="AD124" s="17">
        <v>4.67</v>
      </c>
      <c r="AE124" s="17">
        <v>4.67</v>
      </c>
    </row>
    <row r="125" spans="1:31" ht="14.1" customHeight="1" x14ac:dyDescent="0.2">
      <c r="A125" s="8">
        <f t="shared" si="6"/>
        <v>2019</v>
      </c>
      <c r="B125" s="8">
        <v>11</v>
      </c>
      <c r="C125" s="14">
        <v>689745</v>
      </c>
      <c r="D125" s="14">
        <v>72914</v>
      </c>
      <c r="E125" s="14">
        <v>3345</v>
      </c>
      <c r="F125" s="6">
        <v>624</v>
      </c>
      <c r="G125" s="6">
        <v>766</v>
      </c>
      <c r="H125" s="6">
        <v>171</v>
      </c>
      <c r="I125" s="6">
        <v>6968</v>
      </c>
      <c r="J125" s="14">
        <v>1884</v>
      </c>
      <c r="K125" s="15"/>
      <c r="L125" s="16">
        <f t="shared" si="7"/>
        <v>1138.9012707594836</v>
      </c>
      <c r="M125" s="16">
        <f t="shared" si="7"/>
        <v>7364.0264283950955</v>
      </c>
      <c r="N125" s="16">
        <f t="shared" si="7"/>
        <v>371.34768310911807</v>
      </c>
      <c r="O125" s="16">
        <f t="shared" si="7"/>
        <v>2367.6089743589741</v>
      </c>
      <c r="P125" s="16">
        <f t="shared" si="7"/>
        <v>103037.80026109661</v>
      </c>
      <c r="Q125" s="16">
        <f t="shared" si="7"/>
        <v>548.0292397660819</v>
      </c>
      <c r="R125" s="16">
        <f t="shared" si="7"/>
        <v>909.45436280137778</v>
      </c>
      <c r="S125" s="16">
        <f t="shared" si="7"/>
        <v>81060.75371549894</v>
      </c>
      <c r="T125" s="15"/>
      <c r="U125" s="4">
        <v>785551457</v>
      </c>
      <c r="V125" s="4">
        <v>536940623</v>
      </c>
      <c r="W125" s="4">
        <v>1242158</v>
      </c>
      <c r="X125" s="4">
        <v>1477388</v>
      </c>
      <c r="Y125" s="4">
        <v>78926955</v>
      </c>
      <c r="Z125" s="4">
        <v>93713</v>
      </c>
      <c r="AA125" s="4">
        <v>6337078</v>
      </c>
      <c r="AB125" s="4">
        <v>152718460</v>
      </c>
      <c r="AC125" s="15"/>
      <c r="AD125" s="17">
        <v>4.17</v>
      </c>
      <c r="AE125" s="17">
        <v>4.17</v>
      </c>
    </row>
    <row r="126" spans="1:31" ht="14.1" customHeight="1" x14ac:dyDescent="0.2">
      <c r="A126" s="8">
        <f t="shared" si="6"/>
        <v>2019</v>
      </c>
      <c r="B126" s="8">
        <v>12</v>
      </c>
      <c r="C126" s="14">
        <v>691514</v>
      </c>
      <c r="D126" s="14">
        <v>73074</v>
      </c>
      <c r="E126" s="14">
        <v>3355</v>
      </c>
      <c r="F126" s="6">
        <v>622</v>
      </c>
      <c r="G126" s="6">
        <v>766</v>
      </c>
      <c r="H126" s="6">
        <v>193</v>
      </c>
      <c r="I126" s="6">
        <v>6975</v>
      </c>
      <c r="J126" s="14">
        <v>1882</v>
      </c>
      <c r="K126" s="15"/>
      <c r="L126" s="16">
        <f t="shared" si="7"/>
        <v>886.83379078370069</v>
      </c>
      <c r="M126" s="16">
        <f t="shared" si="7"/>
        <v>6354.7929496127217</v>
      </c>
      <c r="N126" s="16">
        <f t="shared" si="7"/>
        <v>228.70432190760059</v>
      </c>
      <c r="O126" s="16">
        <f t="shared" si="7"/>
        <v>1820.8022508038584</v>
      </c>
      <c r="P126" s="16">
        <f t="shared" si="7"/>
        <v>97704.194516971285</v>
      </c>
      <c r="Q126" s="16">
        <f t="shared" si="7"/>
        <v>395.91709844559585</v>
      </c>
      <c r="R126" s="16">
        <f t="shared" si="7"/>
        <v>809.42308243727598</v>
      </c>
      <c r="S126" s="16">
        <f t="shared" si="7"/>
        <v>71907.216259298613</v>
      </c>
      <c r="T126" s="15"/>
      <c r="U126" s="4">
        <v>613257982</v>
      </c>
      <c r="V126" s="4">
        <v>464370140</v>
      </c>
      <c r="W126" s="4">
        <v>767303</v>
      </c>
      <c r="X126" s="4">
        <v>1132539</v>
      </c>
      <c r="Y126" s="4">
        <v>74841413</v>
      </c>
      <c r="Z126" s="4">
        <v>76412</v>
      </c>
      <c r="AA126" s="4">
        <v>5645726</v>
      </c>
      <c r="AB126" s="4">
        <v>135329381</v>
      </c>
      <c r="AC126" s="15"/>
      <c r="AD126" s="17">
        <v>3.46</v>
      </c>
      <c r="AE126" s="17">
        <v>3.46</v>
      </c>
    </row>
    <row r="127" spans="1:31" ht="14.1" customHeight="1" x14ac:dyDescent="0.2">
      <c r="A127" s="8">
        <f t="shared" si="6"/>
        <v>2020</v>
      </c>
      <c r="B127" s="8">
        <v>1</v>
      </c>
      <c r="C127" s="14">
        <v>692056</v>
      </c>
      <c r="D127" s="14">
        <v>73062</v>
      </c>
      <c r="E127" s="14">
        <v>3280</v>
      </c>
      <c r="F127" s="6">
        <v>624</v>
      </c>
      <c r="G127" s="6">
        <v>766</v>
      </c>
      <c r="H127" s="6">
        <v>212</v>
      </c>
      <c r="I127" s="6">
        <v>6981</v>
      </c>
      <c r="J127" s="14">
        <v>1889</v>
      </c>
      <c r="K127" s="15"/>
      <c r="L127" s="16">
        <f t="shared" si="7"/>
        <v>944.03861826210596</v>
      </c>
      <c r="M127" s="16">
        <f t="shared" si="7"/>
        <v>6359.808847280392</v>
      </c>
      <c r="N127" s="16">
        <f t="shared" si="7"/>
        <v>221.01036585365853</v>
      </c>
      <c r="O127" s="16">
        <f t="shared" si="7"/>
        <v>1663.7355769230769</v>
      </c>
      <c r="P127" s="16">
        <f t="shared" si="7"/>
        <v>96450.62010443864</v>
      </c>
      <c r="Q127" s="16">
        <f t="shared" si="7"/>
        <v>374.56603773584908</v>
      </c>
      <c r="R127" s="16">
        <f t="shared" si="7"/>
        <v>810.78298238074774</v>
      </c>
      <c r="S127" s="16">
        <f t="shared" si="7"/>
        <v>71832.642138697731</v>
      </c>
      <c r="T127" s="15"/>
      <c r="U127" s="4">
        <v>653327590</v>
      </c>
      <c r="V127" s="4">
        <v>464660354</v>
      </c>
      <c r="W127" s="4">
        <v>724914</v>
      </c>
      <c r="X127" s="4">
        <v>1038171</v>
      </c>
      <c r="Y127" s="4">
        <v>73881175</v>
      </c>
      <c r="Z127" s="4">
        <v>79408</v>
      </c>
      <c r="AA127" s="4">
        <v>5660076</v>
      </c>
      <c r="AB127" s="4">
        <v>135691861</v>
      </c>
      <c r="AC127" s="15"/>
      <c r="AD127" s="17">
        <v>4.3899999999999997</v>
      </c>
      <c r="AE127" s="17">
        <v>4.3899999999999997</v>
      </c>
    </row>
    <row r="128" spans="1:31" ht="14.1" customHeight="1" x14ac:dyDescent="0.2">
      <c r="A128" s="8">
        <f t="shared" si="6"/>
        <v>2020</v>
      </c>
      <c r="B128" s="8">
        <v>2</v>
      </c>
      <c r="C128" s="14">
        <v>692581</v>
      </c>
      <c r="D128" s="14">
        <v>73183</v>
      </c>
      <c r="E128" s="14">
        <v>3314</v>
      </c>
      <c r="F128" s="6">
        <v>618</v>
      </c>
      <c r="G128" s="6">
        <v>766</v>
      </c>
      <c r="H128" s="6">
        <v>204</v>
      </c>
      <c r="I128" s="6">
        <v>6996</v>
      </c>
      <c r="J128" s="14">
        <v>1888</v>
      </c>
      <c r="K128" s="15"/>
      <c r="L128" s="16">
        <f t="shared" si="7"/>
        <v>874.22502205518197</v>
      </c>
      <c r="M128" s="16">
        <f t="shared" si="7"/>
        <v>6088.9991391443364</v>
      </c>
      <c r="N128" s="16">
        <f t="shared" si="7"/>
        <v>213.34882317441159</v>
      </c>
      <c r="O128" s="16">
        <f t="shared" si="7"/>
        <v>1770.0922330097087</v>
      </c>
      <c r="P128" s="16">
        <f t="shared" si="7"/>
        <v>95986.062663185381</v>
      </c>
      <c r="Q128" s="16">
        <f t="shared" si="7"/>
        <v>388.10294117647061</v>
      </c>
      <c r="R128" s="16">
        <f t="shared" si="7"/>
        <v>784.47169811320759</v>
      </c>
      <c r="S128" s="16">
        <f t="shared" si="7"/>
        <v>71326.816737288129</v>
      </c>
      <c r="T128" s="15"/>
      <c r="U128" s="4">
        <v>605471640</v>
      </c>
      <c r="V128" s="4">
        <v>445611224</v>
      </c>
      <c r="W128" s="4">
        <v>707038</v>
      </c>
      <c r="X128" s="4">
        <v>1093917</v>
      </c>
      <c r="Y128" s="4">
        <v>73525324</v>
      </c>
      <c r="Z128" s="4">
        <v>79173</v>
      </c>
      <c r="AA128" s="4">
        <v>5488164</v>
      </c>
      <c r="AB128" s="4">
        <v>134665030</v>
      </c>
      <c r="AC128" s="15"/>
      <c r="AD128" s="17">
        <v>3.73</v>
      </c>
      <c r="AE128" s="17">
        <v>3.73</v>
      </c>
    </row>
    <row r="129" spans="1:31" ht="14.1" customHeight="1" x14ac:dyDescent="0.2">
      <c r="A129" s="8">
        <f t="shared" si="6"/>
        <v>2020</v>
      </c>
      <c r="B129" s="8">
        <v>3</v>
      </c>
      <c r="C129" s="14">
        <v>694537</v>
      </c>
      <c r="D129" s="14">
        <v>73393</v>
      </c>
      <c r="E129" s="14">
        <v>3405</v>
      </c>
      <c r="F129" s="6">
        <v>616</v>
      </c>
      <c r="G129" s="6">
        <v>765</v>
      </c>
      <c r="H129" s="6">
        <v>225</v>
      </c>
      <c r="I129" s="6">
        <v>7019</v>
      </c>
      <c r="J129" s="14">
        <v>1896</v>
      </c>
      <c r="K129" s="15"/>
      <c r="L129" s="16">
        <f t="shared" si="7"/>
        <v>893.26844502164749</v>
      </c>
      <c r="M129" s="16">
        <f t="shared" si="7"/>
        <v>5955.838227078877</v>
      </c>
      <c r="N129" s="16">
        <f t="shared" si="7"/>
        <v>216.49574155653451</v>
      </c>
      <c r="O129" s="16">
        <f t="shared" si="7"/>
        <v>1797.1769480519481</v>
      </c>
      <c r="P129" s="16">
        <f t="shared" si="7"/>
        <v>98808.560784313726</v>
      </c>
      <c r="Q129" s="16">
        <f t="shared" si="7"/>
        <v>368.72</v>
      </c>
      <c r="R129" s="16">
        <f t="shared" si="7"/>
        <v>791.57444080353332</v>
      </c>
      <c r="S129" s="16">
        <f t="shared" si="7"/>
        <v>70745.811181434605</v>
      </c>
      <c r="T129" s="15"/>
      <c r="U129" s="4">
        <v>620407986</v>
      </c>
      <c r="V129" s="4">
        <v>437116835</v>
      </c>
      <c r="W129" s="4">
        <v>737168</v>
      </c>
      <c r="X129" s="4">
        <v>1107061</v>
      </c>
      <c r="Y129" s="4">
        <v>75588549</v>
      </c>
      <c r="Z129" s="4">
        <v>82962</v>
      </c>
      <c r="AA129" s="4">
        <v>5556061</v>
      </c>
      <c r="AB129" s="4">
        <v>134134058</v>
      </c>
      <c r="AC129" s="15"/>
      <c r="AD129" s="17">
        <v>4.45</v>
      </c>
      <c r="AE129" s="17">
        <v>4.45</v>
      </c>
    </row>
    <row r="130" spans="1:31" ht="14.1" customHeight="1" x14ac:dyDescent="0.2">
      <c r="A130" s="8">
        <f t="shared" si="6"/>
        <v>2020</v>
      </c>
      <c r="B130" s="8">
        <v>4</v>
      </c>
      <c r="C130" s="14">
        <v>695003</v>
      </c>
      <c r="D130" s="14">
        <v>73274</v>
      </c>
      <c r="E130" s="14">
        <v>3507</v>
      </c>
      <c r="F130" s="6">
        <v>617</v>
      </c>
      <c r="G130" s="6">
        <v>767</v>
      </c>
      <c r="H130" s="6">
        <v>206</v>
      </c>
      <c r="I130" s="6">
        <v>7010</v>
      </c>
      <c r="J130" s="14">
        <v>1892</v>
      </c>
      <c r="K130" s="15"/>
      <c r="L130" s="16">
        <f t="shared" si="7"/>
        <v>1116.4525275430465</v>
      </c>
      <c r="M130" s="16">
        <f t="shared" si="7"/>
        <v>6342.3175478341564</v>
      </c>
      <c r="N130" s="16">
        <f t="shared" si="7"/>
        <v>288.69803250641576</v>
      </c>
      <c r="O130" s="16">
        <f t="shared" si="7"/>
        <v>1992.4813614262562</v>
      </c>
      <c r="P130" s="16">
        <f t="shared" si="7"/>
        <v>101541.00651890482</v>
      </c>
      <c r="Q130" s="16">
        <f t="shared" si="7"/>
        <v>459.39320388349512</v>
      </c>
      <c r="R130" s="16">
        <f t="shared" si="7"/>
        <v>759.93566333808849</v>
      </c>
      <c r="S130" s="16">
        <f t="shared" si="7"/>
        <v>71204.973572938688</v>
      </c>
      <c r="T130" s="15"/>
      <c r="U130" s="4">
        <v>775937856</v>
      </c>
      <c r="V130" s="4">
        <v>464726976</v>
      </c>
      <c r="W130" s="4">
        <v>1012464</v>
      </c>
      <c r="X130" s="4">
        <v>1229361</v>
      </c>
      <c r="Y130" s="4">
        <v>77881952</v>
      </c>
      <c r="Z130" s="4">
        <v>94635</v>
      </c>
      <c r="AA130" s="4">
        <v>5327149</v>
      </c>
      <c r="AB130" s="4">
        <v>134719810</v>
      </c>
      <c r="AC130" s="15"/>
      <c r="AD130" s="17">
        <v>4.47</v>
      </c>
      <c r="AE130" s="17">
        <v>4.47</v>
      </c>
    </row>
    <row r="131" spans="1:31" ht="14.1" customHeight="1" x14ac:dyDescent="0.2">
      <c r="A131" s="8">
        <f t="shared" si="6"/>
        <v>2020</v>
      </c>
      <c r="B131" s="8">
        <v>5</v>
      </c>
      <c r="C131" s="14">
        <v>696197</v>
      </c>
      <c r="D131" s="14">
        <v>73137</v>
      </c>
      <c r="E131" s="14">
        <v>3440</v>
      </c>
      <c r="F131" s="6">
        <v>614</v>
      </c>
      <c r="G131" s="6">
        <v>760</v>
      </c>
      <c r="H131" s="6">
        <v>208</v>
      </c>
      <c r="I131" s="6">
        <v>7049</v>
      </c>
      <c r="J131" s="14">
        <v>1880</v>
      </c>
      <c r="K131" s="15"/>
      <c r="L131" s="16">
        <f t="shared" si="7"/>
        <v>1150.0882279010107</v>
      </c>
      <c r="M131" s="16">
        <f t="shared" si="7"/>
        <v>6050.1862668690264</v>
      </c>
      <c r="N131" s="16">
        <f t="shared" si="7"/>
        <v>303.50465116279071</v>
      </c>
      <c r="O131" s="16">
        <f t="shared" si="7"/>
        <v>1998.1563517915311</v>
      </c>
      <c r="P131" s="16">
        <f t="shared" si="7"/>
        <v>95709.905263157896</v>
      </c>
      <c r="Q131" s="16">
        <f t="shared" si="7"/>
        <v>447.19230769230768</v>
      </c>
      <c r="R131" s="16">
        <f t="shared" si="7"/>
        <v>712.71698113207549</v>
      </c>
      <c r="S131" s="16">
        <f t="shared" si="7"/>
        <v>67821.72872340426</v>
      </c>
      <c r="T131" s="15"/>
      <c r="U131" s="4">
        <v>800687974</v>
      </c>
      <c r="V131" s="4">
        <v>442492473</v>
      </c>
      <c r="W131" s="4">
        <v>1044056</v>
      </c>
      <c r="X131" s="4">
        <v>1226868</v>
      </c>
      <c r="Y131" s="4">
        <v>72739528</v>
      </c>
      <c r="Z131" s="4">
        <v>93016</v>
      </c>
      <c r="AA131" s="4">
        <v>5023942</v>
      </c>
      <c r="AB131" s="4">
        <v>127504850</v>
      </c>
      <c r="AC131" s="15"/>
      <c r="AD131" s="17">
        <v>4.91</v>
      </c>
      <c r="AE131" s="17">
        <v>4.91</v>
      </c>
    </row>
    <row r="132" spans="1:31" ht="14.1" customHeight="1" x14ac:dyDescent="0.2">
      <c r="A132" s="8">
        <f t="shared" si="6"/>
        <v>2020</v>
      </c>
      <c r="B132" s="8">
        <v>6</v>
      </c>
      <c r="C132" s="6">
        <v>698429</v>
      </c>
      <c r="D132" s="6">
        <v>73329</v>
      </c>
      <c r="E132" s="6">
        <v>3364</v>
      </c>
      <c r="F132" s="6">
        <v>621</v>
      </c>
      <c r="G132" s="6">
        <v>757</v>
      </c>
      <c r="H132" s="6">
        <v>212</v>
      </c>
      <c r="I132" s="6">
        <v>7061</v>
      </c>
      <c r="J132" s="6">
        <v>1885</v>
      </c>
      <c r="K132" s="15"/>
      <c r="L132" s="16">
        <f t="shared" si="7"/>
        <v>1349.0070143135522</v>
      </c>
      <c r="M132" s="16">
        <f t="shared" si="7"/>
        <v>7095.0794637864965</v>
      </c>
      <c r="N132" s="16">
        <f t="shared" si="7"/>
        <v>347.79667063020213</v>
      </c>
      <c r="O132" s="16">
        <f t="shared" si="7"/>
        <v>2222.0128824476651</v>
      </c>
      <c r="P132" s="16">
        <f t="shared" si="7"/>
        <v>102724.76089828269</v>
      </c>
      <c r="Q132" s="16">
        <f t="shared" si="7"/>
        <v>522.38207547169816</v>
      </c>
      <c r="R132" s="16">
        <f t="shared" si="7"/>
        <v>783.0230845489308</v>
      </c>
      <c r="S132" s="16">
        <f t="shared" si="7"/>
        <v>74764.17984084881</v>
      </c>
      <c r="T132" s="15"/>
      <c r="U132" s="4">
        <v>942185620</v>
      </c>
      <c r="V132" s="4">
        <v>520275082</v>
      </c>
      <c r="W132" s="4">
        <v>1169988</v>
      </c>
      <c r="X132" s="4">
        <v>1379870</v>
      </c>
      <c r="Y132" s="4">
        <v>77762644</v>
      </c>
      <c r="Z132" s="4">
        <v>110745</v>
      </c>
      <c r="AA132" s="4">
        <v>5528926</v>
      </c>
      <c r="AB132" s="4">
        <v>140930479</v>
      </c>
      <c r="AC132" s="15"/>
      <c r="AD132" s="18"/>
      <c r="AE132" s="5"/>
    </row>
    <row r="133" spans="1:31" ht="14.1" customHeight="1" x14ac:dyDescent="0.2">
      <c r="A133" s="8">
        <f t="shared" si="6"/>
        <v>2020</v>
      </c>
      <c r="B133" s="8">
        <v>7</v>
      </c>
      <c r="C133" s="6">
        <v>699386</v>
      </c>
      <c r="D133" s="6">
        <v>73487</v>
      </c>
      <c r="E133" s="6">
        <v>3067</v>
      </c>
      <c r="F133" s="6">
        <v>615</v>
      </c>
      <c r="G133" s="6">
        <v>770</v>
      </c>
      <c r="H133" s="6">
        <v>215</v>
      </c>
      <c r="I133" s="6">
        <v>7086</v>
      </c>
      <c r="J133" s="6">
        <v>1863</v>
      </c>
      <c r="K133" s="15"/>
      <c r="L133" s="16">
        <f t="shared" si="7"/>
        <v>1588.4983485514438</v>
      </c>
      <c r="M133" s="16">
        <f t="shared" si="7"/>
        <v>7760.5238613632346</v>
      </c>
      <c r="N133" s="16">
        <f t="shared" si="7"/>
        <v>492.92957287251386</v>
      </c>
      <c r="O133" s="16">
        <f t="shared" si="7"/>
        <v>2533.0211382113821</v>
      </c>
      <c r="P133" s="16">
        <f t="shared" si="7"/>
        <v>103717.52207792208</v>
      </c>
      <c r="Q133" s="16">
        <f t="shared" si="7"/>
        <v>631.36744186046508</v>
      </c>
      <c r="R133" s="16">
        <f t="shared" si="7"/>
        <v>856.59582274908269</v>
      </c>
      <c r="S133" s="16">
        <f t="shared" si="7"/>
        <v>80211.779924852395</v>
      </c>
      <c r="T133" s="15"/>
      <c r="U133" s="4">
        <v>1110973506</v>
      </c>
      <c r="V133" s="4">
        <v>570297617</v>
      </c>
      <c r="W133" s="4">
        <v>1511815</v>
      </c>
      <c r="X133" s="4">
        <v>1557808</v>
      </c>
      <c r="Y133" s="4">
        <v>79862492</v>
      </c>
      <c r="Z133" s="4">
        <v>135744</v>
      </c>
      <c r="AA133" s="4">
        <v>6069838</v>
      </c>
      <c r="AB133" s="4">
        <v>149434546</v>
      </c>
      <c r="AC133" s="15"/>
      <c r="AD133" s="18"/>
      <c r="AE133" s="5"/>
    </row>
    <row r="134" spans="1:31" ht="14.1" customHeight="1" x14ac:dyDescent="0.2">
      <c r="A134" s="8">
        <f t="shared" si="6"/>
        <v>2020</v>
      </c>
      <c r="B134" s="8">
        <v>8</v>
      </c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5"/>
      <c r="V134" s="5"/>
      <c r="W134" s="5"/>
      <c r="X134" s="5"/>
      <c r="Y134" s="5"/>
      <c r="Z134" s="5"/>
      <c r="AA134" s="5"/>
      <c r="AB134" s="5"/>
      <c r="AC134" s="15"/>
      <c r="AD134" s="18"/>
      <c r="AE134" s="5"/>
    </row>
    <row r="135" spans="1:31" ht="14.1" customHeight="1" x14ac:dyDescent="0.2">
      <c r="A135" s="8">
        <f t="shared" si="6"/>
        <v>2020</v>
      </c>
      <c r="B135" s="8">
        <v>9</v>
      </c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5"/>
      <c r="V135" s="5"/>
      <c r="W135" s="5"/>
      <c r="X135" s="5"/>
      <c r="Y135" s="5"/>
      <c r="Z135" s="5"/>
      <c r="AA135" s="5"/>
      <c r="AB135" s="5"/>
      <c r="AC135" s="15"/>
      <c r="AD135" s="18"/>
      <c r="AE135" s="5"/>
    </row>
    <row r="136" spans="1:31" ht="14.1" customHeight="1" x14ac:dyDescent="0.2">
      <c r="A136" s="8">
        <f t="shared" si="6"/>
        <v>2020</v>
      </c>
      <c r="B136" s="8">
        <v>10</v>
      </c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5"/>
      <c r="V136" s="5"/>
      <c r="W136" s="5"/>
      <c r="X136" s="5"/>
      <c r="Y136" s="5"/>
      <c r="Z136" s="5"/>
      <c r="AA136" s="5"/>
      <c r="AB136" s="5"/>
      <c r="AC136" s="15"/>
      <c r="AD136" s="18"/>
      <c r="AE136" s="5"/>
    </row>
    <row r="137" spans="1:31" ht="14.1" customHeight="1" x14ac:dyDescent="0.2">
      <c r="A137" s="8">
        <f t="shared" si="6"/>
        <v>2020</v>
      </c>
      <c r="B137" s="8">
        <v>11</v>
      </c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5"/>
      <c r="V137" s="5"/>
      <c r="W137" s="5"/>
      <c r="X137" s="5"/>
      <c r="Y137" s="5"/>
      <c r="Z137" s="5"/>
      <c r="AA137" s="5"/>
      <c r="AB137" s="5"/>
      <c r="AC137" s="15"/>
      <c r="AD137" s="18"/>
      <c r="AE137" s="5"/>
    </row>
    <row r="138" spans="1:31" ht="14.1" customHeight="1" x14ac:dyDescent="0.2">
      <c r="A138" s="8">
        <f t="shared" si="6"/>
        <v>2020</v>
      </c>
      <c r="B138" s="8">
        <v>12</v>
      </c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5"/>
      <c r="V138" s="5"/>
      <c r="W138" s="5"/>
      <c r="X138" s="5"/>
      <c r="Y138" s="5"/>
      <c r="Z138" s="5"/>
      <c r="AA138" s="5"/>
      <c r="AB138" s="5"/>
      <c r="AC138" s="15"/>
      <c r="AD138" s="18"/>
      <c r="AE138" s="5"/>
    </row>
    <row r="139" spans="1:31" ht="14.1" customHeight="1" x14ac:dyDescent="0.2">
      <c r="A139" s="8">
        <f t="shared" si="6"/>
        <v>2021</v>
      </c>
      <c r="B139" s="8">
        <v>1</v>
      </c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5"/>
      <c r="V139" s="5"/>
      <c r="W139" s="5"/>
      <c r="X139" s="5"/>
      <c r="Y139" s="5"/>
      <c r="Z139" s="5"/>
      <c r="AA139" s="5"/>
      <c r="AB139" s="5"/>
      <c r="AC139" s="15"/>
      <c r="AD139" s="18"/>
      <c r="AE139" s="5"/>
    </row>
    <row r="140" spans="1:31" ht="14.1" customHeight="1" x14ac:dyDescent="0.2">
      <c r="A140" s="8">
        <f t="shared" si="6"/>
        <v>2021</v>
      </c>
      <c r="B140" s="8">
        <v>2</v>
      </c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5"/>
      <c r="V140" s="5"/>
      <c r="W140" s="5"/>
      <c r="X140" s="5"/>
      <c r="Y140" s="5"/>
      <c r="Z140" s="5"/>
      <c r="AA140" s="5"/>
      <c r="AB140" s="5"/>
      <c r="AC140" s="15"/>
      <c r="AD140" s="18"/>
      <c r="AE140" s="5"/>
    </row>
    <row r="141" spans="1:31" ht="14.1" customHeight="1" x14ac:dyDescent="0.2">
      <c r="A141" s="8">
        <f t="shared" si="6"/>
        <v>2021</v>
      </c>
      <c r="B141" s="8">
        <v>3</v>
      </c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5"/>
      <c r="V141" s="5"/>
      <c r="W141" s="5"/>
      <c r="X141" s="5"/>
      <c r="Y141" s="5"/>
      <c r="Z141" s="5"/>
      <c r="AA141" s="5"/>
      <c r="AB141" s="5"/>
      <c r="AC141" s="15"/>
      <c r="AD141" s="18"/>
      <c r="AE141" s="5"/>
    </row>
    <row r="142" spans="1:31" ht="14.1" customHeight="1" x14ac:dyDescent="0.2">
      <c r="A142" s="8">
        <f t="shared" si="6"/>
        <v>2021</v>
      </c>
      <c r="B142" s="8">
        <v>4</v>
      </c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5"/>
      <c r="V142" s="5"/>
      <c r="W142" s="5"/>
      <c r="X142" s="5"/>
      <c r="Y142" s="5"/>
      <c r="Z142" s="5"/>
      <c r="AA142" s="5"/>
      <c r="AB142" s="5"/>
      <c r="AC142" s="15"/>
      <c r="AD142" s="18"/>
      <c r="AE142" s="5"/>
    </row>
    <row r="143" spans="1:31" ht="14.1" customHeight="1" x14ac:dyDescent="0.2">
      <c r="A143" s="8">
        <f t="shared" si="6"/>
        <v>2021</v>
      </c>
      <c r="B143" s="8">
        <v>5</v>
      </c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5"/>
      <c r="V143" s="5"/>
      <c r="W143" s="5"/>
      <c r="X143" s="5"/>
      <c r="Y143" s="5"/>
      <c r="Z143" s="5"/>
      <c r="AA143" s="5"/>
      <c r="AB143" s="5"/>
      <c r="AC143" s="15"/>
      <c r="AD143" s="18"/>
      <c r="AE143" s="5"/>
    </row>
    <row r="144" spans="1:31" ht="14.1" customHeight="1" x14ac:dyDescent="0.2">
      <c r="A144" s="8">
        <f t="shared" si="6"/>
        <v>2021</v>
      </c>
      <c r="B144" s="8">
        <v>6</v>
      </c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5"/>
      <c r="V144" s="5"/>
      <c r="W144" s="5"/>
      <c r="X144" s="5"/>
      <c r="Y144" s="5"/>
      <c r="Z144" s="5"/>
      <c r="AA144" s="5"/>
      <c r="AB144" s="5"/>
      <c r="AC144" s="15"/>
      <c r="AD144" s="18"/>
      <c r="AE144" s="5"/>
    </row>
    <row r="145" spans="1:31" ht="14.1" customHeight="1" x14ac:dyDescent="0.2">
      <c r="A145" s="8">
        <f t="shared" si="6"/>
        <v>2021</v>
      </c>
      <c r="B145" s="8">
        <v>7</v>
      </c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5"/>
      <c r="V145" s="5"/>
      <c r="W145" s="5"/>
      <c r="X145" s="5"/>
      <c r="Y145" s="5"/>
      <c r="Z145" s="5"/>
      <c r="AA145" s="5"/>
      <c r="AB145" s="5"/>
      <c r="AC145" s="15"/>
      <c r="AD145" s="18"/>
      <c r="AE145" s="5"/>
    </row>
    <row r="146" spans="1:31" ht="14.1" customHeight="1" x14ac:dyDescent="0.2">
      <c r="A146" s="8">
        <f t="shared" si="6"/>
        <v>2021</v>
      </c>
      <c r="B146" s="8">
        <v>8</v>
      </c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5"/>
      <c r="V146" s="5"/>
      <c r="W146" s="5"/>
      <c r="X146" s="5"/>
      <c r="Y146" s="5"/>
      <c r="Z146" s="5"/>
      <c r="AA146" s="5"/>
      <c r="AB146" s="5"/>
      <c r="AC146" s="15"/>
      <c r="AD146" s="18"/>
      <c r="AE146" s="5"/>
    </row>
    <row r="147" spans="1:31" ht="14.1" customHeight="1" x14ac:dyDescent="0.2">
      <c r="A147" s="8">
        <f t="shared" si="6"/>
        <v>2021</v>
      </c>
      <c r="B147" s="8">
        <v>9</v>
      </c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5"/>
      <c r="V147" s="5"/>
      <c r="W147" s="5"/>
      <c r="X147" s="5"/>
      <c r="Y147" s="5"/>
      <c r="Z147" s="5"/>
      <c r="AA147" s="5"/>
      <c r="AB147" s="5"/>
      <c r="AC147" s="15"/>
      <c r="AD147" s="18"/>
      <c r="AE147" s="5"/>
    </row>
    <row r="148" spans="1:31" ht="14.1" customHeight="1" x14ac:dyDescent="0.2">
      <c r="A148" s="8">
        <f t="shared" ref="A148:A162" si="8">+A136+1</f>
        <v>2021</v>
      </c>
      <c r="B148" s="8">
        <v>10</v>
      </c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5"/>
      <c r="V148" s="5"/>
      <c r="W148" s="5"/>
      <c r="X148" s="5"/>
      <c r="Y148" s="5"/>
      <c r="Z148" s="5"/>
      <c r="AA148" s="5"/>
      <c r="AB148" s="5"/>
      <c r="AC148" s="15"/>
      <c r="AD148" s="18"/>
      <c r="AE148" s="5"/>
    </row>
    <row r="149" spans="1:31" ht="14.1" customHeight="1" x14ac:dyDescent="0.2">
      <c r="A149" s="8">
        <f t="shared" si="8"/>
        <v>2021</v>
      </c>
      <c r="B149" s="8">
        <v>11</v>
      </c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5"/>
      <c r="V149" s="5"/>
      <c r="W149" s="5"/>
      <c r="X149" s="5"/>
      <c r="Y149" s="5"/>
      <c r="Z149" s="5"/>
      <c r="AA149" s="5"/>
      <c r="AB149" s="5"/>
      <c r="AC149" s="15"/>
      <c r="AD149" s="18"/>
      <c r="AE149" s="5"/>
    </row>
    <row r="150" spans="1:31" ht="14.1" customHeight="1" x14ac:dyDescent="0.2">
      <c r="A150" s="8">
        <f t="shared" si="8"/>
        <v>2021</v>
      </c>
      <c r="B150" s="8">
        <v>12</v>
      </c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5"/>
      <c r="V150" s="5"/>
      <c r="W150" s="5"/>
      <c r="X150" s="5"/>
      <c r="Y150" s="5"/>
      <c r="Z150" s="5"/>
      <c r="AA150" s="5"/>
      <c r="AB150" s="5"/>
      <c r="AC150" s="15"/>
      <c r="AD150" s="18"/>
      <c r="AE150" s="5"/>
    </row>
    <row r="151" spans="1:31" ht="14.1" customHeight="1" x14ac:dyDescent="0.2">
      <c r="A151" s="8">
        <f t="shared" si="8"/>
        <v>2022</v>
      </c>
      <c r="B151" s="8">
        <v>1</v>
      </c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5"/>
      <c r="V151" s="5"/>
      <c r="W151" s="5"/>
      <c r="X151" s="5"/>
      <c r="Y151" s="5"/>
      <c r="Z151" s="5"/>
      <c r="AA151" s="5"/>
      <c r="AB151" s="5"/>
      <c r="AC151" s="15"/>
      <c r="AD151" s="18"/>
      <c r="AE151" s="5"/>
    </row>
    <row r="152" spans="1:31" ht="14.1" customHeight="1" x14ac:dyDescent="0.2">
      <c r="A152" s="8">
        <f t="shared" si="8"/>
        <v>2022</v>
      </c>
      <c r="B152" s="8">
        <v>2</v>
      </c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5"/>
      <c r="V152" s="5"/>
      <c r="W152" s="5"/>
      <c r="X152" s="5"/>
      <c r="Y152" s="5"/>
      <c r="Z152" s="5"/>
      <c r="AA152" s="5"/>
      <c r="AB152" s="5"/>
      <c r="AC152" s="15"/>
      <c r="AD152" s="18"/>
      <c r="AE152" s="5"/>
    </row>
    <row r="153" spans="1:31" ht="14.1" customHeight="1" x14ac:dyDescent="0.2">
      <c r="A153" s="8">
        <f t="shared" si="8"/>
        <v>2022</v>
      </c>
      <c r="B153" s="8">
        <v>3</v>
      </c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5"/>
      <c r="V153" s="5"/>
      <c r="W153" s="5"/>
      <c r="X153" s="5"/>
      <c r="Y153" s="5"/>
      <c r="Z153" s="5"/>
      <c r="AA153" s="5"/>
      <c r="AB153" s="5"/>
      <c r="AC153" s="15"/>
      <c r="AD153" s="18"/>
      <c r="AE153" s="5"/>
    </row>
    <row r="154" spans="1:31" ht="14.1" customHeight="1" x14ac:dyDescent="0.2">
      <c r="A154" s="8">
        <f t="shared" si="8"/>
        <v>2022</v>
      </c>
      <c r="B154" s="8">
        <v>4</v>
      </c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5"/>
      <c r="V154" s="5"/>
      <c r="W154" s="5"/>
      <c r="X154" s="5"/>
      <c r="Y154" s="5"/>
      <c r="Z154" s="5"/>
      <c r="AA154" s="5"/>
      <c r="AB154" s="5"/>
      <c r="AC154" s="15"/>
      <c r="AD154" s="18"/>
      <c r="AE154" s="5"/>
    </row>
    <row r="155" spans="1:31" ht="14.1" customHeight="1" x14ac:dyDescent="0.2">
      <c r="A155" s="8">
        <f t="shared" si="8"/>
        <v>2022</v>
      </c>
      <c r="B155" s="8">
        <v>5</v>
      </c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5"/>
      <c r="V155" s="5"/>
      <c r="W155" s="5"/>
      <c r="X155" s="5"/>
      <c r="Y155" s="5"/>
      <c r="Z155" s="5"/>
      <c r="AA155" s="5"/>
      <c r="AB155" s="5"/>
      <c r="AC155" s="15"/>
      <c r="AD155" s="18"/>
      <c r="AE155" s="5"/>
    </row>
    <row r="156" spans="1:31" ht="14.1" customHeight="1" x14ac:dyDescent="0.2">
      <c r="A156" s="8">
        <f t="shared" si="8"/>
        <v>2022</v>
      </c>
      <c r="B156" s="8">
        <v>6</v>
      </c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5"/>
      <c r="V156" s="5"/>
      <c r="W156" s="5"/>
      <c r="X156" s="5"/>
      <c r="Y156" s="5"/>
      <c r="Z156" s="5"/>
      <c r="AA156" s="5"/>
      <c r="AB156" s="5"/>
      <c r="AC156" s="15"/>
      <c r="AD156" s="18"/>
      <c r="AE156" s="5"/>
    </row>
    <row r="157" spans="1:31" ht="14.1" customHeight="1" x14ac:dyDescent="0.2">
      <c r="A157" s="8">
        <f t="shared" si="8"/>
        <v>2022</v>
      </c>
      <c r="B157" s="8">
        <v>7</v>
      </c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5"/>
      <c r="V157" s="5"/>
      <c r="W157" s="5"/>
      <c r="X157" s="5"/>
      <c r="Y157" s="5"/>
      <c r="Z157" s="5"/>
      <c r="AA157" s="5"/>
      <c r="AB157" s="5"/>
      <c r="AC157" s="15"/>
      <c r="AD157" s="18"/>
      <c r="AE157" s="5"/>
    </row>
    <row r="158" spans="1:31" ht="14.1" customHeight="1" x14ac:dyDescent="0.2">
      <c r="A158" s="8">
        <f t="shared" si="8"/>
        <v>2022</v>
      </c>
      <c r="B158" s="8">
        <v>8</v>
      </c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5"/>
      <c r="V158" s="5"/>
      <c r="W158" s="5"/>
      <c r="X158" s="5"/>
      <c r="Y158" s="5"/>
      <c r="Z158" s="5"/>
      <c r="AA158" s="5"/>
      <c r="AB158" s="5"/>
      <c r="AC158" s="15"/>
      <c r="AD158" s="18"/>
      <c r="AE158" s="5"/>
    </row>
    <row r="159" spans="1:31" ht="14.1" customHeight="1" x14ac:dyDescent="0.2">
      <c r="A159" s="8">
        <f t="shared" si="8"/>
        <v>2022</v>
      </c>
      <c r="B159" s="8">
        <v>9</v>
      </c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5"/>
      <c r="V159" s="5"/>
      <c r="W159" s="5"/>
      <c r="X159" s="5"/>
      <c r="Y159" s="5"/>
      <c r="Z159" s="5"/>
      <c r="AA159" s="5"/>
      <c r="AB159" s="5"/>
      <c r="AC159" s="15"/>
      <c r="AD159" s="18"/>
      <c r="AE159" s="5"/>
    </row>
    <row r="160" spans="1:31" ht="14.1" customHeight="1" x14ac:dyDescent="0.2">
      <c r="A160" s="8">
        <f t="shared" si="8"/>
        <v>2022</v>
      </c>
      <c r="B160" s="8">
        <v>10</v>
      </c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5"/>
      <c r="V160" s="5"/>
      <c r="W160" s="5"/>
      <c r="X160" s="5"/>
      <c r="Y160" s="5"/>
      <c r="Z160" s="5"/>
      <c r="AA160" s="5"/>
      <c r="AB160" s="5"/>
      <c r="AC160" s="15"/>
      <c r="AD160" s="18"/>
      <c r="AE160" s="5"/>
    </row>
    <row r="161" spans="1:31" ht="14.1" customHeight="1" x14ac:dyDescent="0.2">
      <c r="A161" s="8">
        <f t="shared" si="8"/>
        <v>2022</v>
      </c>
      <c r="B161" s="8">
        <v>11</v>
      </c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5"/>
      <c r="V161" s="5"/>
      <c r="W161" s="5"/>
      <c r="X161" s="5"/>
      <c r="Y161" s="5"/>
      <c r="Z161" s="5"/>
      <c r="AA161" s="5"/>
      <c r="AB161" s="5"/>
      <c r="AC161" s="15"/>
      <c r="AD161" s="18"/>
      <c r="AE161" s="5"/>
    </row>
    <row r="162" spans="1:31" ht="14.1" customHeight="1" x14ac:dyDescent="0.2">
      <c r="A162" s="8">
        <f t="shared" si="8"/>
        <v>2022</v>
      </c>
      <c r="B162" s="8">
        <v>12</v>
      </c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5"/>
      <c r="V162" s="5"/>
      <c r="W162" s="5"/>
      <c r="X162" s="5"/>
      <c r="Y162" s="5"/>
      <c r="Z162" s="5"/>
      <c r="AA162" s="5"/>
      <c r="AB162" s="5"/>
      <c r="AC162" s="15"/>
      <c r="AD162" s="18"/>
      <c r="AE162" s="5"/>
    </row>
    <row r="163" spans="1:31" ht="14.1" customHeight="1" x14ac:dyDescent="0.2">
      <c r="A163" s="8"/>
      <c r="B163" s="8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5"/>
      <c r="V163" s="5"/>
      <c r="W163" s="5"/>
      <c r="X163" s="5"/>
      <c r="Y163" s="5"/>
      <c r="Z163" s="5"/>
      <c r="AA163" s="5"/>
      <c r="AB163" s="5"/>
      <c r="AC163" s="15"/>
      <c r="AD163" s="18"/>
      <c r="AE163" s="5"/>
    </row>
    <row r="164" spans="1:31" ht="14.1" customHeight="1" x14ac:dyDescent="0.2">
      <c r="A164" s="6" t="s">
        <v>102</v>
      </c>
      <c r="AD164" s="8" t="s">
        <v>85</v>
      </c>
      <c r="AE164" s="8" t="s">
        <v>86</v>
      </c>
    </row>
    <row r="165" spans="1:31" ht="14.1" customHeight="1" x14ac:dyDescent="0.2">
      <c r="A165" s="6">
        <v>2010</v>
      </c>
      <c r="C165" s="14">
        <f t="shared" ref="C165:J165" si="9">AVERAGE(C7:C18)</f>
        <v>591553.83333333337</v>
      </c>
      <c r="D165" s="14">
        <f t="shared" si="9"/>
        <v>68849.916666666672</v>
      </c>
      <c r="E165" s="14">
        <f t="shared" si="9"/>
        <v>1326.25</v>
      </c>
      <c r="F165" s="14">
        <f t="shared" si="9"/>
        <v>669.83333333333337</v>
      </c>
      <c r="G165" s="14">
        <f t="shared" si="9"/>
        <v>720.91666666666663</v>
      </c>
      <c r="H165" s="14">
        <f t="shared" si="9"/>
        <v>203.08333333333334</v>
      </c>
      <c r="I165" s="14">
        <f t="shared" si="9"/>
        <v>5819.75</v>
      </c>
      <c r="J165" s="14">
        <f t="shared" si="9"/>
        <v>1582.5</v>
      </c>
      <c r="K165" s="14"/>
      <c r="L165" s="14">
        <f t="shared" ref="L165:S175" si="10">+U165*1000000/C165</f>
        <v>15526.447899500834</v>
      </c>
      <c r="M165" s="14">
        <f t="shared" si="10"/>
        <v>90334.284761903604</v>
      </c>
      <c r="N165" s="14">
        <f t="shared" si="10"/>
        <v>1495.2648444863337</v>
      </c>
      <c r="O165" s="14">
        <f t="shared" si="10"/>
        <v>28254.119432694697</v>
      </c>
      <c r="P165" s="14">
        <f t="shared" si="10"/>
        <v>1175683.4530112126</v>
      </c>
      <c r="Q165" s="14">
        <f t="shared" si="10"/>
        <v>13738.754205990972</v>
      </c>
      <c r="R165" s="14">
        <f t="shared" si="10"/>
        <v>11836.933888912754</v>
      </c>
      <c r="S165" s="14">
        <f t="shared" si="10"/>
        <v>1035527.7996840442</v>
      </c>
      <c r="T165" s="14"/>
      <c r="U165" s="14">
        <f>SUM(U7:U18)/1000000</f>
        <v>9184.7297729999991</v>
      </c>
      <c r="V165" s="14">
        <f>SUM(V7:V18)/1000000</f>
        <v>6219.5079779999996</v>
      </c>
      <c r="W165" s="14">
        <f>SUM(W7:W18)/1000000</f>
        <v>1.9830950000000001</v>
      </c>
      <c r="X165" s="14">
        <f>SUM(X7:X18)/1000000</f>
        <v>18.925550999999999</v>
      </c>
      <c r="Y165" s="14">
        <f>SUM(Y7:Y18)/1000000</f>
        <v>847.569796</v>
      </c>
      <c r="Z165" s="14">
        <f t="shared" ref="Z165:AB165" si="11">SUM(Z7:Z18)/1000000</f>
        <v>2.7901120000000001</v>
      </c>
      <c r="AA165" s="14">
        <f t="shared" si="11"/>
        <v>68.887996000000001</v>
      </c>
      <c r="AB165" s="14">
        <f t="shared" si="11"/>
        <v>1638.722743</v>
      </c>
      <c r="AC165" s="14"/>
      <c r="AD165" s="19">
        <f>MAX(AD7:AD9)</f>
        <v>6.62</v>
      </c>
      <c r="AE165" s="19">
        <f>MAX(AE11:AE15)</f>
        <v>5.68</v>
      </c>
    </row>
    <row r="166" spans="1:31" ht="14.1" customHeight="1" x14ac:dyDescent="0.2">
      <c r="A166" s="6">
        <f t="shared" ref="A166:A175" si="12">+A165+1</f>
        <v>2011</v>
      </c>
      <c r="C166" s="14">
        <f t="shared" ref="C166:J166" si="13">AVERAGE(C19:C30)</f>
        <v>595914.25</v>
      </c>
      <c r="D166" s="14">
        <f t="shared" si="13"/>
        <v>69176.166666666672</v>
      </c>
      <c r="E166" s="14">
        <f t="shared" si="13"/>
        <v>1345.4166666666667</v>
      </c>
      <c r="F166" s="14">
        <f t="shared" si="13"/>
        <v>714.5</v>
      </c>
      <c r="G166" s="14">
        <f t="shared" si="13"/>
        <v>736.25</v>
      </c>
      <c r="H166" s="14">
        <f t="shared" si="13"/>
        <v>234.91666666666666</v>
      </c>
      <c r="I166" s="14">
        <f t="shared" si="13"/>
        <v>5831.25</v>
      </c>
      <c r="J166" s="14">
        <f t="shared" si="13"/>
        <v>1599</v>
      </c>
      <c r="K166" s="14"/>
      <c r="L166" s="14">
        <f t="shared" si="10"/>
        <v>14629.605049719821</v>
      </c>
      <c r="M166" s="14">
        <f t="shared" si="10"/>
        <v>89694.797557925776</v>
      </c>
      <c r="N166" s="14">
        <f t="shared" si="10"/>
        <v>1353.2803964075565</v>
      </c>
      <c r="O166" s="14">
        <f t="shared" si="10"/>
        <v>27387.123862841148</v>
      </c>
      <c r="P166" s="14">
        <f t="shared" si="10"/>
        <v>1175699.1511035655</v>
      </c>
      <c r="Q166" s="14">
        <f t="shared" si="10"/>
        <v>12110.375310393758</v>
      </c>
      <c r="R166" s="14">
        <f t="shared" si="10"/>
        <v>11149.019335476958</v>
      </c>
      <c r="S166" s="14">
        <f t="shared" si="10"/>
        <v>1050495.6466541588</v>
      </c>
      <c r="T166" s="14"/>
      <c r="U166" s="14">
        <f>SUM(U19:U30)/1000000</f>
        <v>8717.9901210000007</v>
      </c>
      <c r="V166" s="14">
        <f>SUM(V19:V30)/1000000</f>
        <v>6204.7422649999999</v>
      </c>
      <c r="W166" s="14">
        <f>SUM(W19:W30)/1000000</f>
        <v>1.8207260000000001</v>
      </c>
      <c r="X166" s="14">
        <f>SUM(X19:X30)/1000000</f>
        <v>19.568100000000001</v>
      </c>
      <c r="Y166" s="14">
        <f>SUM(Y19:Y30)/1000000</f>
        <v>865.60850000000005</v>
      </c>
      <c r="Z166" s="14">
        <f t="shared" ref="Z166:AB166" si="14">SUM(Z19:Z30)/1000000</f>
        <v>2.844929</v>
      </c>
      <c r="AA166" s="14">
        <f t="shared" si="14"/>
        <v>65.012719000000004</v>
      </c>
      <c r="AB166" s="14">
        <f t="shared" si="14"/>
        <v>1679.7425390000001</v>
      </c>
      <c r="AC166" s="14"/>
      <c r="AD166" s="19">
        <f>MAX(AD17:AD21)</f>
        <v>5.75</v>
      </c>
      <c r="AE166" s="19">
        <f>MAX(AE23:AE27)</f>
        <v>5.67</v>
      </c>
    </row>
    <row r="167" spans="1:31" ht="14.1" customHeight="1" x14ac:dyDescent="0.2">
      <c r="A167" s="6">
        <f t="shared" si="12"/>
        <v>2012</v>
      </c>
      <c r="C167" s="14">
        <f t="shared" ref="C167:J167" si="15">AVERAGE(C31:C42)</f>
        <v>603593.91666666663</v>
      </c>
      <c r="D167" s="14">
        <f t="shared" si="15"/>
        <v>69677</v>
      </c>
      <c r="E167" s="14">
        <f t="shared" si="15"/>
        <v>1466</v>
      </c>
      <c r="F167" s="14">
        <f t="shared" si="15"/>
        <v>751.58333333333337</v>
      </c>
      <c r="G167" s="14">
        <f t="shared" si="15"/>
        <v>743.91666666666663</v>
      </c>
      <c r="H167" s="14">
        <f t="shared" si="15"/>
        <v>281</v>
      </c>
      <c r="I167" s="14">
        <f t="shared" si="15"/>
        <v>5887.833333333333</v>
      </c>
      <c r="J167" s="14">
        <f t="shared" si="15"/>
        <v>1578.5833333333333</v>
      </c>
      <c r="K167" s="14"/>
      <c r="L167" s="14">
        <f t="shared" si="10"/>
        <v>13908.633174042096</v>
      </c>
      <c r="M167" s="14">
        <f t="shared" si="10"/>
        <v>88740.695509278521</v>
      </c>
      <c r="N167" s="14">
        <f t="shared" si="10"/>
        <v>1233.6384720327421</v>
      </c>
      <c r="O167" s="14">
        <f t="shared" si="10"/>
        <v>27608.495398602947</v>
      </c>
      <c r="P167" s="14">
        <f t="shared" si="10"/>
        <v>1179906.3824353088</v>
      </c>
      <c r="Q167" s="14">
        <f t="shared" si="10"/>
        <v>9713.9822064056934</v>
      </c>
      <c r="R167" s="14">
        <f t="shared" si="10"/>
        <v>10974.803011860617</v>
      </c>
      <c r="S167" s="14">
        <f t="shared" si="10"/>
        <v>1058747.6408171884</v>
      </c>
      <c r="T167" s="14"/>
      <c r="U167" s="14">
        <f t="shared" ref="U167:Y167" si="16">SUM(U31:U42)/1000000</f>
        <v>8395.166373</v>
      </c>
      <c r="V167" s="14">
        <f t="shared" si="16"/>
        <v>6183.1854409999996</v>
      </c>
      <c r="W167" s="14">
        <f t="shared" si="16"/>
        <v>1.808514</v>
      </c>
      <c r="X167" s="14">
        <f t="shared" si="16"/>
        <v>20.750084999999999</v>
      </c>
      <c r="Y167" s="14">
        <f t="shared" si="16"/>
        <v>877.75202300000001</v>
      </c>
      <c r="Z167" s="14">
        <f t="shared" ref="Z167:AB167" si="17">SUM(Z31:Z42)/1000000</f>
        <v>2.7296290000000001</v>
      </c>
      <c r="AA167" s="14">
        <f t="shared" si="17"/>
        <v>64.617811000000003</v>
      </c>
      <c r="AB167" s="14">
        <f t="shared" si="17"/>
        <v>1671.3213800000001</v>
      </c>
      <c r="AC167" s="14"/>
      <c r="AD167" s="19">
        <f>MAX(AD29:AD33)</f>
        <v>5.08</v>
      </c>
      <c r="AE167" s="19">
        <f>MAX(AE35:AE39)</f>
        <v>5.54</v>
      </c>
    </row>
    <row r="168" spans="1:31" ht="14.1" customHeight="1" x14ac:dyDescent="0.2">
      <c r="A168" s="6">
        <f t="shared" si="12"/>
        <v>2013</v>
      </c>
      <c r="C168" s="14">
        <f t="shared" ref="C168:J168" si="18">AVERAGE(C43:C54)</f>
        <v>613205.75</v>
      </c>
      <c r="D168" s="14">
        <f t="shared" si="18"/>
        <v>70256.333333333328</v>
      </c>
      <c r="E168" s="14">
        <f t="shared" si="18"/>
        <v>1709.9166666666667</v>
      </c>
      <c r="F168" s="14">
        <f t="shared" si="18"/>
        <v>765.16666666666663</v>
      </c>
      <c r="G168" s="14">
        <f t="shared" si="18"/>
        <v>759.5</v>
      </c>
      <c r="H168" s="14">
        <f t="shared" si="18"/>
        <v>275.66666666666669</v>
      </c>
      <c r="I168" s="14">
        <f t="shared" si="18"/>
        <v>5941.75</v>
      </c>
      <c r="J168" s="14">
        <f t="shared" si="18"/>
        <v>1565.5</v>
      </c>
      <c r="K168" s="14"/>
      <c r="L168" s="14">
        <f t="shared" si="10"/>
        <v>13811.949217697322</v>
      </c>
      <c r="M168" s="14">
        <f t="shared" si="10"/>
        <v>86651.005954386084</v>
      </c>
      <c r="N168" s="14">
        <f t="shared" si="10"/>
        <v>1132.7043228227496</v>
      </c>
      <c r="O168" s="14">
        <f t="shared" si="10"/>
        <v>26959.287301241562</v>
      </c>
      <c r="P168" s="14">
        <f t="shared" si="10"/>
        <v>1192021.6919025674</v>
      </c>
      <c r="Q168" s="14">
        <f t="shared" si="10"/>
        <v>9689.0785973397815</v>
      </c>
      <c r="R168" s="14">
        <f t="shared" si="10"/>
        <v>10856.762233348762</v>
      </c>
      <c r="S168" s="14">
        <f t="shared" si="10"/>
        <v>1071046.4471414883</v>
      </c>
      <c r="T168" s="14"/>
      <c r="U168" s="14">
        <f t="shared" ref="U168:Y168" si="19">SUM(U43:U54)/1000000</f>
        <v>8469.5666789999996</v>
      </c>
      <c r="V168" s="14">
        <f t="shared" si="19"/>
        <v>6087.7819579999996</v>
      </c>
      <c r="W168" s="14">
        <f t="shared" si="19"/>
        <v>1.9368300000000001</v>
      </c>
      <c r="X168" s="14">
        <f t="shared" si="19"/>
        <v>20.628347999999999</v>
      </c>
      <c r="Y168" s="14">
        <f t="shared" si="19"/>
        <v>905.34047499999997</v>
      </c>
      <c r="Z168" s="14">
        <f t="shared" ref="Z168:AB168" si="20">SUM(Z43:Z54)/1000000</f>
        <v>2.6709559999999999</v>
      </c>
      <c r="AA168" s="14">
        <f t="shared" si="20"/>
        <v>64.508167</v>
      </c>
      <c r="AB168" s="14">
        <f t="shared" si="20"/>
        <v>1676.723213</v>
      </c>
      <c r="AC168" s="14"/>
      <c r="AD168" s="19">
        <f>MAX(AD41:AD45)</f>
        <v>4.49</v>
      </c>
      <c r="AE168" s="19">
        <f>MAX(AE47:AE51)</f>
        <v>5.43</v>
      </c>
    </row>
    <row r="169" spans="1:31" ht="14.1" customHeight="1" x14ac:dyDescent="0.2">
      <c r="A169" s="6">
        <f t="shared" si="12"/>
        <v>2014</v>
      </c>
      <c r="C169" s="14">
        <f t="shared" ref="C169:J169" si="21">AVERAGE(C55:C66)</f>
        <v>623846</v>
      </c>
      <c r="D169" s="14">
        <f t="shared" si="21"/>
        <v>70911.75</v>
      </c>
      <c r="E169" s="14">
        <f t="shared" si="21"/>
        <v>1735.4166666666667</v>
      </c>
      <c r="F169" s="14">
        <f t="shared" si="21"/>
        <v>771.16666666666663</v>
      </c>
      <c r="G169" s="14">
        <f t="shared" si="21"/>
        <v>762.41666666666663</v>
      </c>
      <c r="H169" s="14">
        <f t="shared" si="21"/>
        <v>245.75</v>
      </c>
      <c r="I169" s="14">
        <f t="shared" si="21"/>
        <v>6044</v>
      </c>
      <c r="J169" s="14">
        <f t="shared" si="21"/>
        <v>1587.3333333333333</v>
      </c>
      <c r="K169" s="14"/>
      <c r="L169" s="14">
        <f t="shared" si="10"/>
        <v>13874.978352029188</v>
      </c>
      <c r="M169" s="14">
        <f t="shared" si="10"/>
        <v>86580.929112594182</v>
      </c>
      <c r="N169" s="14">
        <f t="shared" si="10"/>
        <v>1498.8630972388955</v>
      </c>
      <c r="O169" s="14">
        <f t="shared" si="10"/>
        <v>26831.713421223256</v>
      </c>
      <c r="P169" s="14">
        <f t="shared" si="10"/>
        <v>1217758.3644114111</v>
      </c>
      <c r="Q169" s="14">
        <f t="shared" si="10"/>
        <v>10916.472024415056</v>
      </c>
      <c r="R169" s="14">
        <f t="shared" si="10"/>
        <v>10594.382528127067</v>
      </c>
      <c r="S169" s="14">
        <f t="shared" si="10"/>
        <v>1054293.110247795</v>
      </c>
      <c r="T169" s="14"/>
      <c r="U169" s="14">
        <f t="shared" ref="U169:Y169" si="22">SUM(U55:U66)/1000000</f>
        <v>8655.8497449999995</v>
      </c>
      <c r="V169" s="14">
        <f t="shared" si="22"/>
        <v>6139.6052</v>
      </c>
      <c r="W169" s="14">
        <f t="shared" si="22"/>
        <v>2.6011519999999999</v>
      </c>
      <c r="X169" s="14">
        <f t="shared" si="22"/>
        <v>20.691723</v>
      </c>
      <c r="Y169" s="14">
        <f t="shared" si="22"/>
        <v>928.43927299999996</v>
      </c>
      <c r="Z169" s="14">
        <f t="shared" ref="Z169:AB169" si="23">SUM(Z55:Z66)/1000000</f>
        <v>2.6827230000000002</v>
      </c>
      <c r="AA169" s="14">
        <f t="shared" si="23"/>
        <v>64.032448000000002</v>
      </c>
      <c r="AB169" s="14">
        <f t="shared" si="23"/>
        <v>1673.5145970000001</v>
      </c>
      <c r="AC169" s="14"/>
      <c r="AD169" s="19">
        <f>MAX(AD53:AD57)</f>
        <v>4.68</v>
      </c>
      <c r="AE169" s="19">
        <f>MAX(AE59:AE63)</f>
        <v>5.55</v>
      </c>
    </row>
    <row r="170" spans="1:31" ht="14.1" customHeight="1" x14ac:dyDescent="0.2">
      <c r="A170" s="6">
        <f t="shared" si="12"/>
        <v>2015</v>
      </c>
      <c r="C170" s="14">
        <f t="shared" ref="C170:J170" si="24">AVERAGE(C67:C78)</f>
        <v>635403.33333333337</v>
      </c>
      <c r="D170" s="14">
        <f t="shared" si="24"/>
        <v>71337.5</v>
      </c>
      <c r="E170" s="14">
        <f t="shared" si="24"/>
        <v>2218.9166666666665</v>
      </c>
      <c r="F170" s="14">
        <f t="shared" si="24"/>
        <v>765.25</v>
      </c>
      <c r="G170" s="14">
        <f t="shared" si="24"/>
        <v>783.08333333333337</v>
      </c>
      <c r="H170" s="14">
        <f t="shared" si="24"/>
        <v>205.5</v>
      </c>
      <c r="I170" s="14">
        <f t="shared" si="24"/>
        <v>6097</v>
      </c>
      <c r="J170" s="14">
        <f t="shared" si="24"/>
        <v>1643.9166666666667</v>
      </c>
      <c r="K170" s="14"/>
      <c r="L170" s="14">
        <f t="shared" si="10"/>
        <v>14235.0859894765</v>
      </c>
      <c r="M170" s="14">
        <f t="shared" si="10"/>
        <v>88232.738615735056</v>
      </c>
      <c r="N170" s="14">
        <f t="shared" si="10"/>
        <v>2868.213617756413</v>
      </c>
      <c r="O170" s="14">
        <f t="shared" si="10"/>
        <v>27440.828487422412</v>
      </c>
      <c r="P170" s="14">
        <f t="shared" si="10"/>
        <v>1253614.3948068533</v>
      </c>
      <c r="Q170" s="14">
        <f t="shared" si="10"/>
        <v>12363.74695863747</v>
      </c>
      <c r="R170" s="14">
        <f t="shared" si="10"/>
        <v>10727.25176316221</v>
      </c>
      <c r="S170" s="14">
        <f t="shared" si="10"/>
        <v>994490.33953464788</v>
      </c>
      <c r="T170" s="14"/>
      <c r="U170" s="14">
        <f>SUM(U67:U78)/1000000</f>
        <v>9045.0210879999995</v>
      </c>
      <c r="V170" s="14">
        <f t="shared" ref="V170:Y170" si="25">SUM(V67:V78)/1000000</f>
        <v>6294.3029909999996</v>
      </c>
      <c r="W170" s="14">
        <f t="shared" si="25"/>
        <v>6.3643270000000003</v>
      </c>
      <c r="X170" s="14">
        <f t="shared" si="25"/>
        <v>20.999093999999999</v>
      </c>
      <c r="Y170" s="14">
        <f t="shared" si="25"/>
        <v>981.68453899999997</v>
      </c>
      <c r="Z170" s="14">
        <f t="shared" ref="Z170:AB170" si="26">SUM(Z67:Z78)/1000000</f>
        <v>2.5407500000000001</v>
      </c>
      <c r="AA170" s="14">
        <f t="shared" si="26"/>
        <v>65.404054000000002</v>
      </c>
      <c r="AB170" s="14">
        <f t="shared" si="26"/>
        <v>1634.859244</v>
      </c>
      <c r="AC170" s="14"/>
      <c r="AD170" s="20">
        <f>MAX(AD65:AD69)</f>
        <v>5</v>
      </c>
      <c r="AE170" s="20">
        <f>MAX(AE71:AE75)</f>
        <v>5.47</v>
      </c>
    </row>
    <row r="171" spans="1:31" ht="14.1" customHeight="1" x14ac:dyDescent="0.2">
      <c r="A171" s="6">
        <f t="shared" si="12"/>
        <v>2016</v>
      </c>
      <c r="C171" s="14">
        <f t="shared" ref="C171:J171" si="27">AVERAGE(C79:C90)</f>
        <v>646221.08333333337</v>
      </c>
      <c r="D171" s="14">
        <f t="shared" si="27"/>
        <v>71757.25</v>
      </c>
      <c r="E171" s="14">
        <f t="shared" si="27"/>
        <v>2556.0833333333335</v>
      </c>
      <c r="F171" s="14">
        <f t="shared" si="27"/>
        <v>773.5</v>
      </c>
      <c r="G171" s="14">
        <f t="shared" si="27"/>
        <v>809.16666666666663</v>
      </c>
      <c r="H171" s="14">
        <f t="shared" si="27"/>
        <v>231.83333333333334</v>
      </c>
      <c r="I171" s="14">
        <f t="shared" si="27"/>
        <v>6186.583333333333</v>
      </c>
      <c r="J171" s="14">
        <f t="shared" si="27"/>
        <v>1701.5</v>
      </c>
      <c r="K171" s="14"/>
      <c r="L171" s="14">
        <f t="shared" si="10"/>
        <v>14217.177151833872</v>
      </c>
      <c r="M171" s="14">
        <f t="shared" si="10"/>
        <v>87823.189684666009</v>
      </c>
      <c r="N171" s="14">
        <f t="shared" si="10"/>
        <v>3307.3870831024024</v>
      </c>
      <c r="O171" s="14">
        <f t="shared" si="10"/>
        <v>27282.67097608274</v>
      </c>
      <c r="P171" s="14">
        <f t="shared" si="10"/>
        <v>1251584.6422245109</v>
      </c>
      <c r="Q171" s="14">
        <f t="shared" si="10"/>
        <v>11654.678648454348</v>
      </c>
      <c r="R171" s="14">
        <f t="shared" si="10"/>
        <v>10492.285079271003</v>
      </c>
      <c r="S171" s="14">
        <f t="shared" si="10"/>
        <v>970490.8827505142</v>
      </c>
      <c r="T171" s="14"/>
      <c r="U171" s="14">
        <f>SUM(U79:U90)/1000000</f>
        <v>9187.4396209999995</v>
      </c>
      <c r="V171" s="14">
        <f t="shared" ref="V171:Y171" si="28">SUM(V79:V90)/1000000</f>
        <v>6301.950578</v>
      </c>
      <c r="W171" s="14">
        <f t="shared" si="28"/>
        <v>8.4539570000000008</v>
      </c>
      <c r="X171" s="14">
        <f t="shared" si="28"/>
        <v>21.103145999999999</v>
      </c>
      <c r="Y171" s="14">
        <f t="shared" si="28"/>
        <v>1012.740573</v>
      </c>
      <c r="Z171" s="14">
        <f t="shared" ref="Z171:AB171" si="29">SUM(Z79:Z90)/1000000</f>
        <v>2.701943</v>
      </c>
      <c r="AA171" s="14">
        <f t="shared" si="29"/>
        <v>64.911395999999996</v>
      </c>
      <c r="AB171" s="14">
        <f t="shared" si="29"/>
        <v>1651.2902369999999</v>
      </c>
      <c r="AC171" s="14"/>
      <c r="AD171" s="20">
        <f>MAX(AD77:AD81)</f>
        <v>4.58</v>
      </c>
      <c r="AE171" s="20">
        <f>MAX(AE83:AE87)</f>
        <v>5.53</v>
      </c>
    </row>
    <row r="172" spans="1:31" ht="14.1" customHeight="1" x14ac:dyDescent="0.2">
      <c r="A172" s="6">
        <f t="shared" si="12"/>
        <v>2017</v>
      </c>
      <c r="C172" s="14">
        <f t="shared" ref="C172:J172" si="30">AVERAGE(C91:C102)</f>
        <v>659537.08333333337</v>
      </c>
      <c r="D172" s="14">
        <f t="shared" si="30"/>
        <v>72118</v>
      </c>
      <c r="E172" s="14">
        <f t="shared" si="30"/>
        <v>2962.75</v>
      </c>
      <c r="F172" s="14">
        <f t="shared" si="30"/>
        <v>761.41666666666663</v>
      </c>
      <c r="G172" s="14">
        <f t="shared" si="30"/>
        <v>818.5</v>
      </c>
      <c r="H172" s="14">
        <f t="shared" si="30"/>
        <v>269.66666666666669</v>
      </c>
      <c r="I172" s="14">
        <f t="shared" si="30"/>
        <v>6461.416666666667</v>
      </c>
      <c r="J172" s="14">
        <f t="shared" si="30"/>
        <v>1748.6666666666667</v>
      </c>
      <c r="K172" s="14"/>
      <c r="L172" s="14">
        <f t="shared" si="10"/>
        <v>13694.317592200085</v>
      </c>
      <c r="M172" s="14">
        <f t="shared" si="10"/>
        <v>88074.151335311573</v>
      </c>
      <c r="N172" s="14">
        <f t="shared" si="10"/>
        <v>3427.6415492363512</v>
      </c>
      <c r="O172" s="14">
        <f t="shared" si="10"/>
        <v>28311.781109773448</v>
      </c>
      <c r="P172" s="14">
        <f t="shared" si="10"/>
        <v>1220379.3060476482</v>
      </c>
      <c r="Q172" s="14">
        <f t="shared" si="10"/>
        <v>10580.22867737948</v>
      </c>
      <c r="R172" s="14">
        <f t="shared" si="10"/>
        <v>10249.064781975057</v>
      </c>
      <c r="S172" s="14">
        <f t="shared" si="10"/>
        <v>926953.74475791072</v>
      </c>
      <c r="T172" s="14"/>
      <c r="U172" s="14">
        <f>SUM(U91:U102)/1000000</f>
        <v>9031.9102829999993</v>
      </c>
      <c r="V172" s="14">
        <f t="shared" ref="V172:Y172" si="31">SUM(V91:V102)/1000000</f>
        <v>6351.7316460000002</v>
      </c>
      <c r="W172" s="14">
        <f t="shared" si="31"/>
        <v>10.155245000000001</v>
      </c>
      <c r="X172" s="14">
        <f t="shared" si="31"/>
        <v>21.557061999999998</v>
      </c>
      <c r="Y172" s="14">
        <f t="shared" si="31"/>
        <v>998.88046199999997</v>
      </c>
      <c r="Z172" s="14">
        <f t="shared" ref="Z172:AB172" si="32">SUM(Z91:Z102)/1000000</f>
        <v>2.853135</v>
      </c>
      <c r="AA172" s="14">
        <f t="shared" si="32"/>
        <v>66.223478</v>
      </c>
      <c r="AB172" s="14">
        <f t="shared" si="32"/>
        <v>1620.933115</v>
      </c>
      <c r="AD172" s="20">
        <f>MAX(AD89:AD93)</f>
        <v>4.1100000000000003</v>
      </c>
      <c r="AE172" s="20">
        <f>MAX(AE95:AE99)</f>
        <v>5.42</v>
      </c>
    </row>
    <row r="173" spans="1:31" ht="14.1" customHeight="1" x14ac:dyDescent="0.2">
      <c r="A173" s="6">
        <f t="shared" si="12"/>
        <v>2018</v>
      </c>
      <c r="C173" s="14">
        <f t="shared" ref="C173:J173" si="33">AVERAGE(C103:C114)</f>
        <v>670442.83333333337</v>
      </c>
      <c r="D173" s="14">
        <f t="shared" si="33"/>
        <v>71868.75</v>
      </c>
      <c r="E173" s="14">
        <f t="shared" si="33"/>
        <v>3090.75</v>
      </c>
      <c r="F173" s="14">
        <f t="shared" si="33"/>
        <v>742.91666666666663</v>
      </c>
      <c r="G173" s="14">
        <f t="shared" si="33"/>
        <v>813.5</v>
      </c>
      <c r="H173" s="14">
        <f t="shared" si="33"/>
        <v>270.66666666666669</v>
      </c>
      <c r="I173" s="14">
        <f t="shared" si="33"/>
        <v>6889.583333333333</v>
      </c>
      <c r="J173" s="14">
        <f t="shared" si="33"/>
        <v>1858.5833333333333</v>
      </c>
      <c r="K173" s="14"/>
      <c r="L173" s="14">
        <f t="shared" si="10"/>
        <v>14045.330863158355</v>
      </c>
      <c r="M173" s="14">
        <f t="shared" si="10"/>
        <v>86932.197958083314</v>
      </c>
      <c r="N173" s="14">
        <f t="shared" si="10"/>
        <v>3824.7580684299928</v>
      </c>
      <c r="O173" s="14">
        <f t="shared" si="10"/>
        <v>27246.94155916994</v>
      </c>
      <c r="P173" s="14">
        <f t="shared" si="10"/>
        <v>1229181.5316533498</v>
      </c>
      <c r="Q173" s="14">
        <f t="shared" si="10"/>
        <v>10615.289408866995</v>
      </c>
      <c r="R173" s="14">
        <f t="shared" si="10"/>
        <v>10502.512778953735</v>
      </c>
      <c r="S173" s="14">
        <f t="shared" si="10"/>
        <v>952854.53078061249</v>
      </c>
      <c r="T173" s="14"/>
      <c r="U173" s="14">
        <f>SUM(U103:U114)/1000000</f>
        <v>9416.5914190000003</v>
      </c>
      <c r="V173" s="14">
        <f t="shared" ref="V173:Y173" si="34">SUM(V103:V114)/1000000</f>
        <v>6247.7084020000002</v>
      </c>
      <c r="W173" s="14">
        <f t="shared" si="34"/>
        <v>11.821370999999999</v>
      </c>
      <c r="X173" s="14">
        <f t="shared" si="34"/>
        <v>20.242207000000001</v>
      </c>
      <c r="Y173" s="14">
        <f t="shared" si="34"/>
        <v>999.93917599999997</v>
      </c>
      <c r="Z173" s="14">
        <f t="shared" ref="Z173:AB173" si="35">SUM(Z103:Z114)/1000000</f>
        <v>2.873205</v>
      </c>
      <c r="AA173" s="14">
        <f t="shared" si="35"/>
        <v>72.357937000000007</v>
      </c>
      <c r="AB173" s="14">
        <f t="shared" si="35"/>
        <v>1770.95955</v>
      </c>
      <c r="AD173" s="20">
        <f>MAX(AD101:AD105)</f>
        <v>5.36</v>
      </c>
      <c r="AE173" s="20">
        <f>MAX(AE107:AE111)</f>
        <v>5.19</v>
      </c>
    </row>
    <row r="174" spans="1:31" ht="14.1" customHeight="1" x14ac:dyDescent="0.2">
      <c r="A174" s="6">
        <f t="shared" si="12"/>
        <v>2019</v>
      </c>
      <c r="C174" s="14">
        <f t="shared" ref="C174:J174" si="36">AVERAGE(C115:C126)</f>
        <v>685104</v>
      </c>
      <c r="D174" s="14">
        <f t="shared" si="36"/>
        <v>72592.75</v>
      </c>
      <c r="E174" s="14">
        <f t="shared" si="36"/>
        <v>3352.5833333333335</v>
      </c>
      <c r="F174" s="14">
        <f t="shared" si="36"/>
        <v>688.08333333333337</v>
      </c>
      <c r="G174" s="14">
        <f t="shared" si="36"/>
        <v>798.25</v>
      </c>
      <c r="H174" s="14">
        <f t="shared" si="36"/>
        <v>226.16666666666666</v>
      </c>
      <c r="I174" s="14">
        <f t="shared" si="36"/>
        <v>6948.916666666667</v>
      </c>
      <c r="J174" s="14">
        <f t="shared" si="36"/>
        <v>1879.6666666666667</v>
      </c>
      <c r="K174" s="14"/>
      <c r="L174" s="14">
        <f t="shared" si="10"/>
        <v>13989.074286531681</v>
      </c>
      <c r="M174" s="14">
        <f t="shared" si="10"/>
        <v>86016.19256743959</v>
      </c>
      <c r="N174" s="14">
        <f t="shared" si="10"/>
        <v>4152.2639755412492</v>
      </c>
      <c r="O174" s="14">
        <f t="shared" si="10"/>
        <v>26492.366719147387</v>
      </c>
      <c r="P174" s="14">
        <f t="shared" si="10"/>
        <v>1218803.9812088944</v>
      </c>
      <c r="Q174" s="14">
        <f t="shared" si="10"/>
        <v>8933.0803242446582</v>
      </c>
      <c r="R174" s="14">
        <f t="shared" si="10"/>
        <v>10455.764903402209</v>
      </c>
      <c r="S174" s="14">
        <f t="shared" si="10"/>
        <v>940307.49671927642</v>
      </c>
      <c r="T174" s="14"/>
      <c r="U174" s="14">
        <f>SUM(U115:U126)/1000000</f>
        <v>9583.9707500000004</v>
      </c>
      <c r="V174" s="14">
        <f t="shared" ref="V174:Y174" si="37">SUM(V115:V126)/1000000</f>
        <v>6244.1519630000003</v>
      </c>
      <c r="W174" s="14">
        <f t="shared" si="37"/>
        <v>13.920811</v>
      </c>
      <c r="X174" s="14">
        <f t="shared" si="37"/>
        <v>18.228956</v>
      </c>
      <c r="Y174" s="14">
        <f t="shared" si="37"/>
        <v>972.91027799999995</v>
      </c>
      <c r="Z174" s="14">
        <f t="shared" ref="Z174:AB174" si="38">SUM(Z115:Z126)/1000000</f>
        <v>2.020365</v>
      </c>
      <c r="AA174" s="14">
        <f t="shared" si="38"/>
        <v>72.656238999999999</v>
      </c>
      <c r="AB174" s="14">
        <f t="shared" si="38"/>
        <v>1767.4646580000001</v>
      </c>
      <c r="AD174" s="20">
        <f>MAX(AD113:AD117)</f>
        <v>4.2</v>
      </c>
      <c r="AE174" s="20">
        <f>MAX(AE119:AE123)</f>
        <v>5.47</v>
      </c>
    </row>
    <row r="175" spans="1:31" ht="14.1" customHeight="1" x14ac:dyDescent="0.2">
      <c r="A175" s="6">
        <f t="shared" si="12"/>
        <v>2020</v>
      </c>
      <c r="C175" s="14">
        <f>AVERAGE(C127:C138)</f>
        <v>695455.57142857148</v>
      </c>
      <c r="D175" s="14">
        <f t="shared" ref="D175:J175" si="39">AVERAGE(D127:D138)</f>
        <v>73266.428571428565</v>
      </c>
      <c r="E175" s="14">
        <f t="shared" si="39"/>
        <v>3339.5714285714284</v>
      </c>
      <c r="F175" s="14">
        <f t="shared" si="39"/>
        <v>617.85714285714289</v>
      </c>
      <c r="G175" s="14">
        <f t="shared" si="39"/>
        <v>764.42857142857144</v>
      </c>
      <c r="H175" s="14">
        <f t="shared" si="39"/>
        <v>211.71428571428572</v>
      </c>
      <c r="I175" s="14">
        <f t="shared" si="39"/>
        <v>7028.8571428571431</v>
      </c>
      <c r="J175" s="14">
        <f t="shared" si="39"/>
        <v>1884.7142857142858</v>
      </c>
      <c r="K175" s="14"/>
      <c r="L175" s="14">
        <f t="shared" si="10"/>
        <v>7921.4149664279666</v>
      </c>
      <c r="M175" s="14">
        <f t="shared" si="10"/>
        <v>45657.753847503736</v>
      </c>
      <c r="N175" s="14">
        <f t="shared" si="10"/>
        <v>2068.362108054926</v>
      </c>
      <c r="O175" s="14">
        <f t="shared" si="10"/>
        <v>13972.576184971098</v>
      </c>
      <c r="P175" s="14">
        <f t="shared" si="10"/>
        <v>694952.65333582507</v>
      </c>
      <c r="Q175" s="14">
        <f t="shared" si="10"/>
        <v>3191.4851551956813</v>
      </c>
      <c r="R175" s="14">
        <f t="shared" si="10"/>
        <v>5499.3514897768382</v>
      </c>
      <c r="S175" s="14">
        <f t="shared" si="10"/>
        <v>507812.05472599104</v>
      </c>
      <c r="T175" s="14"/>
      <c r="U175" s="14">
        <f>SUM(U127:U138)/1000000</f>
        <v>5508.9921720000002</v>
      </c>
      <c r="V175" s="14">
        <f t="shared" ref="V175:Y175" si="40">SUM(V127:V138)/1000000</f>
        <v>3345.1805610000001</v>
      </c>
      <c r="W175" s="14">
        <f t="shared" si="40"/>
        <v>6.9074429999999998</v>
      </c>
      <c r="X175" s="14">
        <f t="shared" si="40"/>
        <v>8.6330559999999998</v>
      </c>
      <c r="Y175" s="14">
        <f t="shared" si="40"/>
        <v>531.24166400000001</v>
      </c>
      <c r="Z175" s="14">
        <f t="shared" ref="Z175:AB175" si="41">SUM(Z127:Z138)/1000000</f>
        <v>0.67568300000000003</v>
      </c>
      <c r="AA175" s="14">
        <f t="shared" si="41"/>
        <v>38.654156</v>
      </c>
      <c r="AB175" s="14">
        <f t="shared" si="41"/>
        <v>957.08063400000003</v>
      </c>
      <c r="AD175" s="20">
        <f>MAX(AD125:AD128)</f>
        <v>4.3899999999999997</v>
      </c>
      <c r="AE175" s="20"/>
    </row>
    <row r="176" spans="1:31" ht="14.1" customHeight="1" x14ac:dyDescent="0.2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D176" s="2"/>
      <c r="AE176" s="2"/>
    </row>
    <row r="177" spans="3:31" ht="14.1" customHeight="1" x14ac:dyDescent="0.2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D177" s="2"/>
      <c r="AE177" s="2"/>
    </row>
    <row r="178" spans="3:31" x14ac:dyDescent="0.2">
      <c r="C178" s="22"/>
      <c r="D178" s="22"/>
      <c r="E178" s="22"/>
      <c r="F178" s="22"/>
      <c r="G178" s="22"/>
      <c r="H178" s="22"/>
      <c r="I178" s="22"/>
      <c r="J178" s="22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</row>
    <row r="179" spans="3:31" x14ac:dyDescent="0.2">
      <c r="C179" s="22"/>
      <c r="D179" s="22"/>
      <c r="E179" s="22"/>
      <c r="F179" s="22"/>
      <c r="G179" s="22"/>
      <c r="H179" s="22"/>
      <c r="I179" s="22"/>
      <c r="J179" s="22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</row>
    <row r="180" spans="3:31" x14ac:dyDescent="0.2">
      <c r="C180" s="22"/>
      <c r="D180" s="22"/>
      <c r="E180" s="22"/>
      <c r="F180" s="22"/>
      <c r="G180" s="22"/>
      <c r="H180" s="22"/>
      <c r="I180" s="22"/>
      <c r="J180" s="22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</row>
    <row r="181" spans="3:31" x14ac:dyDescent="0.2">
      <c r="C181" s="22"/>
      <c r="D181" s="22"/>
      <c r="E181" s="22"/>
      <c r="F181" s="22"/>
      <c r="G181" s="22"/>
      <c r="H181" s="22"/>
      <c r="I181" s="22"/>
      <c r="J181" s="22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</row>
    <row r="182" spans="3:31" x14ac:dyDescent="0.2">
      <c r="C182" s="22"/>
      <c r="D182" s="22"/>
      <c r="E182" s="22"/>
      <c r="F182" s="22"/>
      <c r="G182" s="22"/>
      <c r="H182" s="22"/>
      <c r="I182" s="22"/>
      <c r="J182" s="22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</row>
    <row r="183" spans="3:31" x14ac:dyDescent="0.2">
      <c r="C183" s="22"/>
      <c r="D183" s="22"/>
      <c r="E183" s="22"/>
      <c r="F183" s="22"/>
      <c r="G183" s="22"/>
      <c r="H183" s="22"/>
      <c r="I183" s="22"/>
      <c r="J183" s="22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</row>
    <row r="184" spans="3:31" x14ac:dyDescent="0.2">
      <c r="C184" s="22"/>
      <c r="D184" s="22"/>
      <c r="E184" s="22"/>
      <c r="F184" s="22"/>
      <c r="G184" s="22"/>
      <c r="H184" s="22"/>
      <c r="I184" s="22"/>
      <c r="J184" s="22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</row>
    <row r="185" spans="3:31" x14ac:dyDescent="0.2">
      <c r="C185" s="22"/>
      <c r="D185" s="22"/>
      <c r="E185" s="22"/>
      <c r="F185" s="22"/>
      <c r="G185" s="22"/>
      <c r="H185" s="22"/>
      <c r="I185" s="22"/>
      <c r="J185" s="22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</row>
    <row r="186" spans="3:31" x14ac:dyDescent="0.2">
      <c r="C186" s="22"/>
      <c r="D186" s="22"/>
      <c r="E186" s="22"/>
      <c r="F186" s="22"/>
      <c r="G186" s="22"/>
      <c r="H186" s="22"/>
      <c r="I186" s="22"/>
      <c r="J186" s="22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</row>
    <row r="187" spans="3:31" x14ac:dyDescent="0.2">
      <c r="C187" s="22"/>
      <c r="D187" s="22"/>
      <c r="E187" s="22"/>
      <c r="F187" s="22"/>
      <c r="G187" s="22"/>
      <c r="H187" s="22"/>
      <c r="I187" s="22"/>
      <c r="J187" s="22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</row>
    <row r="188" spans="3:31" x14ac:dyDescent="0.2">
      <c r="C188" s="22"/>
      <c r="D188" s="22"/>
      <c r="E188" s="22"/>
      <c r="F188" s="22"/>
      <c r="G188" s="22"/>
      <c r="H188" s="22"/>
      <c r="I188" s="22"/>
      <c r="J188" s="22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</row>
    <row r="189" spans="3:31" x14ac:dyDescent="0.2">
      <c r="C189" s="22"/>
      <c r="D189" s="22"/>
      <c r="E189" s="22"/>
      <c r="F189" s="22"/>
      <c r="G189" s="22"/>
      <c r="H189" s="22"/>
      <c r="I189" s="22"/>
      <c r="J189" s="22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</row>
    <row r="190" spans="3:31" x14ac:dyDescent="0.2">
      <c r="C190" s="22"/>
      <c r="D190" s="22"/>
      <c r="E190" s="22"/>
      <c r="F190" s="22"/>
      <c r="G190" s="22"/>
      <c r="H190" s="22"/>
      <c r="I190" s="22"/>
      <c r="J190" s="22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</row>
    <row r="191" spans="3:31" x14ac:dyDescent="0.2">
      <c r="C191" s="22"/>
      <c r="D191" s="22"/>
      <c r="E191" s="22"/>
      <c r="F191" s="22"/>
      <c r="G191" s="22"/>
      <c r="H191" s="22"/>
      <c r="I191" s="22"/>
      <c r="J191" s="22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</row>
    <row r="192" spans="3:31" x14ac:dyDescent="0.2">
      <c r="C192" s="22"/>
      <c r="D192" s="22"/>
      <c r="E192" s="22"/>
      <c r="F192" s="22"/>
      <c r="G192" s="22"/>
      <c r="H192" s="22"/>
      <c r="I192" s="22"/>
      <c r="J192" s="22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</row>
    <row r="193" spans="3:31" x14ac:dyDescent="0.2">
      <c r="C193" s="22"/>
      <c r="D193" s="22"/>
      <c r="E193" s="22"/>
      <c r="F193" s="22"/>
      <c r="G193" s="22"/>
      <c r="H193" s="22"/>
      <c r="I193" s="22"/>
      <c r="J193" s="22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</row>
    <row r="194" spans="3:31" x14ac:dyDescent="0.2">
      <c r="C194" s="22"/>
      <c r="D194" s="22"/>
      <c r="E194" s="22"/>
      <c r="F194" s="22"/>
      <c r="G194" s="22"/>
      <c r="H194" s="22"/>
      <c r="I194" s="22"/>
      <c r="J194" s="22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</row>
    <row r="195" spans="3:31" x14ac:dyDescent="0.2">
      <c r="C195" s="22"/>
      <c r="D195" s="22"/>
      <c r="E195" s="22"/>
      <c r="F195" s="22"/>
      <c r="G195" s="22"/>
      <c r="H195" s="22"/>
      <c r="I195" s="22"/>
      <c r="J195" s="22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</row>
    <row r="196" spans="3:31" x14ac:dyDescent="0.2">
      <c r="C196" s="22"/>
      <c r="D196" s="22"/>
      <c r="E196" s="22"/>
      <c r="F196" s="22"/>
      <c r="G196" s="22"/>
      <c r="H196" s="22"/>
      <c r="I196" s="22"/>
      <c r="J196" s="22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</row>
    <row r="197" spans="3:31" x14ac:dyDescent="0.2">
      <c r="C197" s="22"/>
      <c r="D197" s="22"/>
      <c r="E197" s="22"/>
      <c r="F197" s="22"/>
      <c r="G197" s="22"/>
      <c r="H197" s="22"/>
      <c r="I197" s="22"/>
      <c r="J197" s="22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</row>
    <row r="198" spans="3:31" x14ac:dyDescent="0.2">
      <c r="C198" s="22"/>
      <c r="D198" s="22"/>
      <c r="E198" s="22"/>
      <c r="F198" s="22"/>
      <c r="G198" s="22"/>
      <c r="H198" s="22"/>
      <c r="I198" s="22"/>
      <c r="J198" s="22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</row>
    <row r="199" spans="3:31" x14ac:dyDescent="0.2">
      <c r="C199" s="22"/>
      <c r="D199" s="22"/>
      <c r="E199" s="22"/>
      <c r="F199" s="22"/>
      <c r="G199" s="22"/>
      <c r="H199" s="22"/>
      <c r="I199" s="22"/>
      <c r="J199" s="22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</row>
    <row r="200" spans="3:31" x14ac:dyDescent="0.2">
      <c r="C200" s="22"/>
      <c r="D200" s="22"/>
      <c r="E200" s="22"/>
      <c r="F200" s="22"/>
      <c r="G200" s="22"/>
      <c r="H200" s="22"/>
      <c r="I200" s="22"/>
      <c r="J200" s="22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</row>
    <row r="201" spans="3:31" x14ac:dyDescent="0.2">
      <c r="C201" s="22"/>
      <c r="D201" s="22"/>
      <c r="E201" s="22"/>
      <c r="F201" s="22"/>
      <c r="G201" s="22"/>
      <c r="H201" s="22"/>
      <c r="I201" s="22"/>
      <c r="J201" s="22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</row>
    <row r="202" spans="3:31" x14ac:dyDescent="0.2">
      <c r="C202" s="22"/>
      <c r="D202" s="22"/>
      <c r="E202" s="22"/>
      <c r="F202" s="22"/>
      <c r="G202" s="22"/>
      <c r="H202" s="22"/>
      <c r="I202" s="22"/>
      <c r="J202" s="22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</row>
    <row r="203" spans="3:31" x14ac:dyDescent="0.2">
      <c r="C203" s="22"/>
      <c r="D203" s="22"/>
      <c r="E203" s="22"/>
      <c r="F203" s="22"/>
      <c r="G203" s="22"/>
      <c r="H203" s="22"/>
      <c r="I203" s="22"/>
      <c r="J203" s="22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</row>
    <row r="204" spans="3:31" x14ac:dyDescent="0.2">
      <c r="C204" s="22"/>
      <c r="D204" s="22"/>
      <c r="E204" s="22"/>
      <c r="F204" s="22"/>
      <c r="G204" s="22"/>
      <c r="H204" s="22"/>
      <c r="I204" s="22"/>
      <c r="J204" s="22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</row>
    <row r="205" spans="3:31" x14ac:dyDescent="0.2">
      <c r="C205" s="22"/>
      <c r="D205" s="22"/>
      <c r="E205" s="22"/>
      <c r="F205" s="22"/>
      <c r="G205" s="22"/>
      <c r="H205" s="22"/>
      <c r="I205" s="22"/>
      <c r="J205" s="22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</row>
    <row r="206" spans="3:31" x14ac:dyDescent="0.2">
      <c r="C206" s="22"/>
      <c r="D206" s="22"/>
      <c r="E206" s="22"/>
      <c r="F206" s="22"/>
      <c r="G206" s="22"/>
      <c r="H206" s="22"/>
      <c r="I206" s="22"/>
      <c r="J206" s="22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</row>
    <row r="207" spans="3:31" x14ac:dyDescent="0.2">
      <c r="C207" s="22"/>
      <c r="D207" s="22"/>
      <c r="E207" s="22"/>
      <c r="F207" s="22"/>
      <c r="G207" s="22"/>
      <c r="H207" s="22"/>
      <c r="I207" s="22"/>
      <c r="J207" s="22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</row>
    <row r="208" spans="3:31" x14ac:dyDescent="0.2">
      <c r="C208" s="22"/>
      <c r="D208" s="22"/>
      <c r="E208" s="22"/>
      <c r="F208" s="22"/>
      <c r="G208" s="22"/>
      <c r="H208" s="22"/>
      <c r="I208" s="22"/>
      <c r="J208" s="22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</row>
    <row r="209" spans="3:31" x14ac:dyDescent="0.2">
      <c r="C209" s="22"/>
      <c r="D209" s="22"/>
      <c r="E209" s="22"/>
      <c r="F209" s="22"/>
      <c r="G209" s="22"/>
      <c r="H209" s="22"/>
      <c r="I209" s="22"/>
      <c r="J209" s="22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</row>
    <row r="210" spans="3:31" x14ac:dyDescent="0.2">
      <c r="C210" s="22"/>
      <c r="D210" s="22"/>
      <c r="E210" s="22"/>
      <c r="F210" s="22"/>
      <c r="G210" s="22"/>
      <c r="H210" s="22"/>
      <c r="I210" s="22"/>
      <c r="J210" s="22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</row>
    <row r="211" spans="3:31" x14ac:dyDescent="0.2">
      <c r="C211" s="22"/>
      <c r="D211" s="22"/>
      <c r="E211" s="22"/>
      <c r="F211" s="22"/>
      <c r="G211" s="22"/>
      <c r="H211" s="22"/>
      <c r="I211" s="22"/>
      <c r="J211" s="22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</row>
    <row r="212" spans="3:31" x14ac:dyDescent="0.2">
      <c r="C212" s="22"/>
      <c r="D212" s="22"/>
      <c r="E212" s="22"/>
      <c r="F212" s="22"/>
      <c r="G212" s="22"/>
      <c r="H212" s="22"/>
      <c r="I212" s="22"/>
      <c r="J212" s="22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</row>
    <row r="213" spans="3:31" x14ac:dyDescent="0.2">
      <c r="C213" s="22"/>
      <c r="D213" s="22"/>
      <c r="E213" s="22"/>
      <c r="F213" s="22"/>
      <c r="G213" s="22"/>
      <c r="H213" s="22"/>
      <c r="I213" s="22"/>
      <c r="J213" s="22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</row>
    <row r="214" spans="3:31" x14ac:dyDescent="0.2">
      <c r="C214" s="22"/>
      <c r="D214" s="22"/>
      <c r="E214" s="22"/>
      <c r="F214" s="22"/>
      <c r="G214" s="22"/>
      <c r="H214" s="22"/>
      <c r="I214" s="22"/>
      <c r="J214" s="22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</row>
    <row r="215" spans="3:31" x14ac:dyDescent="0.2">
      <c r="C215" s="22"/>
      <c r="D215" s="22"/>
      <c r="E215" s="22"/>
      <c r="F215" s="22"/>
      <c r="G215" s="22"/>
      <c r="H215" s="22"/>
      <c r="I215" s="22"/>
      <c r="J215" s="22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</row>
    <row r="216" spans="3:31" x14ac:dyDescent="0.2">
      <c r="C216" s="22"/>
      <c r="D216" s="22"/>
      <c r="E216" s="22"/>
      <c r="F216" s="22"/>
      <c r="G216" s="22"/>
      <c r="H216" s="22"/>
      <c r="I216" s="22"/>
      <c r="J216" s="22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</row>
    <row r="217" spans="3:31" x14ac:dyDescent="0.2">
      <c r="C217" s="22"/>
      <c r="D217" s="22"/>
      <c r="E217" s="22"/>
      <c r="F217" s="22"/>
      <c r="G217" s="22"/>
      <c r="H217" s="22"/>
      <c r="I217" s="22"/>
      <c r="J217" s="22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</row>
    <row r="218" spans="3:31" x14ac:dyDescent="0.2">
      <c r="C218" s="22"/>
      <c r="D218" s="22"/>
      <c r="E218" s="22"/>
      <c r="F218" s="22"/>
      <c r="G218" s="22"/>
      <c r="H218" s="22"/>
      <c r="I218" s="22"/>
      <c r="J218" s="22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</row>
    <row r="219" spans="3:31" x14ac:dyDescent="0.2">
      <c r="C219" s="22"/>
      <c r="D219" s="22"/>
      <c r="E219" s="22"/>
      <c r="F219" s="22"/>
      <c r="G219" s="22"/>
      <c r="H219" s="22"/>
      <c r="I219" s="22"/>
      <c r="J219" s="22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</row>
    <row r="220" spans="3:31" x14ac:dyDescent="0.2">
      <c r="C220" s="22"/>
      <c r="D220" s="22"/>
      <c r="E220" s="22"/>
      <c r="F220" s="22"/>
      <c r="G220" s="22"/>
      <c r="H220" s="22"/>
      <c r="I220" s="22"/>
      <c r="J220" s="22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</row>
    <row r="221" spans="3:31" x14ac:dyDescent="0.2">
      <c r="C221" s="22"/>
      <c r="D221" s="22"/>
      <c r="E221" s="22"/>
      <c r="F221" s="22"/>
      <c r="G221" s="22"/>
      <c r="H221" s="22"/>
      <c r="I221" s="22"/>
      <c r="J221" s="22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</row>
    <row r="222" spans="3:31" x14ac:dyDescent="0.2">
      <c r="C222" s="22"/>
      <c r="D222" s="22"/>
      <c r="E222" s="22"/>
      <c r="F222" s="22"/>
      <c r="G222" s="22"/>
      <c r="H222" s="22"/>
      <c r="I222" s="22"/>
      <c r="J222" s="22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</row>
    <row r="223" spans="3:31" x14ac:dyDescent="0.2">
      <c r="C223" s="22"/>
      <c r="D223" s="22"/>
      <c r="E223" s="22"/>
      <c r="F223" s="22"/>
      <c r="G223" s="22"/>
      <c r="H223" s="22"/>
      <c r="I223" s="22"/>
      <c r="J223" s="22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</row>
    <row r="224" spans="3:31" x14ac:dyDescent="0.2">
      <c r="C224" s="22"/>
      <c r="D224" s="22"/>
      <c r="E224" s="22"/>
      <c r="F224" s="22"/>
      <c r="G224" s="22"/>
      <c r="H224" s="22"/>
      <c r="I224" s="22"/>
      <c r="J224" s="22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</row>
    <row r="225" spans="3:31" x14ac:dyDescent="0.2">
      <c r="C225" s="22"/>
      <c r="D225" s="22"/>
      <c r="E225" s="22"/>
      <c r="F225" s="22"/>
      <c r="G225" s="22"/>
      <c r="H225" s="22"/>
      <c r="I225" s="22"/>
      <c r="J225" s="22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</row>
    <row r="226" spans="3:31" x14ac:dyDescent="0.2">
      <c r="C226" s="22"/>
      <c r="D226" s="22"/>
      <c r="E226" s="22"/>
      <c r="F226" s="22"/>
      <c r="G226" s="22"/>
      <c r="H226" s="22"/>
      <c r="I226" s="22"/>
      <c r="J226" s="22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</row>
    <row r="227" spans="3:31" x14ac:dyDescent="0.2">
      <c r="C227" s="22"/>
      <c r="D227" s="22"/>
      <c r="E227" s="22"/>
      <c r="F227" s="22"/>
      <c r="G227" s="22"/>
      <c r="H227" s="22"/>
      <c r="I227" s="22"/>
      <c r="J227" s="22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</row>
    <row r="228" spans="3:31" x14ac:dyDescent="0.2">
      <c r="C228" s="22"/>
      <c r="D228" s="22"/>
      <c r="E228" s="22"/>
      <c r="F228" s="22"/>
      <c r="G228" s="22"/>
      <c r="H228" s="22"/>
      <c r="I228" s="22"/>
      <c r="J228" s="22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</row>
    <row r="229" spans="3:31" x14ac:dyDescent="0.2">
      <c r="C229" s="22"/>
      <c r="D229" s="22"/>
      <c r="E229" s="22"/>
      <c r="F229" s="22"/>
      <c r="G229" s="22"/>
      <c r="H229" s="22"/>
      <c r="I229" s="22"/>
      <c r="J229" s="22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</row>
    <row r="230" spans="3:31" x14ac:dyDescent="0.2">
      <c r="C230" s="22"/>
      <c r="D230" s="22"/>
      <c r="E230" s="22"/>
      <c r="F230" s="22"/>
      <c r="G230" s="22"/>
      <c r="H230" s="22"/>
      <c r="I230" s="22"/>
      <c r="J230" s="22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</row>
    <row r="231" spans="3:31" x14ac:dyDescent="0.2">
      <c r="C231" s="22"/>
      <c r="D231" s="22"/>
      <c r="E231" s="22"/>
      <c r="F231" s="22"/>
      <c r="G231" s="22"/>
      <c r="H231" s="22"/>
      <c r="I231" s="22"/>
      <c r="J231" s="22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</row>
    <row r="232" spans="3:31" x14ac:dyDescent="0.2">
      <c r="C232" s="22"/>
      <c r="D232" s="22"/>
      <c r="E232" s="22"/>
      <c r="F232" s="22"/>
      <c r="G232" s="22"/>
      <c r="H232" s="22"/>
      <c r="I232" s="22"/>
      <c r="J232" s="22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</row>
    <row r="233" spans="3:31" x14ac:dyDescent="0.2">
      <c r="C233" s="22"/>
      <c r="D233" s="22"/>
      <c r="E233" s="22"/>
      <c r="F233" s="22"/>
      <c r="G233" s="22"/>
      <c r="H233" s="22"/>
      <c r="I233" s="22"/>
      <c r="J233" s="22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</row>
    <row r="234" spans="3:31" x14ac:dyDescent="0.2">
      <c r="C234" s="22"/>
      <c r="D234" s="22"/>
      <c r="E234" s="22"/>
      <c r="F234" s="22"/>
      <c r="G234" s="22"/>
      <c r="H234" s="22"/>
      <c r="I234" s="22"/>
      <c r="J234" s="22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</row>
    <row r="235" spans="3:31" x14ac:dyDescent="0.2">
      <c r="C235" s="22"/>
      <c r="D235" s="22"/>
      <c r="E235" s="22"/>
      <c r="F235" s="22"/>
      <c r="G235" s="22"/>
      <c r="H235" s="22"/>
      <c r="I235" s="22"/>
      <c r="J235" s="22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</row>
    <row r="236" spans="3:31" x14ac:dyDescent="0.2">
      <c r="C236" s="22"/>
      <c r="D236" s="22"/>
      <c r="E236" s="22"/>
      <c r="F236" s="22"/>
      <c r="G236" s="22"/>
      <c r="H236" s="22"/>
      <c r="I236" s="22"/>
      <c r="J236" s="22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</row>
    <row r="237" spans="3:31" x14ac:dyDescent="0.2">
      <c r="C237" s="22"/>
      <c r="D237" s="22"/>
      <c r="E237" s="22"/>
      <c r="F237" s="22"/>
      <c r="G237" s="22"/>
      <c r="H237" s="22"/>
      <c r="I237" s="22"/>
      <c r="J237" s="22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</row>
    <row r="238" spans="3:31" x14ac:dyDescent="0.2">
      <c r="C238" s="22"/>
      <c r="D238" s="22"/>
      <c r="E238" s="22"/>
      <c r="F238" s="22"/>
      <c r="G238" s="22"/>
      <c r="H238" s="22"/>
      <c r="I238" s="22"/>
      <c r="J238" s="22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</row>
    <row r="239" spans="3:31" x14ac:dyDescent="0.2">
      <c r="C239" s="22"/>
      <c r="D239" s="22"/>
      <c r="E239" s="22"/>
      <c r="F239" s="22"/>
      <c r="G239" s="22"/>
      <c r="H239" s="22"/>
      <c r="I239" s="22"/>
      <c r="J239" s="22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</row>
    <row r="240" spans="3:31" x14ac:dyDescent="0.2">
      <c r="C240" s="22"/>
      <c r="D240" s="22"/>
      <c r="E240" s="22"/>
      <c r="F240" s="22"/>
      <c r="G240" s="22"/>
      <c r="H240" s="22"/>
      <c r="I240" s="22"/>
      <c r="J240" s="22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</row>
    <row r="241" spans="3:31" x14ac:dyDescent="0.2">
      <c r="C241" s="22"/>
      <c r="D241" s="22"/>
      <c r="E241" s="22"/>
      <c r="F241" s="22"/>
      <c r="G241" s="22"/>
      <c r="H241" s="22"/>
      <c r="I241" s="22"/>
      <c r="J241" s="22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</row>
    <row r="242" spans="3:31" x14ac:dyDescent="0.2">
      <c r="C242" s="22"/>
      <c r="D242" s="22"/>
      <c r="E242" s="22"/>
      <c r="F242" s="22"/>
      <c r="G242" s="22"/>
      <c r="H242" s="22"/>
      <c r="I242" s="22"/>
      <c r="J242" s="22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</row>
    <row r="243" spans="3:31" x14ac:dyDescent="0.2">
      <c r="C243" s="22"/>
      <c r="D243" s="22"/>
      <c r="E243" s="22"/>
      <c r="F243" s="22"/>
      <c r="G243" s="22"/>
      <c r="H243" s="22"/>
      <c r="I243" s="22"/>
      <c r="J243" s="22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</row>
    <row r="244" spans="3:31" x14ac:dyDescent="0.2">
      <c r="C244" s="22"/>
      <c r="D244" s="22"/>
      <c r="E244" s="22"/>
      <c r="F244" s="22"/>
      <c r="G244" s="22"/>
      <c r="H244" s="22"/>
      <c r="I244" s="22"/>
      <c r="J244" s="22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</row>
    <row r="245" spans="3:31" x14ac:dyDescent="0.2">
      <c r="C245" s="22"/>
      <c r="D245" s="22"/>
      <c r="E245" s="22"/>
      <c r="F245" s="22"/>
      <c r="G245" s="22"/>
      <c r="H245" s="22"/>
      <c r="I245" s="22"/>
      <c r="J245" s="22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</row>
    <row r="246" spans="3:31" x14ac:dyDescent="0.2">
      <c r="C246" s="22"/>
      <c r="D246" s="22"/>
      <c r="E246" s="22"/>
      <c r="F246" s="22"/>
      <c r="G246" s="22"/>
      <c r="H246" s="22"/>
      <c r="I246" s="22"/>
      <c r="J246" s="22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</row>
    <row r="247" spans="3:31" x14ac:dyDescent="0.2">
      <c r="C247" s="22"/>
      <c r="D247" s="22"/>
      <c r="E247" s="22"/>
      <c r="F247" s="22"/>
      <c r="G247" s="22"/>
      <c r="H247" s="22"/>
      <c r="I247" s="22"/>
      <c r="J247" s="22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</row>
    <row r="248" spans="3:31" x14ac:dyDescent="0.2">
      <c r="C248" s="22"/>
      <c r="D248" s="22"/>
      <c r="E248" s="22"/>
      <c r="F248" s="22"/>
      <c r="G248" s="22"/>
      <c r="H248" s="22"/>
      <c r="I248" s="22"/>
      <c r="J248" s="22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</row>
    <row r="249" spans="3:31" x14ac:dyDescent="0.2">
      <c r="C249" s="22"/>
      <c r="D249" s="22"/>
      <c r="E249" s="22"/>
      <c r="F249" s="22"/>
      <c r="G249" s="22"/>
      <c r="H249" s="22"/>
      <c r="I249" s="22"/>
      <c r="J249" s="22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</row>
    <row r="250" spans="3:31" x14ac:dyDescent="0.2">
      <c r="C250" s="22"/>
      <c r="D250" s="22"/>
      <c r="E250" s="22"/>
      <c r="F250" s="22"/>
      <c r="G250" s="22"/>
      <c r="H250" s="22"/>
      <c r="I250" s="22"/>
      <c r="J250" s="22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</row>
    <row r="251" spans="3:31" x14ac:dyDescent="0.2">
      <c r="C251" s="22"/>
      <c r="D251" s="22"/>
      <c r="E251" s="22"/>
      <c r="F251" s="22"/>
      <c r="G251" s="22"/>
      <c r="H251" s="22"/>
      <c r="I251" s="22"/>
      <c r="J251" s="22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</row>
    <row r="252" spans="3:31" x14ac:dyDescent="0.2">
      <c r="C252" s="22"/>
      <c r="D252" s="22"/>
      <c r="E252" s="22"/>
      <c r="F252" s="22"/>
      <c r="G252" s="22"/>
      <c r="H252" s="22"/>
      <c r="I252" s="22"/>
      <c r="J252" s="22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</row>
    <row r="253" spans="3:31" x14ac:dyDescent="0.2">
      <c r="C253" s="22"/>
      <c r="D253" s="22"/>
      <c r="E253" s="22"/>
      <c r="F253" s="22"/>
      <c r="G253" s="22"/>
      <c r="H253" s="22"/>
      <c r="I253" s="22"/>
      <c r="J253" s="22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</row>
    <row r="254" spans="3:31" x14ac:dyDescent="0.2">
      <c r="C254" s="22"/>
      <c r="D254" s="22"/>
      <c r="E254" s="22"/>
      <c r="F254" s="22"/>
      <c r="G254" s="22"/>
      <c r="H254" s="22"/>
      <c r="I254" s="22"/>
      <c r="J254" s="22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</row>
    <row r="255" spans="3:31" x14ac:dyDescent="0.2">
      <c r="C255" s="22"/>
      <c r="D255" s="22"/>
      <c r="E255" s="22"/>
      <c r="F255" s="22"/>
      <c r="G255" s="22"/>
      <c r="H255" s="22"/>
      <c r="I255" s="22"/>
      <c r="J255" s="22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</row>
    <row r="256" spans="3:31" x14ac:dyDescent="0.2">
      <c r="C256" s="22"/>
      <c r="D256" s="22"/>
      <c r="E256" s="22"/>
      <c r="F256" s="22"/>
      <c r="G256" s="22"/>
      <c r="H256" s="22"/>
      <c r="I256" s="22"/>
      <c r="J256" s="22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</row>
    <row r="257" spans="3:31" x14ac:dyDescent="0.2">
      <c r="C257" s="22"/>
      <c r="D257" s="22"/>
      <c r="E257" s="22"/>
      <c r="F257" s="22"/>
      <c r="G257" s="22"/>
      <c r="H257" s="22"/>
      <c r="I257" s="22"/>
      <c r="J257" s="22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</row>
    <row r="258" spans="3:31" x14ac:dyDescent="0.2">
      <c r="C258" s="22"/>
      <c r="D258" s="22"/>
      <c r="E258" s="22"/>
      <c r="F258" s="22"/>
      <c r="G258" s="22"/>
      <c r="H258" s="22"/>
      <c r="I258" s="22"/>
      <c r="J258" s="22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</row>
    <row r="259" spans="3:31" x14ac:dyDescent="0.2">
      <c r="C259" s="22"/>
      <c r="D259" s="22"/>
      <c r="E259" s="22"/>
      <c r="F259" s="22"/>
      <c r="G259" s="22"/>
      <c r="H259" s="22"/>
      <c r="I259" s="22"/>
      <c r="J259" s="22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</row>
    <row r="260" spans="3:31" x14ac:dyDescent="0.2">
      <c r="C260" s="22"/>
      <c r="D260" s="22"/>
      <c r="E260" s="22"/>
      <c r="F260" s="22"/>
      <c r="G260" s="22"/>
      <c r="H260" s="22"/>
      <c r="I260" s="22"/>
      <c r="J260" s="22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</row>
    <row r="261" spans="3:31" x14ac:dyDescent="0.2">
      <c r="C261" s="22"/>
      <c r="D261" s="22"/>
      <c r="E261" s="22"/>
      <c r="F261" s="22"/>
      <c r="G261" s="22"/>
      <c r="H261" s="22"/>
      <c r="I261" s="22"/>
      <c r="J261" s="22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</row>
    <row r="262" spans="3:31" x14ac:dyDescent="0.2">
      <c r="C262" s="22"/>
      <c r="D262" s="22"/>
      <c r="E262" s="22"/>
      <c r="F262" s="22"/>
      <c r="G262" s="22"/>
      <c r="H262" s="22"/>
      <c r="I262" s="22"/>
      <c r="J262" s="22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</row>
    <row r="263" spans="3:31" x14ac:dyDescent="0.2">
      <c r="C263" s="22"/>
      <c r="D263" s="22"/>
      <c r="E263" s="22"/>
      <c r="F263" s="22"/>
      <c r="G263" s="22"/>
      <c r="H263" s="22"/>
      <c r="I263" s="22"/>
      <c r="J263" s="22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</row>
    <row r="264" spans="3:31" x14ac:dyDescent="0.2">
      <c r="C264" s="22"/>
      <c r="D264" s="22"/>
      <c r="E264" s="22"/>
      <c r="F264" s="22"/>
      <c r="G264" s="22"/>
      <c r="H264" s="22"/>
      <c r="I264" s="22"/>
      <c r="J264" s="22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</row>
    <row r="265" spans="3:31" x14ac:dyDescent="0.2">
      <c r="C265" s="22"/>
      <c r="D265" s="22"/>
      <c r="E265" s="22"/>
      <c r="F265" s="22"/>
      <c r="G265" s="22"/>
      <c r="H265" s="22"/>
      <c r="I265" s="22"/>
      <c r="J265" s="22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</row>
    <row r="266" spans="3:31" x14ac:dyDescent="0.2">
      <c r="C266" s="22"/>
      <c r="D266" s="22"/>
      <c r="E266" s="22"/>
      <c r="F266" s="22"/>
      <c r="G266" s="22"/>
      <c r="H266" s="22"/>
      <c r="I266" s="22"/>
      <c r="J266" s="22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</row>
    <row r="267" spans="3:31" x14ac:dyDescent="0.2">
      <c r="C267" s="22"/>
      <c r="D267" s="22"/>
      <c r="E267" s="22"/>
      <c r="F267" s="22"/>
      <c r="G267" s="22"/>
      <c r="H267" s="22"/>
      <c r="I267" s="22"/>
      <c r="J267" s="22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</row>
    <row r="268" spans="3:31" x14ac:dyDescent="0.2">
      <c r="C268" s="22"/>
      <c r="D268" s="22"/>
      <c r="E268" s="22"/>
      <c r="F268" s="22"/>
      <c r="G268" s="22"/>
      <c r="H268" s="22"/>
      <c r="I268" s="22"/>
      <c r="J268" s="22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</row>
    <row r="269" spans="3:31" x14ac:dyDescent="0.2">
      <c r="C269" s="22"/>
      <c r="D269" s="22"/>
      <c r="E269" s="22"/>
      <c r="F269" s="22"/>
      <c r="G269" s="22"/>
      <c r="H269" s="22"/>
      <c r="I269" s="22"/>
      <c r="J269" s="22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</row>
    <row r="270" spans="3:31" x14ac:dyDescent="0.2">
      <c r="C270" s="22"/>
      <c r="D270" s="22"/>
      <c r="E270" s="22"/>
      <c r="F270" s="22"/>
      <c r="G270" s="22"/>
      <c r="H270" s="22"/>
      <c r="I270" s="22"/>
      <c r="J270" s="22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</row>
    <row r="271" spans="3:31" x14ac:dyDescent="0.2">
      <c r="C271" s="22"/>
      <c r="D271" s="22"/>
      <c r="E271" s="22"/>
      <c r="F271" s="22"/>
      <c r="G271" s="22"/>
      <c r="H271" s="22"/>
      <c r="I271" s="22"/>
      <c r="J271" s="22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</row>
    <row r="272" spans="3:31" x14ac:dyDescent="0.2">
      <c r="C272" s="22"/>
      <c r="D272" s="22"/>
      <c r="E272" s="22"/>
      <c r="F272" s="22"/>
      <c r="G272" s="22"/>
      <c r="H272" s="22"/>
      <c r="I272" s="22"/>
      <c r="J272" s="22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</row>
    <row r="273" spans="3:31" x14ac:dyDescent="0.2">
      <c r="C273" s="22"/>
      <c r="D273" s="22"/>
      <c r="E273" s="22"/>
      <c r="F273" s="22"/>
      <c r="G273" s="22"/>
      <c r="H273" s="22"/>
      <c r="I273" s="22"/>
      <c r="J273" s="22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</row>
    <row r="274" spans="3:31" x14ac:dyDescent="0.2">
      <c r="C274" s="22"/>
      <c r="D274" s="22"/>
      <c r="E274" s="22"/>
      <c r="F274" s="22"/>
      <c r="G274" s="22"/>
      <c r="H274" s="22"/>
      <c r="I274" s="22"/>
      <c r="J274" s="22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</row>
    <row r="275" spans="3:31" x14ac:dyDescent="0.2">
      <c r="C275" s="22"/>
      <c r="D275" s="22"/>
      <c r="E275" s="22"/>
      <c r="F275" s="22"/>
      <c r="G275" s="22"/>
      <c r="H275" s="22"/>
      <c r="I275" s="22"/>
      <c r="J275" s="22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</row>
    <row r="276" spans="3:31" x14ac:dyDescent="0.2">
      <c r="C276" s="22"/>
      <c r="D276" s="22"/>
      <c r="E276" s="22"/>
      <c r="F276" s="22"/>
      <c r="G276" s="22"/>
      <c r="H276" s="22"/>
      <c r="I276" s="22"/>
      <c r="J276" s="22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</row>
    <row r="277" spans="3:31" x14ac:dyDescent="0.2">
      <c r="C277" s="22"/>
      <c r="D277" s="22"/>
      <c r="E277" s="22"/>
      <c r="F277" s="22"/>
      <c r="G277" s="22"/>
      <c r="H277" s="22"/>
      <c r="I277" s="22"/>
      <c r="J277" s="22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</row>
    <row r="278" spans="3:31" x14ac:dyDescent="0.2">
      <c r="C278" s="22"/>
      <c r="D278" s="22"/>
      <c r="E278" s="22"/>
      <c r="F278" s="22"/>
      <c r="G278" s="22"/>
      <c r="H278" s="22"/>
      <c r="I278" s="22"/>
      <c r="J278" s="22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</row>
    <row r="279" spans="3:31" x14ac:dyDescent="0.2">
      <c r="C279" s="22"/>
      <c r="D279" s="22"/>
      <c r="E279" s="22"/>
      <c r="F279" s="22"/>
      <c r="G279" s="22"/>
      <c r="H279" s="22"/>
      <c r="I279" s="22"/>
      <c r="J279" s="22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</row>
    <row r="280" spans="3:31" x14ac:dyDescent="0.2">
      <c r="C280" s="22"/>
      <c r="D280" s="22"/>
      <c r="E280" s="22"/>
      <c r="F280" s="22"/>
      <c r="G280" s="22"/>
      <c r="H280" s="22"/>
      <c r="I280" s="22"/>
      <c r="J280" s="22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</row>
    <row r="281" spans="3:31" x14ac:dyDescent="0.2">
      <c r="C281" s="22"/>
      <c r="D281" s="22"/>
      <c r="E281" s="22"/>
      <c r="F281" s="22"/>
      <c r="G281" s="22"/>
      <c r="H281" s="22"/>
      <c r="I281" s="22"/>
      <c r="J281" s="22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</row>
    <row r="282" spans="3:31" x14ac:dyDescent="0.2">
      <c r="C282" s="22"/>
      <c r="D282" s="22"/>
      <c r="E282" s="22"/>
      <c r="F282" s="22"/>
      <c r="G282" s="22"/>
      <c r="H282" s="22"/>
      <c r="I282" s="22"/>
      <c r="J282" s="22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</row>
    <row r="283" spans="3:31" x14ac:dyDescent="0.2">
      <c r="C283" s="22"/>
      <c r="D283" s="22"/>
      <c r="E283" s="22"/>
      <c r="F283" s="22"/>
      <c r="G283" s="22"/>
      <c r="H283" s="22"/>
      <c r="I283" s="22"/>
      <c r="J283" s="22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</row>
    <row r="284" spans="3:31" x14ac:dyDescent="0.2">
      <c r="C284" s="22"/>
      <c r="D284" s="22"/>
      <c r="E284" s="22"/>
      <c r="F284" s="22"/>
      <c r="G284" s="22"/>
      <c r="H284" s="22"/>
      <c r="I284" s="22"/>
      <c r="J284" s="22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</row>
    <row r="285" spans="3:31" x14ac:dyDescent="0.2">
      <c r="C285" s="22"/>
      <c r="D285" s="22"/>
      <c r="E285" s="22"/>
      <c r="F285" s="22"/>
      <c r="G285" s="22"/>
      <c r="H285" s="22"/>
      <c r="I285" s="22"/>
      <c r="J285" s="22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</row>
    <row r="286" spans="3:31" x14ac:dyDescent="0.2">
      <c r="C286" s="14"/>
      <c r="D286" s="14"/>
      <c r="E286" s="14"/>
      <c r="F286" s="14"/>
      <c r="G286" s="14"/>
      <c r="H286" s="14"/>
      <c r="I286" s="14"/>
      <c r="J286" s="14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</row>
    <row r="287" spans="3:31" x14ac:dyDescent="0.2">
      <c r="C287" s="22"/>
      <c r="D287" s="22"/>
      <c r="E287" s="22"/>
      <c r="F287" s="22"/>
      <c r="G287" s="22"/>
      <c r="H287" s="22"/>
      <c r="I287" s="22"/>
      <c r="J287" s="22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</row>
    <row r="288" spans="3:31" x14ac:dyDescent="0.2">
      <c r="C288" s="22"/>
      <c r="D288" s="22"/>
      <c r="E288" s="22"/>
      <c r="F288" s="22"/>
      <c r="G288" s="22"/>
      <c r="H288" s="22"/>
      <c r="I288" s="22"/>
      <c r="J288" s="22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</row>
    <row r="289" spans="3:31" x14ac:dyDescent="0.2">
      <c r="C289" s="22"/>
      <c r="D289" s="22"/>
      <c r="E289" s="22"/>
      <c r="F289" s="22"/>
      <c r="G289" s="22"/>
      <c r="H289" s="22"/>
      <c r="I289" s="22"/>
      <c r="J289" s="22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</row>
    <row r="290" spans="3:31" x14ac:dyDescent="0.2">
      <c r="C290" s="22"/>
      <c r="D290" s="22"/>
      <c r="E290" s="22"/>
      <c r="F290" s="22"/>
      <c r="G290" s="22"/>
      <c r="H290" s="22"/>
      <c r="I290" s="22"/>
      <c r="J290" s="22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</row>
    <row r="291" spans="3:31" x14ac:dyDescent="0.2">
      <c r="C291" s="22"/>
      <c r="D291" s="22"/>
      <c r="E291" s="22"/>
      <c r="F291" s="22"/>
      <c r="G291" s="22"/>
      <c r="H291" s="22"/>
      <c r="I291" s="22"/>
      <c r="J291" s="22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</row>
    <row r="292" spans="3:31" x14ac:dyDescent="0.2">
      <c r="C292" s="22"/>
      <c r="D292" s="22"/>
      <c r="E292" s="22"/>
      <c r="F292" s="22"/>
      <c r="G292" s="22"/>
      <c r="H292" s="22"/>
      <c r="I292" s="22"/>
      <c r="J292" s="22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</row>
    <row r="293" spans="3:31" x14ac:dyDescent="0.2">
      <c r="C293" s="22"/>
      <c r="D293" s="22"/>
      <c r="E293" s="22"/>
      <c r="F293" s="22"/>
      <c r="G293" s="22"/>
      <c r="H293" s="22"/>
      <c r="I293" s="22"/>
      <c r="J293" s="22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</row>
    <row r="294" spans="3:31" x14ac:dyDescent="0.2">
      <c r="C294" s="22"/>
      <c r="D294" s="22"/>
      <c r="E294" s="22"/>
      <c r="F294" s="22"/>
      <c r="G294" s="22"/>
      <c r="H294" s="22"/>
      <c r="I294" s="22"/>
      <c r="J294" s="22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</row>
    <row r="295" spans="3:31" x14ac:dyDescent="0.2">
      <c r="C295" s="22"/>
      <c r="D295" s="22"/>
      <c r="E295" s="22"/>
      <c r="F295" s="22"/>
      <c r="G295" s="22"/>
      <c r="H295" s="22"/>
      <c r="I295" s="22"/>
      <c r="J295" s="22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</row>
    <row r="296" spans="3:31" x14ac:dyDescent="0.2">
      <c r="C296" s="22"/>
      <c r="D296" s="22"/>
      <c r="E296" s="22"/>
      <c r="F296" s="22"/>
      <c r="G296" s="22"/>
      <c r="H296" s="22"/>
      <c r="I296" s="22"/>
      <c r="J296" s="22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</row>
    <row r="297" spans="3:31" x14ac:dyDescent="0.2">
      <c r="C297" s="22"/>
      <c r="D297" s="22"/>
      <c r="E297" s="22"/>
      <c r="F297" s="22"/>
      <c r="G297" s="22"/>
      <c r="H297" s="22"/>
      <c r="I297" s="22"/>
      <c r="J297" s="22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</row>
    <row r="298" spans="3:31" x14ac:dyDescent="0.2">
      <c r="C298" s="22"/>
      <c r="D298" s="22"/>
      <c r="E298" s="22"/>
      <c r="F298" s="22"/>
      <c r="G298" s="22"/>
      <c r="H298" s="22"/>
      <c r="I298" s="22"/>
      <c r="J298" s="22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</row>
    <row r="299" spans="3:31" x14ac:dyDescent="0.2">
      <c r="C299" s="22"/>
      <c r="D299" s="22"/>
      <c r="E299" s="22"/>
      <c r="F299" s="22"/>
      <c r="G299" s="22"/>
      <c r="H299" s="22"/>
      <c r="I299" s="22"/>
      <c r="J299" s="22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</row>
    <row r="300" spans="3:31" x14ac:dyDescent="0.2">
      <c r="C300" s="22"/>
      <c r="D300" s="22"/>
      <c r="E300" s="22"/>
      <c r="F300" s="22"/>
      <c r="G300" s="22"/>
      <c r="H300" s="22"/>
      <c r="I300" s="22"/>
      <c r="J300" s="22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</row>
    <row r="301" spans="3:31" x14ac:dyDescent="0.2">
      <c r="C301" s="22"/>
      <c r="D301" s="22"/>
      <c r="E301" s="22"/>
      <c r="F301" s="22"/>
      <c r="G301" s="22"/>
      <c r="H301" s="22"/>
      <c r="I301" s="22"/>
      <c r="J301" s="22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</row>
    <row r="302" spans="3:31" x14ac:dyDescent="0.2">
      <c r="C302" s="22"/>
      <c r="D302" s="22"/>
      <c r="E302" s="22"/>
      <c r="F302" s="22"/>
      <c r="G302" s="22"/>
      <c r="H302" s="22"/>
      <c r="I302" s="22"/>
      <c r="J302" s="22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</row>
    <row r="303" spans="3:31" x14ac:dyDescent="0.2">
      <c r="C303" s="22"/>
      <c r="D303" s="22"/>
      <c r="E303" s="22"/>
      <c r="F303" s="22"/>
      <c r="G303" s="22"/>
      <c r="H303" s="22"/>
      <c r="I303" s="22"/>
      <c r="J303" s="22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</row>
    <row r="304" spans="3:31" x14ac:dyDescent="0.2">
      <c r="C304" s="22"/>
      <c r="D304" s="22"/>
      <c r="E304" s="22"/>
      <c r="F304" s="22"/>
      <c r="G304" s="22"/>
      <c r="H304" s="22"/>
      <c r="I304" s="22"/>
      <c r="J304" s="22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</row>
    <row r="305" spans="3:31" x14ac:dyDescent="0.2">
      <c r="C305" s="22"/>
      <c r="D305" s="22"/>
      <c r="E305" s="22"/>
      <c r="F305" s="22"/>
      <c r="G305" s="22"/>
      <c r="H305" s="22"/>
      <c r="I305" s="22"/>
      <c r="J305" s="22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</row>
    <row r="306" spans="3:31" x14ac:dyDescent="0.2">
      <c r="C306" s="22"/>
      <c r="D306" s="22"/>
      <c r="E306" s="22"/>
      <c r="F306" s="22"/>
      <c r="G306" s="22"/>
      <c r="H306" s="22"/>
      <c r="I306" s="22"/>
      <c r="J306" s="22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</row>
    <row r="307" spans="3:31" x14ac:dyDescent="0.2">
      <c r="C307" s="22"/>
      <c r="D307" s="22"/>
      <c r="E307" s="22"/>
      <c r="F307" s="22"/>
      <c r="G307" s="22"/>
      <c r="H307" s="22"/>
      <c r="I307" s="22"/>
      <c r="J307" s="22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</row>
    <row r="308" spans="3:31" x14ac:dyDescent="0.2">
      <c r="C308" s="22"/>
      <c r="D308" s="22"/>
      <c r="E308" s="22"/>
      <c r="F308" s="22"/>
      <c r="G308" s="22"/>
      <c r="H308" s="22"/>
      <c r="I308" s="22"/>
      <c r="J308" s="22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</row>
    <row r="309" spans="3:31" x14ac:dyDescent="0.2">
      <c r="C309" s="22"/>
      <c r="D309" s="22"/>
      <c r="E309" s="22"/>
      <c r="F309" s="22"/>
      <c r="G309" s="22"/>
      <c r="H309" s="22"/>
      <c r="I309" s="22"/>
      <c r="J309" s="22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</row>
    <row r="310" spans="3:31" x14ac:dyDescent="0.2">
      <c r="C310" s="22"/>
      <c r="D310" s="22"/>
      <c r="E310" s="22"/>
      <c r="F310" s="22"/>
      <c r="G310" s="22"/>
      <c r="H310" s="22"/>
      <c r="I310" s="22"/>
      <c r="J310" s="22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</row>
    <row r="311" spans="3:31" x14ac:dyDescent="0.2">
      <c r="C311" s="22"/>
      <c r="D311" s="22"/>
      <c r="E311" s="22"/>
      <c r="F311" s="22"/>
      <c r="G311" s="22"/>
      <c r="H311" s="22"/>
      <c r="I311" s="22"/>
      <c r="J311" s="22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</row>
    <row r="312" spans="3:31" x14ac:dyDescent="0.2">
      <c r="C312" s="22"/>
      <c r="D312" s="22"/>
      <c r="E312" s="22"/>
      <c r="F312" s="22"/>
      <c r="G312" s="22"/>
      <c r="H312" s="22"/>
      <c r="I312" s="22"/>
      <c r="J312" s="22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</row>
    <row r="313" spans="3:31" x14ac:dyDescent="0.2">
      <c r="C313" s="22"/>
      <c r="D313" s="22"/>
      <c r="E313" s="22"/>
      <c r="F313" s="22"/>
      <c r="G313" s="22"/>
      <c r="H313" s="22"/>
      <c r="I313" s="22"/>
      <c r="J313" s="22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</row>
    <row r="314" spans="3:31" x14ac:dyDescent="0.2">
      <c r="C314" s="22"/>
      <c r="D314" s="22"/>
      <c r="E314" s="22"/>
      <c r="F314" s="22"/>
      <c r="G314" s="22"/>
      <c r="H314" s="22"/>
      <c r="I314" s="22"/>
      <c r="J314" s="22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</row>
    <row r="315" spans="3:31" x14ac:dyDescent="0.2">
      <c r="C315" s="22"/>
      <c r="D315" s="22"/>
      <c r="E315" s="22"/>
      <c r="F315" s="22"/>
      <c r="G315" s="22"/>
      <c r="H315" s="22"/>
      <c r="I315" s="22"/>
      <c r="J315" s="22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</row>
    <row r="316" spans="3:31" x14ac:dyDescent="0.2">
      <c r="C316" s="22"/>
      <c r="D316" s="22"/>
      <c r="E316" s="22"/>
      <c r="F316" s="22"/>
      <c r="G316" s="22"/>
      <c r="H316" s="22"/>
      <c r="I316" s="22"/>
      <c r="J316" s="22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</row>
    <row r="317" spans="3:31" x14ac:dyDescent="0.2">
      <c r="C317" s="22"/>
      <c r="D317" s="22"/>
      <c r="E317" s="22"/>
      <c r="F317" s="22"/>
      <c r="G317" s="22"/>
      <c r="H317" s="22"/>
      <c r="I317" s="22"/>
      <c r="J317" s="22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</row>
    <row r="318" spans="3:31" x14ac:dyDescent="0.2">
      <c r="C318" s="22"/>
      <c r="D318" s="22"/>
      <c r="E318" s="22"/>
      <c r="F318" s="22"/>
      <c r="G318" s="22"/>
      <c r="H318" s="22"/>
      <c r="I318" s="22"/>
      <c r="J318" s="22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</row>
    <row r="319" spans="3:31" x14ac:dyDescent="0.2">
      <c r="C319" s="22"/>
      <c r="D319" s="22"/>
      <c r="E319" s="22"/>
      <c r="F319" s="22"/>
      <c r="G319" s="22"/>
      <c r="H319" s="22"/>
      <c r="I319" s="22"/>
      <c r="J319" s="22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</row>
    <row r="320" spans="3:31" x14ac:dyDescent="0.2">
      <c r="C320" s="22"/>
      <c r="D320" s="22"/>
      <c r="E320" s="22"/>
      <c r="F320" s="22"/>
      <c r="G320" s="22"/>
      <c r="H320" s="22"/>
      <c r="I320" s="22"/>
      <c r="J320" s="22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</row>
    <row r="321" spans="3:31" x14ac:dyDescent="0.2">
      <c r="C321" s="22"/>
      <c r="D321" s="22"/>
      <c r="E321" s="22"/>
      <c r="F321" s="22"/>
      <c r="G321" s="22"/>
      <c r="H321" s="22"/>
      <c r="I321" s="22"/>
      <c r="J321" s="22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</row>
    <row r="322" spans="3:31" x14ac:dyDescent="0.2">
      <c r="C322" s="22"/>
      <c r="D322" s="22"/>
      <c r="E322" s="22"/>
      <c r="F322" s="22"/>
      <c r="G322" s="22"/>
      <c r="H322" s="22"/>
      <c r="I322" s="22"/>
      <c r="J322" s="22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</row>
    <row r="323" spans="3:31" x14ac:dyDescent="0.2">
      <c r="C323" s="22"/>
      <c r="D323" s="22"/>
      <c r="E323" s="22"/>
      <c r="F323" s="22"/>
      <c r="G323" s="22"/>
      <c r="H323" s="22"/>
      <c r="I323" s="22"/>
      <c r="J323" s="22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</row>
    <row r="324" spans="3:31" x14ac:dyDescent="0.2">
      <c r="C324" s="22"/>
      <c r="D324" s="22"/>
      <c r="E324" s="22"/>
      <c r="F324" s="22"/>
      <c r="G324" s="22"/>
      <c r="H324" s="22"/>
      <c r="I324" s="22"/>
      <c r="J324" s="22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</row>
    <row r="325" spans="3:31" x14ac:dyDescent="0.2">
      <c r="C325" s="22"/>
      <c r="D325" s="22"/>
      <c r="E325" s="22"/>
      <c r="F325" s="22"/>
      <c r="G325" s="22"/>
      <c r="H325" s="22"/>
      <c r="I325" s="22"/>
      <c r="J325" s="22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</row>
    <row r="326" spans="3:31" x14ac:dyDescent="0.2">
      <c r="C326" s="22"/>
      <c r="D326" s="22"/>
      <c r="E326" s="22"/>
      <c r="F326" s="22"/>
      <c r="G326" s="22"/>
      <c r="H326" s="22"/>
      <c r="I326" s="22"/>
      <c r="J326" s="22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</row>
    <row r="327" spans="3:31" x14ac:dyDescent="0.2">
      <c r="C327" s="22"/>
      <c r="D327" s="22"/>
      <c r="E327" s="22"/>
      <c r="F327" s="22"/>
      <c r="G327" s="22"/>
      <c r="H327" s="22"/>
      <c r="I327" s="22"/>
      <c r="J327" s="22"/>
    </row>
    <row r="328" spans="3:31" x14ac:dyDescent="0.2">
      <c r="C328" s="22"/>
      <c r="D328" s="22"/>
      <c r="E328" s="22"/>
      <c r="F328" s="22"/>
      <c r="G328" s="22"/>
      <c r="H328" s="22"/>
      <c r="I328" s="22"/>
      <c r="J328" s="22"/>
    </row>
    <row r="329" spans="3:31" x14ac:dyDescent="0.2">
      <c r="C329" s="22"/>
      <c r="D329" s="22"/>
      <c r="E329" s="22"/>
      <c r="F329" s="22"/>
      <c r="G329" s="22"/>
      <c r="H329" s="22"/>
      <c r="I329" s="22"/>
      <c r="J329" s="22"/>
    </row>
    <row r="330" spans="3:31" x14ac:dyDescent="0.2">
      <c r="C330" s="22"/>
      <c r="D330" s="22"/>
      <c r="E330" s="22"/>
      <c r="F330" s="22"/>
      <c r="G330" s="22"/>
      <c r="H330" s="22"/>
      <c r="I330" s="22"/>
      <c r="J330" s="22"/>
    </row>
    <row r="331" spans="3:31" x14ac:dyDescent="0.2">
      <c r="C331" s="22"/>
      <c r="D331" s="22"/>
      <c r="E331" s="22"/>
      <c r="F331" s="22"/>
      <c r="G331" s="22"/>
      <c r="H331" s="22"/>
      <c r="I331" s="22"/>
      <c r="J331" s="22"/>
    </row>
    <row r="332" spans="3:31" x14ac:dyDescent="0.2">
      <c r="C332" s="22"/>
      <c r="D332" s="22"/>
      <c r="E332" s="22"/>
      <c r="F332" s="22"/>
      <c r="G332" s="22"/>
      <c r="H332" s="22"/>
      <c r="I332" s="22"/>
      <c r="J332" s="22"/>
    </row>
    <row r="333" spans="3:31" x14ac:dyDescent="0.2">
      <c r="C333" s="22"/>
      <c r="D333" s="22"/>
      <c r="E333" s="22"/>
      <c r="F333" s="22"/>
      <c r="G333" s="22"/>
      <c r="H333" s="22"/>
      <c r="I333" s="22"/>
      <c r="J333" s="22"/>
    </row>
    <row r="334" spans="3:31" x14ac:dyDescent="0.2">
      <c r="C334" s="22"/>
      <c r="D334" s="22"/>
      <c r="E334" s="22"/>
      <c r="F334" s="22"/>
      <c r="G334" s="22"/>
      <c r="H334" s="22"/>
      <c r="I334" s="22"/>
      <c r="J334" s="22"/>
    </row>
    <row r="335" spans="3:31" x14ac:dyDescent="0.2">
      <c r="C335" s="22"/>
      <c r="D335" s="22"/>
      <c r="E335" s="22"/>
      <c r="F335" s="22"/>
      <c r="G335" s="22"/>
      <c r="H335" s="22"/>
      <c r="I335" s="22"/>
      <c r="J335" s="22"/>
    </row>
    <row r="336" spans="3:31" x14ac:dyDescent="0.2">
      <c r="C336" s="22"/>
      <c r="D336" s="22"/>
      <c r="E336" s="22"/>
      <c r="F336" s="22"/>
      <c r="G336" s="22"/>
      <c r="H336" s="22"/>
      <c r="I336" s="22"/>
      <c r="J336" s="22"/>
    </row>
    <row r="337" spans="3:10" x14ac:dyDescent="0.2">
      <c r="C337" s="22"/>
      <c r="D337" s="22"/>
      <c r="E337" s="22"/>
      <c r="F337" s="22"/>
      <c r="G337" s="22"/>
      <c r="H337" s="22"/>
      <c r="I337" s="22"/>
      <c r="J337" s="22"/>
    </row>
    <row r="338" spans="3:10" x14ac:dyDescent="0.2">
      <c r="C338" s="22"/>
      <c r="D338" s="22"/>
      <c r="E338" s="22"/>
      <c r="F338" s="22"/>
      <c r="G338" s="22"/>
      <c r="H338" s="22"/>
      <c r="I338" s="22"/>
      <c r="J338" s="22"/>
    </row>
    <row r="339" spans="3:10" x14ac:dyDescent="0.2">
      <c r="C339" s="22"/>
      <c r="D339" s="22"/>
      <c r="E339" s="22"/>
      <c r="F339" s="22"/>
      <c r="G339" s="22"/>
      <c r="H339" s="22"/>
      <c r="I339" s="22"/>
      <c r="J339" s="22"/>
    </row>
    <row r="340" spans="3:10" x14ac:dyDescent="0.2">
      <c r="C340" s="22"/>
      <c r="D340" s="22"/>
      <c r="E340" s="22"/>
      <c r="F340" s="22"/>
      <c r="G340" s="22"/>
      <c r="H340" s="22"/>
      <c r="I340" s="22"/>
      <c r="J340" s="22"/>
    </row>
    <row r="341" spans="3:10" x14ac:dyDescent="0.2">
      <c r="C341" s="22"/>
      <c r="D341" s="22"/>
      <c r="E341" s="22"/>
      <c r="F341" s="22"/>
      <c r="G341" s="22"/>
      <c r="H341" s="22"/>
      <c r="I341" s="22"/>
      <c r="J341" s="22"/>
    </row>
    <row r="342" spans="3:10" x14ac:dyDescent="0.2">
      <c r="C342" s="22"/>
      <c r="D342" s="22"/>
      <c r="E342" s="22"/>
      <c r="F342" s="22"/>
      <c r="G342" s="22"/>
      <c r="H342" s="22"/>
      <c r="I342" s="22"/>
      <c r="J342" s="22"/>
    </row>
    <row r="343" spans="3:10" x14ac:dyDescent="0.2">
      <c r="C343" s="22"/>
      <c r="D343" s="22"/>
      <c r="E343" s="22"/>
      <c r="F343" s="22"/>
      <c r="G343" s="22"/>
      <c r="H343" s="22"/>
      <c r="I343" s="22"/>
      <c r="J343" s="22"/>
    </row>
    <row r="344" spans="3:10" x14ac:dyDescent="0.2">
      <c r="C344" s="22"/>
      <c r="D344" s="22"/>
      <c r="E344" s="22"/>
      <c r="F344" s="22"/>
      <c r="G344" s="22"/>
      <c r="H344" s="22"/>
      <c r="I344" s="22"/>
      <c r="J344" s="22"/>
    </row>
    <row r="345" spans="3:10" x14ac:dyDescent="0.2">
      <c r="C345" s="22"/>
      <c r="D345" s="22"/>
      <c r="E345" s="22"/>
      <c r="F345" s="22"/>
      <c r="G345" s="22"/>
      <c r="H345" s="22"/>
      <c r="I345" s="22"/>
      <c r="J345" s="22"/>
    </row>
    <row r="346" spans="3:10" x14ac:dyDescent="0.2">
      <c r="C346" s="22"/>
      <c r="D346" s="22"/>
      <c r="E346" s="22"/>
      <c r="F346" s="22"/>
      <c r="G346" s="22"/>
      <c r="H346" s="22"/>
      <c r="I346" s="22"/>
      <c r="J346" s="22"/>
    </row>
    <row r="347" spans="3:10" x14ac:dyDescent="0.2">
      <c r="C347" s="22"/>
      <c r="D347" s="22"/>
      <c r="E347" s="22"/>
      <c r="F347" s="22"/>
      <c r="G347" s="22"/>
      <c r="H347" s="22"/>
      <c r="I347" s="22"/>
      <c r="J347" s="22"/>
    </row>
    <row r="348" spans="3:10" x14ac:dyDescent="0.2">
      <c r="C348" s="22"/>
      <c r="D348" s="22"/>
      <c r="E348" s="22"/>
      <c r="F348" s="22"/>
      <c r="G348" s="22"/>
      <c r="H348" s="22"/>
      <c r="I348" s="22"/>
      <c r="J348" s="22"/>
    </row>
    <row r="349" spans="3:10" x14ac:dyDescent="0.2">
      <c r="C349" s="22"/>
      <c r="D349" s="22"/>
      <c r="E349" s="22"/>
      <c r="F349" s="22"/>
      <c r="G349" s="22"/>
      <c r="H349" s="22"/>
      <c r="I349" s="22"/>
      <c r="J349" s="22"/>
    </row>
    <row r="350" spans="3:10" x14ac:dyDescent="0.2">
      <c r="C350" s="22"/>
      <c r="D350" s="22"/>
      <c r="E350" s="22"/>
      <c r="F350" s="22"/>
      <c r="G350" s="22"/>
      <c r="H350" s="22"/>
      <c r="I350" s="22"/>
      <c r="J350" s="22"/>
    </row>
    <row r="351" spans="3:10" x14ac:dyDescent="0.2">
      <c r="C351" s="22"/>
      <c r="D351" s="22"/>
      <c r="E351" s="22"/>
      <c r="F351" s="22"/>
      <c r="G351" s="22"/>
      <c r="H351" s="22"/>
      <c r="I351" s="22"/>
      <c r="J351" s="22"/>
    </row>
    <row r="352" spans="3:10" x14ac:dyDescent="0.2">
      <c r="C352" s="22"/>
      <c r="D352" s="22"/>
      <c r="E352" s="22"/>
      <c r="F352" s="22"/>
      <c r="G352" s="22"/>
      <c r="H352" s="22"/>
      <c r="I352" s="22"/>
      <c r="J352" s="22"/>
    </row>
    <row r="353" spans="3:10" x14ac:dyDescent="0.2">
      <c r="C353" s="22"/>
      <c r="D353" s="22"/>
      <c r="E353" s="22"/>
      <c r="F353" s="22"/>
      <c r="G353" s="22"/>
      <c r="H353" s="22"/>
      <c r="I353" s="22"/>
      <c r="J353" s="22"/>
    </row>
    <row r="354" spans="3:10" x14ac:dyDescent="0.2">
      <c r="C354" s="22"/>
      <c r="D354" s="22"/>
      <c r="E354" s="22"/>
      <c r="F354" s="22"/>
      <c r="G354" s="22"/>
      <c r="H354" s="22"/>
      <c r="I354" s="22"/>
      <c r="J354" s="22"/>
    </row>
    <row r="355" spans="3:10" x14ac:dyDescent="0.2">
      <c r="C355" s="22"/>
      <c r="D355" s="22"/>
      <c r="E355" s="22"/>
      <c r="F355" s="22"/>
      <c r="G355" s="22"/>
      <c r="H355" s="22"/>
      <c r="I355" s="22"/>
      <c r="J355" s="22"/>
    </row>
    <row r="356" spans="3:10" x14ac:dyDescent="0.2">
      <c r="C356" s="22"/>
      <c r="D356" s="22"/>
      <c r="E356" s="22"/>
      <c r="F356" s="22"/>
      <c r="G356" s="22"/>
      <c r="H356" s="22"/>
      <c r="I356" s="22"/>
      <c r="J356" s="22"/>
    </row>
    <row r="357" spans="3:10" x14ac:dyDescent="0.2">
      <c r="C357" s="22"/>
      <c r="D357" s="22"/>
      <c r="E357" s="22"/>
      <c r="F357" s="22"/>
      <c r="G357" s="22"/>
      <c r="H357" s="22"/>
      <c r="I357" s="22"/>
      <c r="J357" s="22"/>
    </row>
    <row r="358" spans="3:10" x14ac:dyDescent="0.2">
      <c r="C358" s="22"/>
      <c r="D358" s="22"/>
      <c r="E358" s="22"/>
      <c r="F358" s="22"/>
      <c r="G358" s="22"/>
      <c r="H358" s="22"/>
      <c r="I358" s="22"/>
      <c r="J358" s="22"/>
    </row>
    <row r="359" spans="3:10" x14ac:dyDescent="0.2">
      <c r="C359" s="22"/>
      <c r="D359" s="22"/>
      <c r="E359" s="22"/>
      <c r="F359" s="22"/>
      <c r="G359" s="22"/>
      <c r="H359" s="22"/>
      <c r="I359" s="22"/>
      <c r="J359" s="22"/>
    </row>
    <row r="360" spans="3:10" x14ac:dyDescent="0.2">
      <c r="C360" s="22"/>
      <c r="D360" s="22"/>
      <c r="E360" s="22"/>
      <c r="F360" s="22"/>
      <c r="G360" s="22"/>
      <c r="H360" s="22"/>
      <c r="I360" s="22"/>
      <c r="J360" s="22"/>
    </row>
    <row r="361" spans="3:10" x14ac:dyDescent="0.2">
      <c r="C361" s="22"/>
      <c r="D361" s="22"/>
      <c r="E361" s="22"/>
      <c r="F361" s="22"/>
      <c r="G361" s="22"/>
      <c r="H361" s="22"/>
      <c r="I361" s="22"/>
      <c r="J361" s="22"/>
    </row>
    <row r="362" spans="3:10" x14ac:dyDescent="0.2">
      <c r="C362" s="22"/>
      <c r="D362" s="22"/>
      <c r="E362" s="22"/>
      <c r="F362" s="22"/>
      <c r="G362" s="22"/>
      <c r="H362" s="22"/>
      <c r="I362" s="22"/>
      <c r="J362" s="22"/>
    </row>
    <row r="363" spans="3:10" x14ac:dyDescent="0.2">
      <c r="C363" s="22"/>
      <c r="D363" s="22"/>
      <c r="E363" s="22"/>
      <c r="F363" s="22"/>
      <c r="G363" s="22"/>
      <c r="H363" s="22"/>
      <c r="I363" s="22"/>
      <c r="J363" s="22"/>
    </row>
    <row r="364" spans="3:10" x14ac:dyDescent="0.2">
      <c r="C364" s="22"/>
      <c r="D364" s="22"/>
      <c r="E364" s="22"/>
      <c r="F364" s="22"/>
      <c r="G364" s="22"/>
      <c r="H364" s="22"/>
      <c r="I364" s="22"/>
      <c r="J364" s="22"/>
    </row>
    <row r="365" spans="3:10" x14ac:dyDescent="0.2">
      <c r="C365" s="22"/>
      <c r="D365" s="22"/>
      <c r="E365" s="22"/>
      <c r="F365" s="22"/>
      <c r="G365" s="22"/>
      <c r="H365" s="22"/>
      <c r="I365" s="22"/>
      <c r="J365" s="22"/>
    </row>
    <row r="366" spans="3:10" x14ac:dyDescent="0.2">
      <c r="C366" s="22"/>
      <c r="D366" s="22"/>
      <c r="E366" s="22"/>
      <c r="F366" s="22"/>
      <c r="G366" s="22"/>
      <c r="H366" s="22"/>
      <c r="I366" s="22"/>
      <c r="J366" s="22"/>
    </row>
    <row r="367" spans="3:10" x14ac:dyDescent="0.2">
      <c r="C367" s="22"/>
      <c r="D367" s="22"/>
      <c r="E367" s="22"/>
      <c r="F367" s="22"/>
      <c r="G367" s="22"/>
      <c r="H367" s="22"/>
      <c r="I367" s="22"/>
      <c r="J367" s="22"/>
    </row>
    <row r="368" spans="3:10" x14ac:dyDescent="0.2">
      <c r="C368" s="22"/>
      <c r="D368" s="22"/>
      <c r="E368" s="22"/>
      <c r="F368" s="22"/>
      <c r="G368" s="22"/>
      <c r="H368" s="22"/>
      <c r="I368" s="22"/>
      <c r="J368" s="22"/>
    </row>
    <row r="369" spans="3:10" x14ac:dyDescent="0.2">
      <c r="C369" s="22"/>
      <c r="D369" s="22"/>
      <c r="E369" s="22"/>
      <c r="F369" s="22"/>
      <c r="G369" s="22"/>
      <c r="H369" s="22"/>
      <c r="I369" s="22"/>
      <c r="J369" s="22"/>
    </row>
    <row r="370" spans="3:10" x14ac:dyDescent="0.2">
      <c r="C370" s="22"/>
      <c r="D370" s="22"/>
      <c r="E370" s="22"/>
      <c r="F370" s="22"/>
      <c r="G370" s="22"/>
      <c r="H370" s="22"/>
      <c r="I370" s="22"/>
      <c r="J370" s="22"/>
    </row>
    <row r="371" spans="3:10" x14ac:dyDescent="0.2">
      <c r="C371" s="22"/>
      <c r="D371" s="22"/>
      <c r="E371" s="22"/>
      <c r="F371" s="22"/>
      <c r="G371" s="22"/>
      <c r="H371" s="22"/>
      <c r="I371" s="22"/>
      <c r="J371" s="22"/>
    </row>
    <row r="372" spans="3:10" x14ac:dyDescent="0.2">
      <c r="C372" s="22"/>
      <c r="D372" s="22"/>
      <c r="E372" s="22"/>
      <c r="F372" s="22"/>
      <c r="G372" s="22"/>
      <c r="H372" s="22"/>
      <c r="I372" s="22"/>
      <c r="J372" s="22"/>
    </row>
    <row r="373" spans="3:10" x14ac:dyDescent="0.2">
      <c r="C373" s="22"/>
      <c r="D373" s="22"/>
      <c r="E373" s="22"/>
      <c r="F373" s="22"/>
      <c r="G373" s="22"/>
      <c r="H373" s="22"/>
      <c r="I373" s="22"/>
      <c r="J373" s="22"/>
    </row>
    <row r="374" spans="3:10" x14ac:dyDescent="0.2">
      <c r="C374" s="22"/>
      <c r="D374" s="22"/>
      <c r="E374" s="22"/>
      <c r="F374" s="22"/>
      <c r="G374" s="22"/>
      <c r="H374" s="22"/>
      <c r="I374" s="22"/>
      <c r="J374" s="22"/>
    </row>
    <row r="375" spans="3:10" x14ac:dyDescent="0.2">
      <c r="C375" s="22"/>
      <c r="D375" s="22"/>
      <c r="E375" s="22"/>
      <c r="F375" s="22"/>
      <c r="G375" s="22"/>
      <c r="H375" s="22"/>
      <c r="I375" s="22"/>
      <c r="J375" s="22"/>
    </row>
    <row r="376" spans="3:10" x14ac:dyDescent="0.2">
      <c r="C376" s="22"/>
      <c r="D376" s="22"/>
      <c r="E376" s="22"/>
      <c r="F376" s="22"/>
      <c r="G376" s="22"/>
      <c r="H376" s="22"/>
      <c r="I376" s="22"/>
      <c r="J376" s="22"/>
    </row>
    <row r="377" spans="3:10" x14ac:dyDescent="0.2">
      <c r="C377" s="22"/>
      <c r="D377" s="22"/>
      <c r="E377" s="22"/>
      <c r="F377" s="22"/>
      <c r="G377" s="22"/>
      <c r="H377" s="22"/>
      <c r="I377" s="22"/>
      <c r="J377" s="22"/>
    </row>
    <row r="378" spans="3:10" x14ac:dyDescent="0.2">
      <c r="C378" s="22"/>
      <c r="D378" s="22"/>
      <c r="E378" s="22"/>
      <c r="F378" s="22"/>
      <c r="G378" s="22"/>
      <c r="H378" s="22"/>
      <c r="I378" s="22"/>
      <c r="J378" s="22"/>
    </row>
    <row r="379" spans="3:10" x14ac:dyDescent="0.2">
      <c r="C379" s="22"/>
      <c r="D379" s="22"/>
      <c r="E379" s="22"/>
      <c r="F379" s="22"/>
      <c r="G379" s="22"/>
      <c r="H379" s="22"/>
      <c r="I379" s="22"/>
      <c r="J379" s="22"/>
    </row>
    <row r="380" spans="3:10" x14ac:dyDescent="0.2">
      <c r="C380" s="22"/>
      <c r="D380" s="22"/>
      <c r="E380" s="22"/>
      <c r="F380" s="22"/>
      <c r="G380" s="22"/>
      <c r="H380" s="22"/>
      <c r="I380" s="22"/>
      <c r="J380" s="22"/>
    </row>
    <row r="381" spans="3:10" x14ac:dyDescent="0.2">
      <c r="C381" s="22"/>
      <c r="D381" s="22"/>
      <c r="E381" s="22"/>
      <c r="F381" s="22"/>
      <c r="G381" s="22"/>
      <c r="H381" s="22"/>
      <c r="I381" s="22"/>
      <c r="J381" s="22"/>
    </row>
    <row r="382" spans="3:10" x14ac:dyDescent="0.2">
      <c r="C382" s="22"/>
      <c r="D382" s="22"/>
      <c r="E382" s="22"/>
      <c r="F382" s="22"/>
      <c r="G382" s="22"/>
      <c r="H382" s="22"/>
      <c r="I382" s="22"/>
      <c r="J382" s="22"/>
    </row>
    <row r="383" spans="3:10" x14ac:dyDescent="0.2">
      <c r="C383" s="22"/>
      <c r="D383" s="22"/>
      <c r="E383" s="22"/>
      <c r="F383" s="22"/>
      <c r="G383" s="22"/>
      <c r="H383" s="22"/>
      <c r="I383" s="22"/>
      <c r="J383" s="22"/>
    </row>
    <row r="384" spans="3:10" x14ac:dyDescent="0.2">
      <c r="C384" s="22"/>
      <c r="D384" s="22"/>
      <c r="E384" s="22"/>
      <c r="F384" s="22"/>
      <c r="G384" s="22"/>
      <c r="H384" s="22"/>
      <c r="I384" s="22"/>
      <c r="J384" s="22"/>
    </row>
    <row r="385" spans="3:10" x14ac:dyDescent="0.2">
      <c r="C385" s="22"/>
      <c r="D385" s="22"/>
      <c r="E385" s="22"/>
      <c r="F385" s="22"/>
      <c r="G385" s="22"/>
      <c r="H385" s="22"/>
      <c r="I385" s="22"/>
      <c r="J385" s="22"/>
    </row>
    <row r="386" spans="3:10" x14ac:dyDescent="0.2">
      <c r="C386" s="22"/>
      <c r="D386" s="22"/>
      <c r="E386" s="22"/>
      <c r="F386" s="22"/>
      <c r="G386" s="22"/>
      <c r="H386" s="22"/>
      <c r="I386" s="22"/>
      <c r="J386" s="22"/>
    </row>
    <row r="387" spans="3:10" x14ac:dyDescent="0.2">
      <c r="C387" s="22"/>
      <c r="D387" s="22"/>
      <c r="E387" s="22"/>
      <c r="F387" s="22"/>
      <c r="G387" s="22"/>
      <c r="H387" s="22"/>
      <c r="I387" s="22"/>
      <c r="J387" s="22"/>
    </row>
    <row r="388" spans="3:10" x14ac:dyDescent="0.2">
      <c r="C388" s="22"/>
      <c r="D388" s="22"/>
      <c r="E388" s="22"/>
      <c r="F388" s="22"/>
      <c r="G388" s="22"/>
      <c r="H388" s="22"/>
      <c r="I388" s="22"/>
      <c r="J388" s="22"/>
    </row>
    <row r="389" spans="3:10" x14ac:dyDescent="0.2">
      <c r="C389" s="22"/>
      <c r="D389" s="22"/>
      <c r="E389" s="22"/>
      <c r="F389" s="22"/>
      <c r="G389" s="22"/>
      <c r="H389" s="22"/>
      <c r="I389" s="22"/>
      <c r="J389" s="22"/>
    </row>
    <row r="390" spans="3:10" x14ac:dyDescent="0.2">
      <c r="C390" s="22"/>
      <c r="D390" s="22"/>
      <c r="E390" s="22"/>
      <c r="F390" s="22"/>
      <c r="G390" s="22"/>
      <c r="H390" s="22"/>
      <c r="I390" s="22"/>
      <c r="J390" s="22"/>
    </row>
    <row r="391" spans="3:10" x14ac:dyDescent="0.2">
      <c r="C391" s="22"/>
      <c r="D391" s="22"/>
      <c r="E391" s="22"/>
      <c r="F391" s="22"/>
      <c r="G391" s="22"/>
      <c r="H391" s="22"/>
      <c r="I391" s="22"/>
      <c r="J391" s="22"/>
    </row>
    <row r="392" spans="3:10" x14ac:dyDescent="0.2">
      <c r="C392" s="22"/>
      <c r="D392" s="22"/>
      <c r="E392" s="22"/>
      <c r="F392" s="22"/>
      <c r="G392" s="22"/>
      <c r="H392" s="22"/>
      <c r="I392" s="22"/>
      <c r="J392" s="22"/>
    </row>
    <row r="393" spans="3:10" x14ac:dyDescent="0.2">
      <c r="C393" s="22"/>
      <c r="D393" s="22"/>
      <c r="E393" s="22"/>
      <c r="F393" s="22"/>
      <c r="G393" s="22"/>
      <c r="H393" s="22"/>
      <c r="I393" s="22"/>
      <c r="J393" s="22"/>
    </row>
    <row r="394" spans="3:10" x14ac:dyDescent="0.2">
      <c r="C394" s="22"/>
      <c r="D394" s="22"/>
      <c r="E394" s="22"/>
      <c r="F394" s="22"/>
      <c r="G394" s="22"/>
      <c r="H394" s="22"/>
      <c r="I394" s="22"/>
      <c r="J394" s="22"/>
    </row>
    <row r="395" spans="3:10" x14ac:dyDescent="0.2">
      <c r="C395" s="22"/>
      <c r="D395" s="22"/>
      <c r="E395" s="22"/>
      <c r="F395" s="22"/>
      <c r="G395" s="22"/>
      <c r="H395" s="22"/>
      <c r="I395" s="22"/>
      <c r="J395" s="22"/>
    </row>
    <row r="396" spans="3:10" x14ac:dyDescent="0.2">
      <c r="C396" s="22"/>
      <c r="D396" s="22"/>
      <c r="E396" s="22"/>
      <c r="F396" s="22"/>
      <c r="G396" s="22"/>
      <c r="H396" s="22"/>
      <c r="I396" s="22"/>
      <c r="J396" s="22"/>
    </row>
    <row r="397" spans="3:10" x14ac:dyDescent="0.2">
      <c r="C397" s="22"/>
      <c r="D397" s="22"/>
      <c r="E397" s="22"/>
      <c r="F397" s="22"/>
      <c r="G397" s="22"/>
      <c r="H397" s="22"/>
      <c r="I397" s="22"/>
      <c r="J397" s="22"/>
    </row>
    <row r="398" spans="3:10" x14ac:dyDescent="0.2">
      <c r="C398" s="22"/>
      <c r="D398" s="22"/>
      <c r="E398" s="22"/>
      <c r="F398" s="22"/>
      <c r="G398" s="22"/>
      <c r="H398" s="22"/>
      <c r="I398" s="22"/>
      <c r="J398" s="22"/>
    </row>
    <row r="399" spans="3:10" x14ac:dyDescent="0.2">
      <c r="C399" s="22"/>
      <c r="D399" s="22"/>
      <c r="E399" s="22"/>
      <c r="F399" s="22"/>
      <c r="G399" s="22"/>
      <c r="H399" s="22"/>
      <c r="I399" s="22"/>
      <c r="J399" s="22"/>
    </row>
    <row r="400" spans="3:10" x14ac:dyDescent="0.2">
      <c r="C400" s="22"/>
      <c r="D400" s="22"/>
      <c r="E400" s="22"/>
      <c r="F400" s="22"/>
      <c r="G400" s="22"/>
      <c r="H400" s="22"/>
      <c r="I400" s="22"/>
      <c r="J400" s="22"/>
    </row>
    <row r="401" spans="3:10" x14ac:dyDescent="0.2">
      <c r="C401" s="22"/>
      <c r="D401" s="22"/>
      <c r="E401" s="22"/>
      <c r="F401" s="22"/>
      <c r="G401" s="22"/>
      <c r="H401" s="22"/>
      <c r="I401" s="22"/>
      <c r="J401" s="22"/>
    </row>
    <row r="402" spans="3:10" x14ac:dyDescent="0.2">
      <c r="C402" s="22"/>
      <c r="D402" s="22"/>
      <c r="E402" s="22"/>
      <c r="F402" s="22"/>
      <c r="G402" s="22"/>
      <c r="H402" s="22"/>
      <c r="I402" s="22"/>
      <c r="J402" s="22"/>
    </row>
    <row r="403" spans="3:10" x14ac:dyDescent="0.2">
      <c r="C403" s="22"/>
      <c r="D403" s="22"/>
      <c r="E403" s="22"/>
      <c r="F403" s="22"/>
      <c r="G403" s="22"/>
      <c r="H403" s="22"/>
      <c r="I403" s="22"/>
      <c r="J403" s="22"/>
    </row>
    <row r="404" spans="3:10" x14ac:dyDescent="0.2">
      <c r="C404" s="22"/>
      <c r="D404" s="22"/>
      <c r="E404" s="22"/>
      <c r="F404" s="22"/>
      <c r="G404" s="22"/>
      <c r="H404" s="22"/>
      <c r="I404" s="22"/>
      <c r="J404" s="22"/>
    </row>
    <row r="405" spans="3:10" x14ac:dyDescent="0.2">
      <c r="C405" s="22"/>
      <c r="D405" s="22"/>
      <c r="E405" s="22"/>
      <c r="F405" s="22"/>
      <c r="G405" s="22"/>
      <c r="H405" s="22"/>
      <c r="I405" s="22"/>
      <c r="J405" s="22"/>
    </row>
    <row r="406" spans="3:10" x14ac:dyDescent="0.2">
      <c r="C406" s="22"/>
      <c r="D406" s="22"/>
      <c r="E406" s="22"/>
      <c r="F406" s="22"/>
      <c r="G406" s="22"/>
      <c r="H406" s="22"/>
      <c r="I406" s="22"/>
      <c r="J406" s="22"/>
    </row>
    <row r="407" spans="3:10" x14ac:dyDescent="0.2">
      <c r="C407" s="22"/>
      <c r="D407" s="22"/>
      <c r="E407" s="22"/>
      <c r="F407" s="22"/>
      <c r="G407" s="22"/>
      <c r="H407" s="22"/>
      <c r="I407" s="22"/>
      <c r="J407" s="22"/>
    </row>
    <row r="408" spans="3:10" x14ac:dyDescent="0.2">
      <c r="C408" s="22"/>
      <c r="D408" s="22"/>
      <c r="E408" s="22"/>
      <c r="F408" s="22"/>
      <c r="G408" s="22"/>
      <c r="H408" s="22"/>
      <c r="I408" s="22"/>
      <c r="J408" s="22"/>
    </row>
    <row r="409" spans="3:10" x14ac:dyDescent="0.2">
      <c r="C409" s="22"/>
      <c r="D409" s="22"/>
      <c r="E409" s="22"/>
      <c r="F409" s="22"/>
      <c r="G409" s="22"/>
      <c r="H409" s="22"/>
      <c r="I409" s="22"/>
      <c r="J409" s="22"/>
    </row>
    <row r="410" spans="3:10" x14ac:dyDescent="0.2">
      <c r="C410" s="22"/>
      <c r="D410" s="22"/>
      <c r="E410" s="22"/>
      <c r="F410" s="22"/>
      <c r="G410" s="22"/>
      <c r="H410" s="22"/>
      <c r="I410" s="22"/>
      <c r="J410" s="22"/>
    </row>
    <row r="411" spans="3:10" x14ac:dyDescent="0.2">
      <c r="C411" s="22"/>
      <c r="D411" s="22"/>
      <c r="E411" s="22"/>
      <c r="F411" s="22"/>
      <c r="G411" s="22"/>
      <c r="H411" s="22"/>
      <c r="I411" s="22"/>
      <c r="J411" s="22"/>
    </row>
    <row r="412" spans="3:10" x14ac:dyDescent="0.2">
      <c r="C412" s="22"/>
      <c r="D412" s="22"/>
      <c r="E412" s="22"/>
      <c r="F412" s="22"/>
      <c r="G412" s="22"/>
      <c r="H412" s="22"/>
      <c r="I412" s="22"/>
      <c r="J412" s="22"/>
    </row>
    <row r="413" spans="3:10" x14ac:dyDescent="0.2">
      <c r="C413" s="22"/>
      <c r="D413" s="22"/>
      <c r="E413" s="22"/>
      <c r="F413" s="22"/>
      <c r="G413" s="22"/>
      <c r="H413" s="22"/>
      <c r="I413" s="22"/>
      <c r="J413" s="22"/>
    </row>
    <row r="414" spans="3:10" x14ac:dyDescent="0.2">
      <c r="C414" s="22"/>
      <c r="D414" s="22"/>
      <c r="E414" s="22"/>
      <c r="F414" s="22"/>
      <c r="G414" s="22"/>
      <c r="H414" s="22"/>
      <c r="I414" s="22"/>
      <c r="J414" s="22"/>
    </row>
    <row r="415" spans="3:10" x14ac:dyDescent="0.2">
      <c r="C415" s="22"/>
      <c r="D415" s="22"/>
      <c r="E415" s="22"/>
      <c r="F415" s="22"/>
      <c r="G415" s="22"/>
      <c r="H415" s="22"/>
      <c r="I415" s="22"/>
      <c r="J415" s="22"/>
    </row>
    <row r="416" spans="3:10" x14ac:dyDescent="0.2">
      <c r="C416" s="22"/>
      <c r="D416" s="22"/>
      <c r="E416" s="22"/>
      <c r="F416" s="22"/>
      <c r="G416" s="22"/>
      <c r="H416" s="22"/>
      <c r="I416" s="22"/>
      <c r="J416" s="22"/>
    </row>
    <row r="417" spans="3:10" x14ac:dyDescent="0.2">
      <c r="C417" s="22"/>
      <c r="D417" s="22"/>
      <c r="E417" s="22"/>
      <c r="F417" s="22"/>
      <c r="G417" s="22"/>
      <c r="H417" s="22"/>
      <c r="I417" s="22"/>
      <c r="J417" s="22"/>
    </row>
    <row r="418" spans="3:10" x14ac:dyDescent="0.2">
      <c r="C418" s="22"/>
      <c r="D418" s="22"/>
      <c r="E418" s="22"/>
      <c r="F418" s="22"/>
      <c r="G418" s="22"/>
      <c r="H418" s="22"/>
      <c r="I418" s="22"/>
      <c r="J418" s="22"/>
    </row>
    <row r="419" spans="3:10" x14ac:dyDescent="0.2">
      <c r="C419" s="22"/>
      <c r="D419" s="22"/>
      <c r="E419" s="22"/>
      <c r="F419" s="22"/>
      <c r="G419" s="22"/>
      <c r="H419" s="22"/>
      <c r="I419" s="22"/>
      <c r="J419" s="22"/>
    </row>
    <row r="420" spans="3:10" x14ac:dyDescent="0.2">
      <c r="C420" s="22"/>
      <c r="D420" s="22"/>
      <c r="E420" s="22"/>
      <c r="F420" s="22"/>
      <c r="G420" s="22"/>
      <c r="H420" s="22"/>
      <c r="I420" s="22"/>
      <c r="J420" s="22"/>
    </row>
    <row r="421" spans="3:10" x14ac:dyDescent="0.2">
      <c r="C421" s="22"/>
      <c r="D421" s="22"/>
      <c r="E421" s="22"/>
      <c r="F421" s="22"/>
      <c r="G421" s="22"/>
      <c r="H421" s="22"/>
      <c r="I421" s="22"/>
      <c r="J421" s="22"/>
    </row>
    <row r="422" spans="3:10" x14ac:dyDescent="0.2">
      <c r="C422" s="22"/>
      <c r="D422" s="22"/>
      <c r="E422" s="22"/>
      <c r="F422" s="22"/>
      <c r="G422" s="22"/>
      <c r="H422" s="22"/>
      <c r="I422" s="22"/>
      <c r="J422" s="22"/>
    </row>
    <row r="423" spans="3:10" x14ac:dyDescent="0.2">
      <c r="C423" s="22"/>
      <c r="D423" s="22"/>
      <c r="E423" s="22"/>
      <c r="F423" s="22"/>
      <c r="G423" s="22"/>
      <c r="H423" s="22"/>
      <c r="I423" s="22"/>
      <c r="J423" s="22"/>
    </row>
    <row r="424" spans="3:10" x14ac:dyDescent="0.2">
      <c r="C424" s="22"/>
      <c r="D424" s="22"/>
      <c r="E424" s="22"/>
      <c r="F424" s="22"/>
      <c r="G424" s="22"/>
      <c r="H424" s="22"/>
      <c r="I424" s="22"/>
      <c r="J424" s="22"/>
    </row>
    <row r="425" spans="3:10" x14ac:dyDescent="0.2">
      <c r="C425" s="22"/>
      <c r="D425" s="22"/>
      <c r="E425" s="22"/>
      <c r="F425" s="22"/>
      <c r="G425" s="22"/>
      <c r="H425" s="22"/>
      <c r="I425" s="22"/>
      <c r="J425" s="22"/>
    </row>
    <row r="426" spans="3:10" x14ac:dyDescent="0.2">
      <c r="C426" s="22"/>
      <c r="D426" s="22"/>
      <c r="E426" s="22"/>
      <c r="F426" s="22"/>
      <c r="G426" s="22"/>
      <c r="H426" s="22"/>
      <c r="I426" s="22"/>
      <c r="J426" s="22"/>
    </row>
    <row r="427" spans="3:10" x14ac:dyDescent="0.2">
      <c r="C427" s="22"/>
      <c r="D427" s="22"/>
      <c r="E427" s="22"/>
      <c r="F427" s="22"/>
      <c r="G427" s="22"/>
      <c r="H427" s="22"/>
      <c r="I427" s="22"/>
      <c r="J427" s="22"/>
    </row>
    <row r="428" spans="3:10" x14ac:dyDescent="0.2">
      <c r="C428" s="22"/>
      <c r="D428" s="22"/>
      <c r="E428" s="22"/>
      <c r="F428" s="22"/>
      <c r="G428" s="22"/>
      <c r="H428" s="22"/>
      <c r="I428" s="22"/>
      <c r="J428" s="22"/>
    </row>
    <row r="429" spans="3:10" x14ac:dyDescent="0.2">
      <c r="C429" s="22"/>
      <c r="D429" s="22"/>
      <c r="E429" s="22"/>
      <c r="F429" s="22"/>
      <c r="G429" s="22"/>
      <c r="H429" s="22"/>
      <c r="I429" s="22"/>
      <c r="J429" s="22"/>
    </row>
    <row r="430" spans="3:10" x14ac:dyDescent="0.2">
      <c r="C430" s="22"/>
      <c r="D430" s="22"/>
      <c r="E430" s="22"/>
      <c r="F430" s="22"/>
      <c r="G430" s="22"/>
      <c r="H430" s="22"/>
      <c r="I430" s="22"/>
      <c r="J430" s="22"/>
    </row>
    <row r="431" spans="3:10" x14ac:dyDescent="0.2">
      <c r="C431" s="22"/>
      <c r="D431" s="22"/>
      <c r="E431" s="22"/>
      <c r="F431" s="22"/>
      <c r="G431" s="22"/>
      <c r="H431" s="22"/>
      <c r="I431" s="22"/>
      <c r="J431" s="22"/>
    </row>
    <row r="432" spans="3:10" x14ac:dyDescent="0.2">
      <c r="C432" s="22"/>
      <c r="D432" s="22"/>
      <c r="E432" s="22"/>
      <c r="F432" s="22"/>
      <c r="G432" s="22"/>
      <c r="H432" s="22"/>
      <c r="I432" s="22"/>
      <c r="J432" s="22"/>
    </row>
    <row r="433" spans="3:10" x14ac:dyDescent="0.2">
      <c r="C433" s="22"/>
      <c r="D433" s="22"/>
      <c r="E433" s="22"/>
      <c r="F433" s="22"/>
      <c r="G433" s="22"/>
      <c r="H433" s="22"/>
      <c r="I433" s="22"/>
      <c r="J433" s="22"/>
    </row>
    <row r="434" spans="3:10" x14ac:dyDescent="0.2">
      <c r="C434" s="22"/>
      <c r="D434" s="22"/>
      <c r="E434" s="22"/>
      <c r="F434" s="22"/>
      <c r="G434" s="22"/>
      <c r="H434" s="22"/>
      <c r="I434" s="22"/>
      <c r="J434" s="22"/>
    </row>
    <row r="435" spans="3:10" x14ac:dyDescent="0.2">
      <c r="C435" s="22"/>
      <c r="D435" s="22"/>
      <c r="E435" s="22"/>
      <c r="F435" s="22"/>
      <c r="G435" s="22"/>
      <c r="H435" s="22"/>
      <c r="I435" s="22"/>
      <c r="J435" s="22"/>
    </row>
    <row r="436" spans="3:10" x14ac:dyDescent="0.2">
      <c r="C436" s="22"/>
      <c r="D436" s="22"/>
      <c r="E436" s="22"/>
      <c r="F436" s="22"/>
      <c r="G436" s="22"/>
      <c r="H436" s="22"/>
      <c r="I436" s="22"/>
      <c r="J436" s="22"/>
    </row>
    <row r="437" spans="3:10" x14ac:dyDescent="0.2">
      <c r="C437" s="22"/>
      <c r="D437" s="22"/>
      <c r="E437" s="22"/>
      <c r="F437" s="22"/>
      <c r="G437" s="22"/>
      <c r="H437" s="22"/>
      <c r="I437" s="22"/>
      <c r="J437" s="22"/>
    </row>
    <row r="438" spans="3:10" x14ac:dyDescent="0.2">
      <c r="C438" s="22"/>
      <c r="D438" s="22"/>
      <c r="E438" s="22"/>
      <c r="F438" s="22"/>
      <c r="G438" s="22"/>
      <c r="H438" s="22"/>
      <c r="I438" s="22"/>
      <c r="J438" s="22"/>
    </row>
    <row r="439" spans="3:10" x14ac:dyDescent="0.2">
      <c r="C439" s="22"/>
      <c r="D439" s="22"/>
      <c r="E439" s="22"/>
      <c r="F439" s="22"/>
      <c r="G439" s="22"/>
      <c r="H439" s="22"/>
      <c r="I439" s="22"/>
      <c r="J439" s="22"/>
    </row>
    <row r="440" spans="3:10" x14ac:dyDescent="0.2">
      <c r="C440" s="22"/>
      <c r="D440" s="22"/>
      <c r="E440" s="22"/>
      <c r="F440" s="22"/>
      <c r="G440" s="22"/>
      <c r="H440" s="22"/>
      <c r="I440" s="22"/>
      <c r="J440" s="22"/>
    </row>
    <row r="441" spans="3:10" x14ac:dyDescent="0.2">
      <c r="C441" s="22"/>
      <c r="D441" s="22"/>
      <c r="E441" s="22"/>
      <c r="F441" s="22"/>
      <c r="G441" s="22"/>
      <c r="H441" s="22"/>
      <c r="I441" s="22"/>
      <c r="J441" s="22"/>
    </row>
    <row r="442" spans="3:10" x14ac:dyDescent="0.2">
      <c r="C442" s="22"/>
      <c r="D442" s="22"/>
      <c r="E442" s="22"/>
      <c r="F442" s="22"/>
      <c r="G442" s="22"/>
      <c r="H442" s="22"/>
      <c r="I442" s="22"/>
      <c r="J442" s="22"/>
    </row>
    <row r="443" spans="3:10" x14ac:dyDescent="0.2">
      <c r="C443" s="22"/>
      <c r="D443" s="22"/>
      <c r="E443" s="22"/>
      <c r="F443" s="22"/>
      <c r="G443" s="22"/>
      <c r="H443" s="22"/>
      <c r="I443" s="22"/>
      <c r="J443" s="22"/>
    </row>
    <row r="444" spans="3:10" x14ac:dyDescent="0.2">
      <c r="C444" s="22"/>
      <c r="D444" s="22"/>
      <c r="E444" s="22"/>
      <c r="F444" s="22"/>
      <c r="G444" s="22"/>
      <c r="H444" s="22"/>
      <c r="I444" s="22"/>
      <c r="J444" s="22"/>
    </row>
    <row r="445" spans="3:10" x14ac:dyDescent="0.2">
      <c r="C445" s="22"/>
      <c r="D445" s="22"/>
      <c r="E445" s="22"/>
      <c r="F445" s="22"/>
      <c r="G445" s="22"/>
      <c r="H445" s="22"/>
      <c r="I445" s="22"/>
      <c r="J445" s="22"/>
    </row>
    <row r="446" spans="3:10" x14ac:dyDescent="0.2">
      <c r="C446" s="22"/>
      <c r="D446" s="22"/>
      <c r="E446" s="22"/>
      <c r="F446" s="22"/>
      <c r="G446" s="22"/>
      <c r="H446" s="22"/>
      <c r="I446" s="22"/>
      <c r="J446" s="22"/>
    </row>
    <row r="447" spans="3:10" x14ac:dyDescent="0.2">
      <c r="C447" s="22"/>
      <c r="D447" s="22"/>
      <c r="E447" s="22"/>
      <c r="F447" s="22"/>
      <c r="G447" s="22"/>
      <c r="H447" s="22"/>
      <c r="I447" s="22"/>
      <c r="J447" s="22"/>
    </row>
    <row r="448" spans="3:10" x14ac:dyDescent="0.2">
      <c r="C448" s="22"/>
      <c r="D448" s="22"/>
      <c r="E448" s="22"/>
      <c r="F448" s="22"/>
      <c r="G448" s="22"/>
      <c r="H448" s="22"/>
      <c r="I448" s="22"/>
      <c r="J448" s="22"/>
    </row>
    <row r="449" spans="3:10" x14ac:dyDescent="0.2">
      <c r="C449" s="22"/>
      <c r="D449" s="22"/>
      <c r="E449" s="22"/>
      <c r="F449" s="22"/>
      <c r="G449" s="22"/>
      <c r="H449" s="22"/>
      <c r="I449" s="22"/>
      <c r="J449" s="22"/>
    </row>
    <row r="450" spans="3:10" x14ac:dyDescent="0.2">
      <c r="C450" s="22"/>
      <c r="D450" s="22"/>
      <c r="E450" s="22"/>
      <c r="F450" s="22"/>
      <c r="G450" s="22"/>
      <c r="H450" s="22"/>
      <c r="I450" s="22"/>
      <c r="J450" s="22"/>
    </row>
    <row r="451" spans="3:10" x14ac:dyDescent="0.2">
      <c r="C451" s="22"/>
      <c r="D451" s="22"/>
      <c r="E451" s="22"/>
      <c r="F451" s="22"/>
      <c r="G451" s="22"/>
      <c r="H451" s="22"/>
      <c r="I451" s="22"/>
      <c r="J451" s="22"/>
    </row>
    <row r="452" spans="3:10" x14ac:dyDescent="0.2">
      <c r="C452" s="22"/>
      <c r="D452" s="22"/>
      <c r="E452" s="22"/>
      <c r="F452" s="22"/>
      <c r="G452" s="22"/>
      <c r="H452" s="22"/>
      <c r="I452" s="22"/>
      <c r="J452" s="22"/>
    </row>
    <row r="453" spans="3:10" x14ac:dyDescent="0.2">
      <c r="C453" s="22"/>
      <c r="D453" s="22"/>
      <c r="E453" s="22"/>
      <c r="F453" s="22"/>
      <c r="G453" s="22"/>
      <c r="H453" s="22"/>
      <c r="I453" s="22"/>
      <c r="J453" s="22"/>
    </row>
    <row r="454" spans="3:10" x14ac:dyDescent="0.2">
      <c r="C454" s="22"/>
      <c r="D454" s="22"/>
      <c r="E454" s="22"/>
      <c r="F454" s="22"/>
      <c r="G454" s="22"/>
      <c r="H454" s="22"/>
      <c r="I454" s="22"/>
      <c r="J454" s="22"/>
    </row>
    <row r="455" spans="3:10" x14ac:dyDescent="0.2">
      <c r="C455" s="22"/>
      <c r="D455" s="22"/>
      <c r="E455" s="22"/>
      <c r="F455" s="22"/>
      <c r="G455" s="22"/>
      <c r="H455" s="22"/>
      <c r="I455" s="22"/>
      <c r="J455" s="22"/>
    </row>
    <row r="456" spans="3:10" x14ac:dyDescent="0.2">
      <c r="C456" s="22"/>
      <c r="D456" s="22"/>
      <c r="E456" s="22"/>
      <c r="F456" s="22"/>
      <c r="G456" s="22"/>
      <c r="H456" s="22"/>
      <c r="I456" s="22"/>
      <c r="J456" s="22"/>
    </row>
    <row r="457" spans="3:10" x14ac:dyDescent="0.2">
      <c r="C457" s="22"/>
      <c r="D457" s="22"/>
      <c r="E457" s="22"/>
      <c r="F457" s="22"/>
      <c r="G457" s="22"/>
      <c r="H457" s="22"/>
      <c r="I457" s="22"/>
      <c r="J457" s="22"/>
    </row>
    <row r="458" spans="3:10" x14ac:dyDescent="0.2">
      <c r="C458" s="22"/>
      <c r="D458" s="22"/>
      <c r="E458" s="22"/>
      <c r="F458" s="22"/>
      <c r="G458" s="22"/>
      <c r="H458" s="22"/>
      <c r="I458" s="22"/>
      <c r="J458" s="22"/>
    </row>
    <row r="459" spans="3:10" x14ac:dyDescent="0.2">
      <c r="C459" s="22"/>
      <c r="D459" s="22"/>
      <c r="E459" s="22"/>
      <c r="F459" s="22"/>
      <c r="G459" s="22"/>
      <c r="H459" s="22"/>
      <c r="I459" s="22"/>
      <c r="J459" s="22"/>
    </row>
    <row r="460" spans="3:10" x14ac:dyDescent="0.2">
      <c r="C460" s="22"/>
      <c r="D460" s="22"/>
      <c r="E460" s="22"/>
      <c r="F460" s="22"/>
      <c r="G460" s="22"/>
      <c r="H460" s="22"/>
      <c r="I460" s="22"/>
      <c r="J460" s="22"/>
    </row>
    <row r="461" spans="3:10" x14ac:dyDescent="0.2">
      <c r="C461" s="22"/>
      <c r="D461" s="22"/>
      <c r="E461" s="22"/>
      <c r="F461" s="22"/>
      <c r="G461" s="22"/>
      <c r="H461" s="22"/>
      <c r="I461" s="22"/>
      <c r="J461" s="22"/>
    </row>
    <row r="462" spans="3:10" x14ac:dyDescent="0.2">
      <c r="C462" s="22"/>
      <c r="D462" s="22"/>
      <c r="E462" s="22"/>
      <c r="F462" s="22"/>
      <c r="G462" s="22"/>
      <c r="H462" s="22"/>
      <c r="I462" s="22"/>
      <c r="J462" s="22"/>
    </row>
    <row r="463" spans="3:10" x14ac:dyDescent="0.2">
      <c r="C463" s="22"/>
      <c r="D463" s="22"/>
      <c r="E463" s="22"/>
      <c r="F463" s="22"/>
      <c r="G463" s="22"/>
      <c r="H463" s="22"/>
      <c r="I463" s="22"/>
      <c r="J463" s="22"/>
    </row>
    <row r="464" spans="3:10" x14ac:dyDescent="0.2">
      <c r="C464" s="22"/>
      <c r="D464" s="22"/>
      <c r="E464" s="22"/>
      <c r="F464" s="22"/>
      <c r="G464" s="22"/>
      <c r="H464" s="22"/>
      <c r="I464" s="22"/>
      <c r="J464" s="22"/>
    </row>
    <row r="465" spans="3:10" x14ac:dyDescent="0.2">
      <c r="C465" s="22"/>
      <c r="D465" s="22"/>
      <c r="E465" s="22"/>
      <c r="F465" s="22"/>
      <c r="G465" s="22"/>
      <c r="H465" s="22"/>
      <c r="I465" s="22"/>
      <c r="J465" s="22"/>
    </row>
    <row r="466" spans="3:10" x14ac:dyDescent="0.2">
      <c r="C466" s="22"/>
      <c r="D466" s="22"/>
      <c r="E466" s="22"/>
      <c r="F466" s="22"/>
      <c r="G466" s="22"/>
      <c r="H466" s="22"/>
      <c r="I466" s="22"/>
      <c r="J466" s="22"/>
    </row>
    <row r="467" spans="3:10" x14ac:dyDescent="0.2">
      <c r="C467" s="22"/>
      <c r="D467" s="22"/>
      <c r="E467" s="22"/>
      <c r="F467" s="22"/>
      <c r="G467" s="22"/>
      <c r="H467" s="22"/>
      <c r="I467" s="22"/>
      <c r="J467" s="22"/>
    </row>
    <row r="468" spans="3:10" x14ac:dyDescent="0.2">
      <c r="C468" s="22"/>
      <c r="D468" s="22"/>
      <c r="E468" s="22"/>
      <c r="F468" s="22"/>
      <c r="G468" s="22"/>
      <c r="H468" s="22"/>
      <c r="I468" s="22"/>
      <c r="J468" s="22"/>
    </row>
    <row r="469" spans="3:10" x14ac:dyDescent="0.2">
      <c r="C469" s="22"/>
      <c r="D469" s="22"/>
      <c r="E469" s="22"/>
      <c r="F469" s="22"/>
      <c r="G469" s="22"/>
      <c r="H469" s="22"/>
      <c r="I469" s="22"/>
      <c r="J469" s="22"/>
    </row>
    <row r="470" spans="3:10" x14ac:dyDescent="0.2">
      <c r="C470" s="22"/>
      <c r="D470" s="22"/>
      <c r="E470" s="22"/>
      <c r="F470" s="22"/>
      <c r="G470" s="22"/>
      <c r="H470" s="22"/>
      <c r="I470" s="22"/>
      <c r="J470" s="22"/>
    </row>
    <row r="471" spans="3:10" x14ac:dyDescent="0.2">
      <c r="C471" s="22"/>
      <c r="D471" s="22"/>
      <c r="E471" s="22"/>
      <c r="F471" s="22"/>
      <c r="G471" s="22"/>
      <c r="H471" s="22"/>
      <c r="I471" s="22"/>
      <c r="J471" s="22"/>
    </row>
    <row r="472" spans="3:10" x14ac:dyDescent="0.2">
      <c r="C472" s="22"/>
      <c r="D472" s="22"/>
      <c r="E472" s="22"/>
      <c r="F472" s="22"/>
      <c r="G472" s="22"/>
      <c r="H472" s="22"/>
      <c r="I472" s="22"/>
      <c r="J472" s="22"/>
    </row>
    <row r="473" spans="3:10" x14ac:dyDescent="0.2">
      <c r="C473" s="22"/>
      <c r="D473" s="22"/>
      <c r="E473" s="22"/>
      <c r="F473" s="22"/>
      <c r="G473" s="22"/>
      <c r="H473" s="22"/>
      <c r="I473" s="22"/>
      <c r="J473" s="22"/>
    </row>
    <row r="474" spans="3:10" x14ac:dyDescent="0.2">
      <c r="C474" s="22"/>
      <c r="D474" s="22"/>
      <c r="E474" s="22"/>
      <c r="F474" s="22"/>
      <c r="G474" s="22"/>
      <c r="H474" s="22"/>
      <c r="I474" s="22"/>
      <c r="J474" s="22"/>
    </row>
    <row r="475" spans="3:10" x14ac:dyDescent="0.2">
      <c r="C475" s="22"/>
      <c r="D475" s="22"/>
      <c r="E475" s="22"/>
      <c r="F475" s="22"/>
      <c r="G475" s="22"/>
      <c r="H475" s="22"/>
      <c r="I475" s="22"/>
      <c r="J475" s="22"/>
    </row>
    <row r="476" spans="3:10" x14ac:dyDescent="0.2">
      <c r="C476" s="22"/>
      <c r="D476" s="22"/>
      <c r="E476" s="22"/>
      <c r="F476" s="22"/>
      <c r="G476" s="22"/>
      <c r="H476" s="22"/>
      <c r="I476" s="22"/>
      <c r="J476" s="22"/>
    </row>
    <row r="477" spans="3:10" x14ac:dyDescent="0.2">
      <c r="C477" s="22"/>
      <c r="D477" s="22"/>
      <c r="E477" s="22"/>
      <c r="F477" s="22"/>
      <c r="G477" s="22"/>
      <c r="H477" s="22"/>
      <c r="I477" s="22"/>
      <c r="J477" s="22"/>
    </row>
    <row r="478" spans="3:10" x14ac:dyDescent="0.2">
      <c r="C478" s="22"/>
      <c r="D478" s="22"/>
      <c r="E478" s="22"/>
      <c r="F478" s="22"/>
      <c r="G478" s="22"/>
      <c r="H478" s="22"/>
      <c r="I478" s="22"/>
      <c r="J478" s="22"/>
    </row>
    <row r="479" spans="3:10" x14ac:dyDescent="0.2">
      <c r="C479" s="22"/>
      <c r="D479" s="22"/>
      <c r="E479" s="22"/>
      <c r="F479" s="22"/>
      <c r="G479" s="22"/>
      <c r="H479" s="22"/>
      <c r="I479" s="22"/>
      <c r="J479" s="22"/>
    </row>
    <row r="480" spans="3:10" x14ac:dyDescent="0.2">
      <c r="C480" s="22"/>
      <c r="D480" s="22"/>
      <c r="E480" s="22"/>
      <c r="F480" s="22"/>
      <c r="G480" s="22"/>
      <c r="H480" s="22"/>
      <c r="I480" s="22"/>
      <c r="J480" s="22"/>
    </row>
    <row r="481" spans="3:10" x14ac:dyDescent="0.2">
      <c r="C481" s="22"/>
      <c r="D481" s="22"/>
      <c r="E481" s="22"/>
      <c r="F481" s="22"/>
      <c r="G481" s="22"/>
      <c r="H481" s="22"/>
      <c r="I481" s="22"/>
      <c r="J481" s="22"/>
    </row>
    <row r="482" spans="3:10" x14ac:dyDescent="0.2">
      <c r="C482" s="22"/>
      <c r="D482" s="22"/>
      <c r="E482" s="22"/>
      <c r="F482" s="22"/>
      <c r="G482" s="22"/>
      <c r="H482" s="22"/>
      <c r="I482" s="22"/>
      <c r="J482" s="14"/>
    </row>
    <row r="483" spans="3:10" x14ac:dyDescent="0.2">
      <c r="C483" s="22"/>
      <c r="D483" s="22"/>
      <c r="E483" s="22"/>
      <c r="F483" s="22"/>
      <c r="G483" s="22"/>
      <c r="H483" s="22"/>
      <c r="I483" s="22"/>
      <c r="J483" s="22"/>
    </row>
    <row r="484" spans="3:10" x14ac:dyDescent="0.2">
      <c r="C484" s="22"/>
      <c r="D484" s="22"/>
      <c r="E484" s="22"/>
      <c r="F484" s="22"/>
      <c r="G484" s="22"/>
      <c r="H484" s="22"/>
      <c r="I484" s="22"/>
      <c r="J484" s="22"/>
    </row>
    <row r="485" spans="3:10" x14ac:dyDescent="0.2">
      <c r="C485" s="22"/>
      <c r="D485" s="22"/>
      <c r="E485" s="22"/>
      <c r="F485" s="22"/>
      <c r="G485" s="22"/>
      <c r="H485" s="22"/>
      <c r="I485" s="22"/>
      <c r="J485" s="22"/>
    </row>
    <row r="486" spans="3:10" x14ac:dyDescent="0.2">
      <c r="C486" s="22"/>
      <c r="D486" s="22"/>
      <c r="E486" s="22"/>
      <c r="F486" s="22"/>
      <c r="G486" s="22"/>
      <c r="H486" s="22"/>
      <c r="I486" s="22"/>
      <c r="J486" s="22"/>
    </row>
    <row r="487" spans="3:10" x14ac:dyDescent="0.2">
      <c r="C487" s="22"/>
      <c r="D487" s="22"/>
      <c r="E487" s="22"/>
      <c r="F487" s="22"/>
      <c r="G487" s="22"/>
      <c r="H487" s="22"/>
      <c r="I487" s="22"/>
      <c r="J487" s="22"/>
    </row>
    <row r="488" spans="3:10" x14ac:dyDescent="0.2">
      <c r="C488" s="22"/>
      <c r="D488" s="22"/>
      <c r="E488" s="22"/>
      <c r="F488" s="22"/>
      <c r="G488" s="22"/>
      <c r="H488" s="22"/>
      <c r="I488" s="22"/>
      <c r="J488" s="22"/>
    </row>
    <row r="489" spans="3:10" x14ac:dyDescent="0.2">
      <c r="C489" s="22"/>
      <c r="D489" s="22"/>
      <c r="E489" s="22"/>
      <c r="F489" s="22"/>
      <c r="G489" s="22"/>
      <c r="H489" s="22"/>
      <c r="I489" s="22"/>
      <c r="J489" s="22"/>
    </row>
    <row r="490" spans="3:10" x14ac:dyDescent="0.2">
      <c r="C490" s="22"/>
      <c r="D490" s="22"/>
      <c r="E490" s="22"/>
      <c r="F490" s="22"/>
      <c r="G490" s="22"/>
      <c r="H490" s="22"/>
      <c r="I490" s="22"/>
      <c r="J490" s="22"/>
    </row>
    <row r="491" spans="3:10" x14ac:dyDescent="0.2">
      <c r="C491" s="22"/>
      <c r="D491" s="22"/>
      <c r="E491" s="22"/>
      <c r="F491" s="22"/>
      <c r="G491" s="22"/>
      <c r="H491" s="22"/>
      <c r="I491" s="22"/>
      <c r="J491" s="22"/>
    </row>
    <row r="492" spans="3:10" x14ac:dyDescent="0.2">
      <c r="C492" s="22"/>
      <c r="D492" s="22"/>
      <c r="E492" s="22"/>
      <c r="F492" s="22"/>
      <c r="G492" s="22"/>
      <c r="H492" s="22"/>
      <c r="I492" s="22"/>
      <c r="J492" s="22"/>
    </row>
    <row r="493" spans="3:10" x14ac:dyDescent="0.2">
      <c r="C493" s="22"/>
      <c r="D493" s="22"/>
      <c r="E493" s="22"/>
      <c r="F493" s="22"/>
      <c r="G493" s="22"/>
      <c r="H493" s="22"/>
      <c r="I493" s="22"/>
      <c r="J493" s="22"/>
    </row>
    <row r="494" spans="3:10" x14ac:dyDescent="0.2">
      <c r="C494" s="22"/>
      <c r="D494" s="22"/>
      <c r="E494" s="22"/>
      <c r="F494" s="22"/>
      <c r="G494" s="22"/>
      <c r="H494" s="22"/>
      <c r="I494" s="22"/>
      <c r="J494" s="22"/>
    </row>
    <row r="495" spans="3:10" x14ac:dyDescent="0.2">
      <c r="C495" s="22"/>
      <c r="D495" s="22"/>
      <c r="E495" s="22"/>
      <c r="F495" s="22"/>
      <c r="G495" s="22"/>
      <c r="H495" s="22"/>
      <c r="I495" s="22"/>
      <c r="J495" s="22"/>
    </row>
    <row r="496" spans="3:10" x14ac:dyDescent="0.2">
      <c r="C496" s="22"/>
      <c r="D496" s="22"/>
      <c r="E496" s="22"/>
      <c r="F496" s="22"/>
      <c r="G496" s="22"/>
      <c r="H496" s="22"/>
      <c r="I496" s="22"/>
      <c r="J496" s="22"/>
    </row>
    <row r="497" spans="3:10" x14ac:dyDescent="0.2">
      <c r="C497" s="22"/>
      <c r="D497" s="22"/>
      <c r="E497" s="22"/>
      <c r="F497" s="22"/>
      <c r="G497" s="22"/>
      <c r="H497" s="22"/>
      <c r="I497" s="22"/>
      <c r="J497" s="22"/>
    </row>
    <row r="498" spans="3:10" x14ac:dyDescent="0.2">
      <c r="C498" s="22"/>
      <c r="D498" s="22"/>
      <c r="E498" s="22"/>
      <c r="F498" s="22"/>
      <c r="G498" s="22"/>
      <c r="H498" s="22"/>
      <c r="I498" s="22"/>
      <c r="J498" s="22"/>
    </row>
    <row r="499" spans="3:10" x14ac:dyDescent="0.2">
      <c r="C499" s="22"/>
      <c r="D499" s="22"/>
      <c r="E499" s="22"/>
      <c r="F499" s="22"/>
      <c r="G499" s="22"/>
      <c r="H499" s="22"/>
      <c r="I499" s="22"/>
      <c r="J499" s="22"/>
    </row>
    <row r="500" spans="3:10" x14ac:dyDescent="0.2">
      <c r="C500" s="22"/>
      <c r="D500" s="22"/>
      <c r="E500" s="22"/>
      <c r="F500" s="22"/>
      <c r="G500" s="22"/>
      <c r="H500" s="22"/>
      <c r="I500" s="22"/>
      <c r="J500" s="22"/>
    </row>
    <row r="501" spans="3:10" x14ac:dyDescent="0.2">
      <c r="C501" s="22"/>
      <c r="D501" s="22"/>
      <c r="E501" s="22"/>
      <c r="F501" s="22"/>
      <c r="G501" s="22"/>
      <c r="H501" s="22"/>
      <c r="I501" s="22"/>
      <c r="J501" s="22"/>
    </row>
    <row r="502" spans="3:10" x14ac:dyDescent="0.2">
      <c r="C502" s="22"/>
      <c r="D502" s="22"/>
      <c r="E502" s="22"/>
      <c r="F502" s="22"/>
      <c r="G502" s="22"/>
      <c r="H502" s="22"/>
      <c r="I502" s="22"/>
      <c r="J502" s="22"/>
    </row>
    <row r="503" spans="3:10" x14ac:dyDescent="0.2">
      <c r="C503" s="22"/>
      <c r="D503" s="22"/>
      <c r="E503" s="22"/>
      <c r="F503" s="22"/>
      <c r="G503" s="22"/>
      <c r="H503" s="22"/>
      <c r="I503" s="22"/>
      <c r="J503" s="22"/>
    </row>
    <row r="504" spans="3:10" x14ac:dyDescent="0.2">
      <c r="C504" s="22"/>
      <c r="D504" s="22"/>
      <c r="E504" s="22"/>
      <c r="F504" s="22"/>
      <c r="G504" s="22"/>
      <c r="H504" s="22"/>
      <c r="I504" s="22"/>
      <c r="J504" s="22"/>
    </row>
    <row r="505" spans="3:10" x14ac:dyDescent="0.2">
      <c r="C505" s="22"/>
      <c r="D505" s="22"/>
      <c r="E505" s="22"/>
      <c r="F505" s="22"/>
      <c r="G505" s="22"/>
      <c r="H505" s="22"/>
      <c r="I505" s="22"/>
      <c r="J505" s="22"/>
    </row>
    <row r="506" spans="3:10" x14ac:dyDescent="0.2">
      <c r="C506" s="22"/>
      <c r="D506" s="22"/>
      <c r="E506" s="22"/>
      <c r="F506" s="22"/>
      <c r="G506" s="22"/>
      <c r="H506" s="22"/>
      <c r="I506" s="22"/>
      <c r="J506" s="22"/>
    </row>
    <row r="507" spans="3:10" x14ac:dyDescent="0.2">
      <c r="C507" s="22"/>
      <c r="D507" s="22"/>
      <c r="E507" s="22"/>
      <c r="F507" s="22"/>
      <c r="G507" s="22"/>
      <c r="H507" s="22"/>
      <c r="I507" s="22"/>
      <c r="J507" s="22"/>
    </row>
    <row r="508" spans="3:10" x14ac:dyDescent="0.2">
      <c r="C508" s="22"/>
      <c r="D508" s="22"/>
      <c r="E508" s="22"/>
      <c r="F508" s="22"/>
      <c r="G508" s="22"/>
      <c r="H508" s="22"/>
      <c r="I508" s="22"/>
      <c r="J508" s="22"/>
    </row>
    <row r="509" spans="3:10" x14ac:dyDescent="0.2">
      <c r="C509" s="22"/>
      <c r="D509" s="22"/>
      <c r="E509" s="22"/>
      <c r="F509" s="22"/>
      <c r="G509" s="22"/>
      <c r="H509" s="22"/>
      <c r="I509" s="22"/>
      <c r="J509" s="22"/>
    </row>
    <row r="510" spans="3:10" x14ac:dyDescent="0.2">
      <c r="C510" s="22"/>
      <c r="D510" s="22"/>
      <c r="E510" s="22"/>
      <c r="F510" s="22"/>
      <c r="G510" s="22"/>
      <c r="H510" s="22"/>
      <c r="I510" s="22"/>
      <c r="J510" s="22"/>
    </row>
    <row r="511" spans="3:10" x14ac:dyDescent="0.2">
      <c r="C511" s="22"/>
      <c r="D511" s="22"/>
      <c r="E511" s="22"/>
      <c r="F511" s="22"/>
      <c r="G511" s="22"/>
      <c r="H511" s="22"/>
      <c r="I511" s="22"/>
      <c r="J511" s="22"/>
    </row>
    <row r="512" spans="3:10" x14ac:dyDescent="0.2">
      <c r="C512" s="22"/>
      <c r="D512" s="22"/>
      <c r="E512" s="22"/>
      <c r="F512" s="22"/>
      <c r="G512" s="22"/>
      <c r="H512" s="22"/>
      <c r="I512" s="22"/>
      <c r="J512" s="22"/>
    </row>
    <row r="513" spans="3:10" x14ac:dyDescent="0.2">
      <c r="C513" s="22"/>
      <c r="D513" s="22"/>
      <c r="E513" s="22"/>
      <c r="F513" s="22"/>
      <c r="G513" s="22"/>
      <c r="H513" s="22"/>
      <c r="I513" s="22"/>
      <c r="J513" s="22"/>
    </row>
    <row r="514" spans="3:10" x14ac:dyDescent="0.2">
      <c r="C514" s="22"/>
      <c r="D514" s="22"/>
      <c r="E514" s="22"/>
      <c r="F514" s="22"/>
      <c r="G514" s="22"/>
      <c r="H514" s="22"/>
      <c r="I514" s="22"/>
      <c r="J514" s="22"/>
    </row>
    <row r="515" spans="3:10" x14ac:dyDescent="0.2">
      <c r="C515" s="22"/>
      <c r="D515" s="22"/>
      <c r="E515" s="22"/>
      <c r="F515" s="22"/>
      <c r="G515" s="22"/>
      <c r="H515" s="22"/>
      <c r="I515" s="22"/>
      <c r="J515" s="22"/>
    </row>
    <row r="516" spans="3:10" x14ac:dyDescent="0.2">
      <c r="C516" s="22"/>
      <c r="D516" s="22"/>
      <c r="E516" s="22"/>
      <c r="F516" s="22"/>
      <c r="G516" s="22"/>
      <c r="H516" s="22"/>
      <c r="I516" s="22"/>
      <c r="J516" s="22"/>
    </row>
    <row r="517" spans="3:10" x14ac:dyDescent="0.2">
      <c r="C517" s="22"/>
      <c r="D517" s="22"/>
      <c r="E517" s="22"/>
      <c r="F517" s="22"/>
      <c r="G517" s="22"/>
      <c r="H517" s="22"/>
      <c r="I517" s="22"/>
      <c r="J517" s="22"/>
    </row>
    <row r="518" spans="3:10" x14ac:dyDescent="0.2">
      <c r="C518" s="22"/>
      <c r="D518" s="22"/>
      <c r="E518" s="22"/>
      <c r="F518" s="22"/>
      <c r="G518" s="22"/>
      <c r="H518" s="22"/>
      <c r="I518" s="22"/>
      <c r="J518" s="22"/>
    </row>
    <row r="519" spans="3:10" x14ac:dyDescent="0.2">
      <c r="C519" s="22"/>
      <c r="D519" s="22"/>
      <c r="E519" s="22"/>
      <c r="F519" s="22"/>
      <c r="G519" s="22"/>
      <c r="H519" s="22"/>
      <c r="I519" s="22"/>
      <c r="J519" s="22"/>
    </row>
    <row r="520" spans="3:10" x14ac:dyDescent="0.2">
      <c r="C520" s="22"/>
      <c r="D520" s="22"/>
      <c r="E520" s="22"/>
      <c r="F520" s="22"/>
      <c r="G520" s="22"/>
      <c r="H520" s="22"/>
      <c r="I520" s="22"/>
      <c r="J520" s="22"/>
    </row>
    <row r="521" spans="3:10" x14ac:dyDescent="0.2">
      <c r="C521" s="22"/>
      <c r="D521" s="22"/>
      <c r="E521" s="22"/>
      <c r="F521" s="22"/>
      <c r="G521" s="22"/>
      <c r="H521" s="22"/>
      <c r="I521" s="22"/>
      <c r="J521" s="22"/>
    </row>
    <row r="522" spans="3:10" x14ac:dyDescent="0.2">
      <c r="C522" s="22"/>
      <c r="D522" s="22"/>
      <c r="E522" s="22"/>
      <c r="F522" s="22"/>
      <c r="G522" s="22"/>
      <c r="H522" s="22"/>
      <c r="I522" s="22"/>
      <c r="J522" s="22"/>
    </row>
    <row r="523" spans="3:10" x14ac:dyDescent="0.2">
      <c r="C523" s="22"/>
      <c r="D523" s="22"/>
      <c r="E523" s="22"/>
      <c r="F523" s="22"/>
      <c r="G523" s="22"/>
      <c r="H523" s="22"/>
      <c r="I523" s="22"/>
      <c r="J523" s="22"/>
    </row>
    <row r="524" spans="3:10" x14ac:dyDescent="0.2">
      <c r="C524" s="22"/>
      <c r="D524" s="22"/>
      <c r="E524" s="22"/>
      <c r="F524" s="22"/>
      <c r="G524" s="22"/>
      <c r="H524" s="22"/>
      <c r="I524" s="22"/>
      <c r="J524" s="22"/>
    </row>
    <row r="525" spans="3:10" x14ac:dyDescent="0.2">
      <c r="C525" s="22"/>
      <c r="D525" s="22"/>
      <c r="E525" s="22"/>
      <c r="F525" s="22"/>
      <c r="G525" s="22"/>
      <c r="H525" s="22"/>
      <c r="I525" s="22"/>
      <c r="J525" s="22"/>
    </row>
    <row r="526" spans="3:10" x14ac:dyDescent="0.2">
      <c r="C526" s="22"/>
      <c r="D526" s="22"/>
      <c r="E526" s="22"/>
      <c r="F526" s="22"/>
      <c r="G526" s="22"/>
      <c r="H526" s="22"/>
      <c r="I526" s="22"/>
      <c r="J526" s="22"/>
    </row>
    <row r="527" spans="3:10" x14ac:dyDescent="0.2">
      <c r="C527" s="22"/>
      <c r="D527" s="22"/>
      <c r="E527" s="22"/>
      <c r="F527" s="22"/>
      <c r="G527" s="22"/>
      <c r="H527" s="22"/>
      <c r="I527" s="22"/>
      <c r="J527" s="22"/>
    </row>
    <row r="528" spans="3:10" x14ac:dyDescent="0.2">
      <c r="C528" s="22"/>
      <c r="D528" s="22"/>
      <c r="E528" s="22"/>
      <c r="F528" s="22"/>
      <c r="G528" s="22"/>
      <c r="H528" s="22"/>
      <c r="I528" s="22"/>
      <c r="J528" s="22"/>
    </row>
    <row r="529" spans="3:10" x14ac:dyDescent="0.2">
      <c r="C529" s="22"/>
      <c r="D529" s="22"/>
      <c r="E529" s="22"/>
      <c r="F529" s="22"/>
      <c r="G529" s="22"/>
      <c r="H529" s="22"/>
      <c r="I529" s="22"/>
      <c r="J529" s="22"/>
    </row>
    <row r="530" spans="3:10" x14ac:dyDescent="0.2">
      <c r="C530" s="22"/>
      <c r="D530" s="22"/>
      <c r="E530" s="22"/>
      <c r="F530" s="22"/>
      <c r="G530" s="22"/>
      <c r="H530" s="22"/>
      <c r="I530" s="22"/>
      <c r="J530" s="22"/>
    </row>
    <row r="531" spans="3:10" x14ac:dyDescent="0.2">
      <c r="C531" s="22"/>
      <c r="D531" s="22"/>
      <c r="E531" s="22"/>
      <c r="F531" s="22"/>
      <c r="G531" s="22"/>
      <c r="H531" s="22"/>
      <c r="I531" s="22"/>
      <c r="J531" s="22"/>
    </row>
    <row r="532" spans="3:10" x14ac:dyDescent="0.2">
      <c r="C532" s="22"/>
      <c r="D532" s="22"/>
      <c r="E532" s="22"/>
      <c r="F532" s="22"/>
      <c r="G532" s="22"/>
      <c r="H532" s="22"/>
      <c r="I532" s="22"/>
      <c r="J532" s="22"/>
    </row>
    <row r="533" spans="3:10" x14ac:dyDescent="0.2">
      <c r="C533" s="22"/>
      <c r="D533" s="22"/>
      <c r="E533" s="22"/>
      <c r="F533" s="22"/>
      <c r="G533" s="22"/>
      <c r="H533" s="22"/>
      <c r="I533" s="22"/>
      <c r="J533" s="22"/>
    </row>
    <row r="534" spans="3:10" x14ac:dyDescent="0.2">
      <c r="C534" s="22"/>
      <c r="D534" s="22"/>
      <c r="E534" s="22"/>
      <c r="F534" s="22"/>
      <c r="G534" s="22"/>
      <c r="H534" s="22"/>
      <c r="I534" s="22"/>
      <c r="J534" s="22"/>
    </row>
    <row r="535" spans="3:10" x14ac:dyDescent="0.2">
      <c r="C535" s="22"/>
      <c r="D535" s="22"/>
      <c r="E535" s="22"/>
      <c r="F535" s="22"/>
      <c r="G535" s="22"/>
      <c r="H535" s="22"/>
      <c r="I535" s="22"/>
      <c r="J535" s="22"/>
    </row>
    <row r="536" spans="3:10" x14ac:dyDescent="0.2">
      <c r="C536" s="22"/>
      <c r="D536" s="22"/>
      <c r="E536" s="22"/>
      <c r="F536" s="22"/>
      <c r="G536" s="22"/>
      <c r="H536" s="22"/>
      <c r="I536" s="22"/>
      <c r="J536" s="22"/>
    </row>
    <row r="537" spans="3:10" x14ac:dyDescent="0.2">
      <c r="C537" s="22"/>
      <c r="D537" s="22"/>
      <c r="E537" s="22"/>
      <c r="F537" s="22"/>
      <c r="G537" s="22"/>
      <c r="H537" s="22"/>
      <c r="I537" s="22"/>
      <c r="J537" s="22"/>
    </row>
    <row r="538" spans="3:10" x14ac:dyDescent="0.2">
      <c r="C538" s="22"/>
      <c r="D538" s="22"/>
      <c r="E538" s="22"/>
      <c r="F538" s="22"/>
      <c r="G538" s="22"/>
      <c r="H538" s="22"/>
      <c r="I538" s="22"/>
      <c r="J538" s="22"/>
    </row>
    <row r="539" spans="3:10" x14ac:dyDescent="0.2">
      <c r="C539" s="22"/>
      <c r="D539" s="22"/>
      <c r="E539" s="22"/>
      <c r="F539" s="22"/>
      <c r="G539" s="22"/>
      <c r="H539" s="22"/>
      <c r="I539" s="22"/>
      <c r="J539" s="22"/>
    </row>
    <row r="540" spans="3:10" x14ac:dyDescent="0.2">
      <c r="C540" s="22"/>
      <c r="D540" s="22"/>
      <c r="E540" s="22"/>
      <c r="F540" s="22"/>
      <c r="G540" s="22"/>
      <c r="H540" s="22"/>
      <c r="I540" s="22"/>
      <c r="J540" s="22"/>
    </row>
    <row r="541" spans="3:10" x14ac:dyDescent="0.2">
      <c r="C541" s="22"/>
      <c r="D541" s="22"/>
      <c r="E541" s="22"/>
      <c r="F541" s="22"/>
      <c r="G541" s="22"/>
      <c r="H541" s="22"/>
      <c r="I541" s="22"/>
      <c r="J541" s="22"/>
    </row>
    <row r="542" spans="3:10" x14ac:dyDescent="0.2">
      <c r="C542" s="22"/>
      <c r="D542" s="22"/>
      <c r="E542" s="22"/>
      <c r="F542" s="22"/>
      <c r="G542" s="22"/>
      <c r="H542" s="22"/>
      <c r="I542" s="22"/>
      <c r="J542" s="22"/>
    </row>
    <row r="543" spans="3:10" x14ac:dyDescent="0.2">
      <c r="C543" s="22"/>
      <c r="D543" s="22"/>
      <c r="E543" s="22"/>
      <c r="F543" s="22"/>
      <c r="G543" s="22"/>
      <c r="H543" s="22"/>
      <c r="I543" s="22"/>
      <c r="J543" s="22"/>
    </row>
    <row r="544" spans="3:10" x14ac:dyDescent="0.2">
      <c r="C544" s="22"/>
      <c r="D544" s="22"/>
      <c r="E544" s="22"/>
      <c r="F544" s="22"/>
      <c r="G544" s="22"/>
      <c r="H544" s="22"/>
      <c r="I544" s="22"/>
      <c r="J544" s="22"/>
    </row>
    <row r="545" spans="3:10" x14ac:dyDescent="0.2">
      <c r="C545" s="22"/>
      <c r="D545" s="22"/>
      <c r="E545" s="22"/>
      <c r="F545" s="22"/>
      <c r="G545" s="22"/>
      <c r="H545" s="22"/>
      <c r="I545" s="22"/>
      <c r="J545" s="22"/>
    </row>
    <row r="546" spans="3:10" x14ac:dyDescent="0.2">
      <c r="C546" s="22"/>
      <c r="D546" s="22"/>
      <c r="E546" s="22"/>
      <c r="F546" s="22"/>
      <c r="G546" s="22"/>
      <c r="H546" s="22"/>
      <c r="I546" s="22"/>
      <c r="J546" s="22"/>
    </row>
    <row r="547" spans="3:10" x14ac:dyDescent="0.2">
      <c r="C547" s="22"/>
      <c r="D547" s="22"/>
      <c r="E547" s="22"/>
      <c r="F547" s="22"/>
      <c r="G547" s="22"/>
      <c r="H547" s="22"/>
      <c r="I547" s="22"/>
      <c r="J547" s="22"/>
    </row>
    <row r="548" spans="3:10" x14ac:dyDescent="0.2">
      <c r="C548" s="22"/>
      <c r="D548" s="22"/>
      <c r="E548" s="22"/>
      <c r="F548" s="22"/>
      <c r="G548" s="22"/>
      <c r="H548" s="22"/>
      <c r="I548" s="22"/>
      <c r="J548" s="22"/>
    </row>
    <row r="549" spans="3:10" x14ac:dyDescent="0.2">
      <c r="C549" s="22"/>
      <c r="D549" s="22"/>
      <c r="E549" s="22"/>
      <c r="F549" s="22"/>
      <c r="G549" s="22"/>
      <c r="H549" s="22"/>
      <c r="I549" s="22"/>
      <c r="J549" s="22"/>
    </row>
    <row r="550" spans="3:10" x14ac:dyDescent="0.2">
      <c r="C550" s="22"/>
      <c r="D550" s="22"/>
      <c r="E550" s="22"/>
      <c r="F550" s="22"/>
      <c r="G550" s="22"/>
      <c r="H550" s="22"/>
      <c r="I550" s="22"/>
      <c r="J550" s="22"/>
    </row>
    <row r="551" spans="3:10" x14ac:dyDescent="0.2">
      <c r="C551" s="22"/>
      <c r="D551" s="22"/>
      <c r="E551" s="22"/>
      <c r="F551" s="22"/>
      <c r="G551" s="22"/>
      <c r="H551" s="22"/>
      <c r="I551" s="22"/>
      <c r="J551" s="22"/>
    </row>
    <row r="552" spans="3:10" x14ac:dyDescent="0.2">
      <c r="C552" s="22"/>
      <c r="D552" s="22"/>
      <c r="E552" s="22"/>
      <c r="F552" s="22"/>
      <c r="G552" s="22"/>
      <c r="H552" s="22"/>
      <c r="I552" s="22"/>
      <c r="J552" s="22"/>
    </row>
    <row r="553" spans="3:10" x14ac:dyDescent="0.2">
      <c r="C553" s="22"/>
      <c r="D553" s="22"/>
      <c r="E553" s="22"/>
      <c r="F553" s="22"/>
      <c r="G553" s="22"/>
      <c r="H553" s="22"/>
      <c r="I553" s="22"/>
      <c r="J553" s="22"/>
    </row>
    <row r="554" spans="3:10" x14ac:dyDescent="0.2">
      <c r="C554" s="22"/>
      <c r="D554" s="22"/>
      <c r="E554" s="22"/>
      <c r="F554" s="22"/>
      <c r="G554" s="22"/>
      <c r="H554" s="22"/>
      <c r="I554" s="22"/>
      <c r="J554" s="22"/>
    </row>
    <row r="555" spans="3:10" x14ac:dyDescent="0.2">
      <c r="C555" s="22"/>
      <c r="D555" s="22"/>
      <c r="E555" s="22"/>
      <c r="F555" s="22"/>
      <c r="G555" s="22"/>
      <c r="H555" s="22"/>
      <c r="I555" s="22"/>
      <c r="J555" s="22"/>
    </row>
    <row r="556" spans="3:10" x14ac:dyDescent="0.2">
      <c r="C556" s="22"/>
      <c r="D556" s="22"/>
      <c r="E556" s="22"/>
      <c r="F556" s="22"/>
      <c r="G556" s="22"/>
      <c r="H556" s="22"/>
      <c r="I556" s="22"/>
      <c r="J556" s="22"/>
    </row>
    <row r="557" spans="3:10" x14ac:dyDescent="0.2">
      <c r="C557" s="22"/>
      <c r="D557" s="22"/>
      <c r="E557" s="22"/>
      <c r="F557" s="22"/>
      <c r="G557" s="22"/>
      <c r="H557" s="22"/>
      <c r="I557" s="22"/>
      <c r="J557" s="22"/>
    </row>
    <row r="558" spans="3:10" x14ac:dyDescent="0.2">
      <c r="C558" s="22"/>
      <c r="D558" s="22"/>
      <c r="E558" s="22"/>
      <c r="F558" s="22"/>
      <c r="G558" s="22"/>
      <c r="H558" s="22"/>
      <c r="I558" s="22"/>
      <c r="J558" s="22"/>
    </row>
    <row r="559" spans="3:10" x14ac:dyDescent="0.2">
      <c r="C559" s="22"/>
      <c r="D559" s="22"/>
      <c r="E559" s="22"/>
      <c r="F559" s="22"/>
      <c r="G559" s="22"/>
      <c r="H559" s="22"/>
      <c r="I559" s="22"/>
      <c r="J559" s="22"/>
    </row>
    <row r="560" spans="3:10" x14ac:dyDescent="0.2">
      <c r="C560" s="22"/>
      <c r="D560" s="22"/>
      <c r="E560" s="22"/>
      <c r="F560" s="22"/>
      <c r="G560" s="22"/>
      <c r="H560" s="22"/>
      <c r="I560" s="22"/>
      <c r="J560" s="22"/>
    </row>
    <row r="561" spans="3:10" x14ac:dyDescent="0.2">
      <c r="C561" s="22"/>
      <c r="D561" s="22"/>
      <c r="E561" s="22"/>
      <c r="F561" s="22"/>
      <c r="G561" s="22"/>
      <c r="H561" s="22"/>
      <c r="I561" s="22"/>
      <c r="J561" s="22"/>
    </row>
    <row r="562" spans="3:10" x14ac:dyDescent="0.2">
      <c r="C562" s="22"/>
      <c r="D562" s="22"/>
      <c r="E562" s="22"/>
      <c r="F562" s="22"/>
      <c r="G562" s="22"/>
      <c r="H562" s="22"/>
      <c r="I562" s="22"/>
      <c r="J562" s="22"/>
    </row>
    <row r="563" spans="3:10" x14ac:dyDescent="0.2">
      <c r="C563" s="22"/>
      <c r="D563" s="22"/>
      <c r="E563" s="22"/>
      <c r="F563" s="22"/>
      <c r="G563" s="22"/>
      <c r="H563" s="22"/>
      <c r="I563" s="22"/>
      <c r="J563" s="22"/>
    </row>
    <row r="564" spans="3:10" x14ac:dyDescent="0.2">
      <c r="C564" s="22"/>
      <c r="D564" s="22"/>
      <c r="E564" s="22"/>
      <c r="F564" s="22"/>
      <c r="G564" s="22"/>
      <c r="H564" s="22"/>
      <c r="I564" s="22"/>
      <c r="J564" s="22"/>
    </row>
    <row r="565" spans="3:10" x14ac:dyDescent="0.2">
      <c r="C565" s="22"/>
      <c r="D565" s="22"/>
      <c r="E565" s="22"/>
      <c r="F565" s="22"/>
      <c r="G565" s="22"/>
      <c r="H565" s="22"/>
      <c r="I565" s="22"/>
      <c r="J565" s="22"/>
    </row>
    <row r="566" spans="3:10" x14ac:dyDescent="0.2">
      <c r="C566" s="22"/>
      <c r="D566" s="22"/>
      <c r="E566" s="22"/>
      <c r="F566" s="22"/>
      <c r="G566" s="22"/>
      <c r="H566" s="22"/>
      <c r="I566" s="22"/>
      <c r="J566" s="22"/>
    </row>
    <row r="567" spans="3:10" x14ac:dyDescent="0.2">
      <c r="C567" s="22"/>
      <c r="D567" s="22"/>
      <c r="E567" s="22"/>
      <c r="F567" s="22"/>
      <c r="G567" s="22"/>
      <c r="H567" s="22"/>
      <c r="I567" s="22"/>
      <c r="J567" s="22"/>
    </row>
    <row r="568" spans="3:10" x14ac:dyDescent="0.2">
      <c r="C568" s="22"/>
      <c r="D568" s="22"/>
      <c r="E568" s="22"/>
      <c r="F568" s="22"/>
      <c r="G568" s="22"/>
      <c r="H568" s="22"/>
      <c r="I568" s="22"/>
      <c r="J568" s="22"/>
    </row>
    <row r="569" spans="3:10" x14ac:dyDescent="0.2">
      <c r="C569" s="22"/>
      <c r="D569" s="22"/>
      <c r="E569" s="22"/>
      <c r="F569" s="22"/>
      <c r="G569" s="22"/>
      <c r="H569" s="22"/>
      <c r="I569" s="22"/>
      <c r="J569" s="22"/>
    </row>
    <row r="570" spans="3:10" x14ac:dyDescent="0.2">
      <c r="C570" s="22"/>
      <c r="D570" s="22"/>
      <c r="E570" s="22"/>
      <c r="F570" s="22"/>
      <c r="G570" s="22"/>
      <c r="H570" s="22"/>
      <c r="I570" s="22"/>
      <c r="J570" s="22"/>
    </row>
    <row r="571" spans="3:10" x14ac:dyDescent="0.2">
      <c r="C571" s="22"/>
      <c r="D571" s="22"/>
      <c r="E571" s="22"/>
      <c r="F571" s="22"/>
      <c r="G571" s="22"/>
      <c r="H571" s="22"/>
      <c r="I571" s="22"/>
      <c r="J571" s="22"/>
    </row>
    <row r="572" spans="3:10" x14ac:dyDescent="0.2">
      <c r="C572" s="22"/>
      <c r="D572" s="22"/>
      <c r="E572" s="22"/>
      <c r="F572" s="22"/>
      <c r="G572" s="22"/>
      <c r="H572" s="22"/>
      <c r="I572" s="22"/>
      <c r="J572" s="22"/>
    </row>
    <row r="573" spans="3:10" x14ac:dyDescent="0.2">
      <c r="C573" s="22"/>
      <c r="D573" s="22"/>
      <c r="E573" s="22"/>
      <c r="F573" s="22"/>
      <c r="G573" s="22"/>
      <c r="H573" s="22"/>
      <c r="I573" s="22"/>
      <c r="J573" s="22"/>
    </row>
    <row r="574" spans="3:10" x14ac:dyDescent="0.2">
      <c r="C574" s="22"/>
      <c r="D574" s="22"/>
      <c r="E574" s="22"/>
      <c r="F574" s="22"/>
      <c r="G574" s="22"/>
      <c r="H574" s="22"/>
      <c r="I574" s="22"/>
      <c r="J574" s="22"/>
    </row>
    <row r="575" spans="3:10" x14ac:dyDescent="0.2">
      <c r="C575" s="22"/>
      <c r="D575" s="22"/>
      <c r="E575" s="22"/>
      <c r="F575" s="22"/>
      <c r="G575" s="22"/>
      <c r="H575" s="22"/>
      <c r="I575" s="22"/>
      <c r="J575" s="22"/>
    </row>
    <row r="576" spans="3:10" x14ac:dyDescent="0.2">
      <c r="C576" s="22"/>
      <c r="D576" s="22"/>
      <c r="E576" s="22"/>
      <c r="F576" s="22"/>
      <c r="G576" s="22"/>
      <c r="H576" s="22"/>
      <c r="I576" s="22"/>
      <c r="J576" s="22"/>
    </row>
    <row r="577" spans="3:10" x14ac:dyDescent="0.2">
      <c r="C577" s="22"/>
      <c r="D577" s="22"/>
      <c r="E577" s="22"/>
      <c r="F577" s="22"/>
      <c r="G577" s="22"/>
      <c r="H577" s="22"/>
      <c r="I577" s="22"/>
      <c r="J577" s="22"/>
    </row>
    <row r="578" spans="3:10" x14ac:dyDescent="0.2">
      <c r="C578" s="22"/>
      <c r="D578" s="22"/>
      <c r="E578" s="22"/>
      <c r="F578" s="22"/>
      <c r="G578" s="22"/>
      <c r="H578" s="22"/>
      <c r="I578" s="22"/>
      <c r="J578" s="22"/>
    </row>
    <row r="579" spans="3:10" x14ac:dyDescent="0.2">
      <c r="C579" s="22"/>
      <c r="D579" s="22"/>
      <c r="E579" s="22"/>
      <c r="F579" s="22"/>
      <c r="G579" s="22"/>
      <c r="H579" s="22"/>
      <c r="I579" s="22"/>
      <c r="J579" s="22"/>
    </row>
    <row r="580" spans="3:10" x14ac:dyDescent="0.2">
      <c r="C580" s="22"/>
      <c r="D580" s="22"/>
      <c r="E580" s="22"/>
      <c r="F580" s="22"/>
      <c r="G580" s="22"/>
      <c r="H580" s="22"/>
      <c r="I580" s="22"/>
      <c r="J580" s="22"/>
    </row>
    <row r="581" spans="3:10" x14ac:dyDescent="0.2">
      <c r="C581" s="22"/>
      <c r="D581" s="22"/>
      <c r="E581" s="22"/>
      <c r="F581" s="22"/>
      <c r="G581" s="22"/>
      <c r="H581" s="22"/>
      <c r="I581" s="22"/>
      <c r="J581" s="22"/>
    </row>
    <row r="582" spans="3:10" x14ac:dyDescent="0.2">
      <c r="C582" s="22"/>
      <c r="D582" s="22"/>
      <c r="E582" s="22"/>
      <c r="F582" s="22"/>
      <c r="G582" s="22"/>
      <c r="H582" s="22"/>
      <c r="I582" s="22"/>
      <c r="J582" s="22"/>
    </row>
    <row r="583" spans="3:10" x14ac:dyDescent="0.2">
      <c r="C583" s="22"/>
      <c r="D583" s="22"/>
      <c r="E583" s="22"/>
      <c r="F583" s="22"/>
      <c r="G583" s="22"/>
      <c r="H583" s="22"/>
      <c r="I583" s="22"/>
      <c r="J583" s="22"/>
    </row>
    <row r="584" spans="3:10" x14ac:dyDescent="0.2">
      <c r="C584" s="22"/>
      <c r="D584" s="22"/>
      <c r="E584" s="22"/>
      <c r="F584" s="22"/>
      <c r="G584" s="22"/>
      <c r="H584" s="22"/>
      <c r="I584" s="22"/>
      <c r="J584" s="22"/>
    </row>
    <row r="585" spans="3:10" x14ac:dyDescent="0.2">
      <c r="C585" s="22"/>
      <c r="D585" s="22"/>
      <c r="E585" s="22"/>
      <c r="F585" s="22"/>
      <c r="G585" s="22"/>
      <c r="H585" s="22"/>
      <c r="I585" s="22"/>
      <c r="J585" s="22"/>
    </row>
    <row r="586" spans="3:10" x14ac:dyDescent="0.2">
      <c r="C586" s="22"/>
      <c r="D586" s="22"/>
      <c r="E586" s="22"/>
      <c r="F586" s="22"/>
      <c r="G586" s="22"/>
      <c r="H586" s="22"/>
      <c r="I586" s="22"/>
      <c r="J586" s="22"/>
    </row>
    <row r="587" spans="3:10" x14ac:dyDescent="0.2">
      <c r="C587" s="22"/>
      <c r="D587" s="22"/>
      <c r="E587" s="22"/>
      <c r="F587" s="22"/>
      <c r="G587" s="22"/>
      <c r="H587" s="22"/>
      <c r="I587" s="22"/>
      <c r="J587" s="22"/>
    </row>
    <row r="588" spans="3:10" x14ac:dyDescent="0.2">
      <c r="C588" s="22"/>
      <c r="D588" s="22"/>
      <c r="E588" s="22"/>
      <c r="F588" s="22"/>
      <c r="G588" s="22"/>
      <c r="H588" s="22"/>
      <c r="I588" s="22"/>
      <c r="J588" s="22"/>
    </row>
    <row r="589" spans="3:10" x14ac:dyDescent="0.2">
      <c r="C589" s="22"/>
      <c r="D589" s="22"/>
      <c r="E589" s="22"/>
      <c r="F589" s="22"/>
      <c r="G589" s="22"/>
      <c r="H589" s="22"/>
      <c r="I589" s="22"/>
      <c r="J589" s="22"/>
    </row>
    <row r="590" spans="3:10" x14ac:dyDescent="0.2">
      <c r="C590" s="22"/>
      <c r="D590" s="22"/>
      <c r="E590" s="22"/>
      <c r="F590" s="22"/>
      <c r="G590" s="22"/>
      <c r="H590" s="22"/>
      <c r="I590" s="22"/>
      <c r="J590" s="22"/>
    </row>
    <row r="591" spans="3:10" x14ac:dyDescent="0.2">
      <c r="C591" s="22"/>
      <c r="D591" s="22"/>
      <c r="E591" s="22"/>
      <c r="F591" s="22"/>
      <c r="G591" s="22"/>
      <c r="H591" s="22"/>
      <c r="I591" s="22"/>
      <c r="J591" s="22"/>
    </row>
    <row r="592" spans="3:10" x14ac:dyDescent="0.2">
      <c r="C592" s="22"/>
      <c r="D592" s="22"/>
      <c r="E592" s="22"/>
      <c r="F592" s="22"/>
      <c r="G592" s="22"/>
      <c r="H592" s="22"/>
      <c r="I592" s="22"/>
      <c r="J592" s="22"/>
    </row>
    <row r="593" spans="3:10" x14ac:dyDescent="0.2">
      <c r="C593" s="22"/>
      <c r="D593" s="22"/>
      <c r="E593" s="22"/>
      <c r="F593" s="22"/>
      <c r="G593" s="22"/>
      <c r="H593" s="22"/>
      <c r="I593" s="22"/>
      <c r="J593" s="22"/>
    </row>
    <row r="594" spans="3:10" x14ac:dyDescent="0.2">
      <c r="C594" s="22"/>
      <c r="D594" s="22"/>
      <c r="E594" s="22"/>
      <c r="F594" s="22"/>
      <c r="G594" s="22"/>
      <c r="H594" s="22"/>
      <c r="I594" s="22"/>
      <c r="J594" s="22"/>
    </row>
    <row r="595" spans="3:10" x14ac:dyDescent="0.2">
      <c r="C595" s="22"/>
      <c r="D595" s="22"/>
      <c r="E595" s="22"/>
      <c r="F595" s="22"/>
      <c r="G595" s="22"/>
      <c r="H595" s="22"/>
      <c r="I595" s="22"/>
      <c r="J595" s="22"/>
    </row>
    <row r="596" spans="3:10" x14ac:dyDescent="0.2">
      <c r="C596" s="22"/>
      <c r="D596" s="22"/>
      <c r="E596" s="22"/>
      <c r="F596" s="22"/>
      <c r="G596" s="22"/>
      <c r="H596" s="22"/>
      <c r="I596" s="22"/>
      <c r="J596" s="22"/>
    </row>
    <row r="597" spans="3:10" x14ac:dyDescent="0.2">
      <c r="C597" s="22"/>
      <c r="D597" s="22"/>
      <c r="E597" s="22"/>
      <c r="F597" s="22"/>
      <c r="G597" s="22"/>
      <c r="H597" s="22"/>
      <c r="I597" s="22"/>
      <c r="J597" s="22"/>
    </row>
    <row r="598" spans="3:10" x14ac:dyDescent="0.2">
      <c r="C598" s="22"/>
      <c r="D598" s="22"/>
      <c r="E598" s="22"/>
      <c r="F598" s="22"/>
      <c r="G598" s="22"/>
      <c r="H598" s="22"/>
      <c r="I598" s="22"/>
      <c r="J598" s="22"/>
    </row>
  </sheetData>
  <mergeCells count="1">
    <mergeCell ref="AD4:AE4"/>
  </mergeCells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87C9-DFDA-4630-8F5F-228CE4ED3383}">
  <dimension ref="A2:AE671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69" sqref="E169"/>
    </sheetView>
  </sheetViews>
  <sheetFormatPr defaultColWidth="9.140625" defaultRowHeight="11.25" x14ac:dyDescent="0.2"/>
  <cols>
    <col min="1" max="1" width="6.85546875" style="6" customWidth="1"/>
    <col min="2" max="2" width="11" style="6" bestFit="1" customWidth="1"/>
    <col min="3" max="4" width="9.140625" style="6"/>
    <col min="5" max="5" width="11.140625" style="6" customWidth="1"/>
    <col min="6" max="10" width="9.140625" style="6"/>
    <col min="11" max="11" width="3.5703125" style="6" customWidth="1"/>
    <col min="12" max="13" width="9.140625" style="6"/>
    <col min="14" max="14" width="11.28515625" style="6" customWidth="1"/>
    <col min="15" max="19" width="9.140625" style="6"/>
    <col min="20" max="20" width="1.85546875" style="6" customWidth="1"/>
    <col min="21" max="21" width="13" style="6" bestFit="1" customWidth="1"/>
    <col min="22" max="22" width="10.85546875" style="6" bestFit="1" customWidth="1"/>
    <col min="23" max="23" width="12" style="6" bestFit="1" customWidth="1"/>
    <col min="24" max="24" width="9.28515625" style="6" bestFit="1" customWidth="1"/>
    <col min="25" max="25" width="10.7109375" style="6" bestFit="1" customWidth="1"/>
    <col min="26" max="27" width="10.7109375" style="6" customWidth="1"/>
    <col min="28" max="28" width="11" style="6" bestFit="1" customWidth="1"/>
    <col min="29" max="29" width="2.5703125" style="6" customWidth="1"/>
    <col min="30" max="30" width="13.42578125" style="6" customWidth="1"/>
    <col min="31" max="31" width="14.28515625" style="6" customWidth="1"/>
    <col min="32" max="16384" width="9.140625" style="6"/>
  </cols>
  <sheetData>
    <row r="2" spans="1:31" x14ac:dyDescent="0.2">
      <c r="A2" s="7"/>
      <c r="B2" s="7"/>
      <c r="AD2" s="8"/>
      <c r="AE2" s="8"/>
    </row>
    <row r="3" spans="1:31" ht="14.1" customHeight="1" x14ac:dyDescent="0.2">
      <c r="A3" s="7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U3" s="8"/>
      <c r="V3" s="8"/>
      <c r="W3" s="8"/>
      <c r="X3" s="8"/>
      <c r="Y3" s="8"/>
      <c r="Z3" s="8"/>
      <c r="AA3" s="8"/>
      <c r="AB3" s="8"/>
      <c r="AD3" s="8" t="s">
        <v>46</v>
      </c>
      <c r="AE3" s="8" t="s">
        <v>46</v>
      </c>
    </row>
    <row r="4" spans="1:31" ht="14.1" customHeight="1" x14ac:dyDescent="0.2">
      <c r="A4" s="7"/>
      <c r="B4" s="7"/>
      <c r="C4" s="8" t="s">
        <v>46</v>
      </c>
      <c r="D4" s="8" t="s">
        <v>46</v>
      </c>
      <c r="E4" s="8" t="s">
        <v>46</v>
      </c>
      <c r="F4" s="8" t="s">
        <v>46</v>
      </c>
      <c r="G4" s="8" t="s">
        <v>46</v>
      </c>
      <c r="H4" s="8" t="s">
        <v>46</v>
      </c>
      <c r="I4" s="8" t="s">
        <v>46</v>
      </c>
      <c r="J4" s="8" t="s">
        <v>46</v>
      </c>
      <c r="K4" s="8"/>
      <c r="L4" s="8" t="s">
        <v>46</v>
      </c>
      <c r="M4" s="8" t="s">
        <v>46</v>
      </c>
      <c r="N4" s="8" t="s">
        <v>46</v>
      </c>
      <c r="O4" s="8" t="s">
        <v>46</v>
      </c>
      <c r="P4" s="8" t="s">
        <v>46</v>
      </c>
      <c r="Q4" s="8" t="s">
        <v>46</v>
      </c>
      <c r="R4" s="8" t="s">
        <v>46</v>
      </c>
      <c r="S4" s="8" t="s">
        <v>46</v>
      </c>
      <c r="U4" s="8" t="s">
        <v>46</v>
      </c>
      <c r="V4" s="8" t="s">
        <v>46</v>
      </c>
      <c r="W4" s="8" t="s">
        <v>46</v>
      </c>
      <c r="X4" s="8" t="s">
        <v>46</v>
      </c>
      <c r="Y4" s="8" t="s">
        <v>46</v>
      </c>
      <c r="Z4" s="8" t="s">
        <v>46</v>
      </c>
      <c r="AA4" s="8" t="s">
        <v>46</v>
      </c>
      <c r="AB4" s="8" t="s">
        <v>46</v>
      </c>
      <c r="AD4" s="8" t="s">
        <v>63</v>
      </c>
      <c r="AE4" s="8" t="s">
        <v>63</v>
      </c>
    </row>
    <row r="5" spans="1:31" ht="14.1" customHeight="1" x14ac:dyDescent="0.2">
      <c r="A5" s="7"/>
      <c r="B5" s="7"/>
      <c r="C5" s="8" t="s">
        <v>41</v>
      </c>
      <c r="D5" s="8" t="s">
        <v>42</v>
      </c>
      <c r="E5" s="8" t="s">
        <v>77</v>
      </c>
      <c r="F5" s="8" t="s">
        <v>78</v>
      </c>
      <c r="G5" s="8" t="s">
        <v>79</v>
      </c>
      <c r="H5" s="8" t="s">
        <v>80</v>
      </c>
      <c r="I5" s="8" t="s">
        <v>81</v>
      </c>
      <c r="J5" s="8" t="s">
        <v>82</v>
      </c>
      <c r="K5" s="8"/>
      <c r="L5" s="8" t="s">
        <v>41</v>
      </c>
      <c r="M5" s="8" t="s">
        <v>42</v>
      </c>
      <c r="N5" s="8" t="s">
        <v>77</v>
      </c>
      <c r="O5" s="8" t="s">
        <v>78</v>
      </c>
      <c r="P5" s="8" t="s">
        <v>79</v>
      </c>
      <c r="Q5" s="8" t="s">
        <v>80</v>
      </c>
      <c r="R5" s="8" t="s">
        <v>81</v>
      </c>
      <c r="S5" s="8" t="s">
        <v>82</v>
      </c>
      <c r="T5" s="8"/>
      <c r="U5" s="8" t="s">
        <v>41</v>
      </c>
      <c r="V5" s="8" t="s">
        <v>42</v>
      </c>
      <c r="W5" s="8" t="s">
        <v>77</v>
      </c>
      <c r="X5" s="8" t="s">
        <v>78</v>
      </c>
      <c r="Y5" s="8" t="s">
        <v>79</v>
      </c>
      <c r="Z5" s="8" t="s">
        <v>80</v>
      </c>
      <c r="AA5" s="8" t="s">
        <v>81</v>
      </c>
      <c r="AB5" s="8" t="s">
        <v>82</v>
      </c>
      <c r="AD5" s="8" t="s">
        <v>83</v>
      </c>
      <c r="AE5" s="8" t="s">
        <v>84</v>
      </c>
    </row>
    <row r="6" spans="1:31" ht="14.1" customHeight="1" thickBot="1" x14ac:dyDescent="0.25">
      <c r="A6" s="10" t="s">
        <v>87</v>
      </c>
      <c r="B6" s="10" t="s">
        <v>88</v>
      </c>
      <c r="C6" s="11" t="s">
        <v>96</v>
      </c>
      <c r="D6" s="11" t="s">
        <v>96</v>
      </c>
      <c r="E6" s="11" t="s">
        <v>96</v>
      </c>
      <c r="F6" s="11" t="s">
        <v>96</v>
      </c>
      <c r="G6" s="11" t="s">
        <v>96</v>
      </c>
      <c r="H6" s="11" t="s">
        <v>96</v>
      </c>
      <c r="I6" s="11" t="s">
        <v>96</v>
      </c>
      <c r="J6" s="11" t="s">
        <v>96</v>
      </c>
      <c r="K6" s="11"/>
      <c r="L6" s="12" t="s">
        <v>99</v>
      </c>
      <c r="M6" s="12" t="s">
        <v>99</v>
      </c>
      <c r="N6" s="12" t="s">
        <v>99</v>
      </c>
      <c r="O6" s="12" t="s">
        <v>99</v>
      </c>
      <c r="P6" s="12" t="s">
        <v>99</v>
      </c>
      <c r="Q6" s="12" t="s">
        <v>99</v>
      </c>
      <c r="R6" s="12" t="s">
        <v>99</v>
      </c>
      <c r="S6" s="12" t="s">
        <v>99</v>
      </c>
      <c r="T6" s="13"/>
      <c r="U6" s="12" t="s">
        <v>100</v>
      </c>
      <c r="V6" s="12" t="s">
        <v>100</v>
      </c>
      <c r="W6" s="12" t="s">
        <v>100</v>
      </c>
      <c r="X6" s="12" t="s">
        <v>100</v>
      </c>
      <c r="Y6" s="12" t="s">
        <v>100</v>
      </c>
      <c r="Z6" s="12" t="s">
        <v>100</v>
      </c>
      <c r="AA6" s="12" t="s">
        <v>100</v>
      </c>
      <c r="AB6" s="12" t="s">
        <v>100</v>
      </c>
      <c r="AD6" s="12" t="s">
        <v>101</v>
      </c>
      <c r="AE6" s="12" t="s">
        <v>101</v>
      </c>
    </row>
    <row r="7" spans="1:31" ht="14.1" customHeight="1" x14ac:dyDescent="0.2">
      <c r="A7" s="8">
        <v>2010</v>
      </c>
      <c r="B7" s="8">
        <v>1</v>
      </c>
      <c r="C7" s="31">
        <v>588732.17000000004</v>
      </c>
      <c r="D7" s="31"/>
      <c r="E7" s="31"/>
      <c r="F7" s="31">
        <v>692.91</v>
      </c>
      <c r="G7" s="31"/>
      <c r="H7" s="31"/>
      <c r="I7" s="31">
        <v>5736.75</v>
      </c>
      <c r="J7" s="31">
        <v>1563.77</v>
      </c>
      <c r="K7" s="40"/>
      <c r="L7" s="1">
        <v>1441.81</v>
      </c>
      <c r="M7" s="1">
        <v>7051.13</v>
      </c>
      <c r="N7" s="2"/>
      <c r="O7" s="14">
        <v>2189.1799999999998</v>
      </c>
      <c r="P7" s="14">
        <v>90906.63</v>
      </c>
      <c r="Q7" s="14">
        <v>1234.3399999999999</v>
      </c>
      <c r="R7" s="14">
        <v>1029.49</v>
      </c>
      <c r="S7" s="14">
        <v>83082.69</v>
      </c>
      <c r="T7" s="18"/>
      <c r="U7" s="3">
        <f t="shared" ref="U7:AB30" si="0">+L7*C7</f>
        <v>848839930.02770007</v>
      </c>
      <c r="V7" s="3">
        <f t="shared" si="0"/>
        <v>0</v>
      </c>
      <c r="W7" s="4">
        <f t="shared" si="0"/>
        <v>0</v>
      </c>
      <c r="X7" s="3">
        <f t="shared" si="0"/>
        <v>1516904.7137999998</v>
      </c>
      <c r="Y7" s="3">
        <f t="shared" si="0"/>
        <v>0</v>
      </c>
      <c r="Z7" s="3">
        <f t="shared" si="0"/>
        <v>0</v>
      </c>
      <c r="AA7" s="3">
        <f t="shared" si="0"/>
        <v>5905926.7575000003</v>
      </c>
      <c r="AB7" s="3">
        <f t="shared" si="0"/>
        <v>129922218.14130001</v>
      </c>
      <c r="AC7" s="15"/>
      <c r="AD7" s="41">
        <v>6.3490000000000002</v>
      </c>
      <c r="AE7" s="41">
        <v>6.3490000000000002</v>
      </c>
    </row>
    <row r="8" spans="1:31" ht="14.1" customHeight="1" x14ac:dyDescent="0.2">
      <c r="A8" s="8">
        <f>+A7</f>
        <v>2010</v>
      </c>
      <c r="B8" s="8">
        <v>2</v>
      </c>
      <c r="C8" s="31">
        <v>589444.36</v>
      </c>
      <c r="D8" s="31">
        <v>68721.62</v>
      </c>
      <c r="E8" s="31"/>
      <c r="F8" s="31">
        <v>692.87</v>
      </c>
      <c r="G8" s="31">
        <v>720.6</v>
      </c>
      <c r="H8" s="31">
        <v>198.75</v>
      </c>
      <c r="I8" s="31">
        <v>5742.71</v>
      </c>
      <c r="J8" s="31">
        <v>1564.97</v>
      </c>
      <c r="K8" s="40"/>
      <c r="L8" s="1">
        <v>1176.9000000000001</v>
      </c>
      <c r="M8" s="1">
        <v>6494.79</v>
      </c>
      <c r="N8" s="2"/>
      <c r="O8" s="14">
        <v>2108.7800000000002</v>
      </c>
      <c r="P8" s="14">
        <v>88335.79</v>
      </c>
      <c r="Q8" s="14">
        <v>1133.9100000000001</v>
      </c>
      <c r="R8" s="14">
        <v>947.81</v>
      </c>
      <c r="S8" s="14">
        <v>79465.14</v>
      </c>
      <c r="T8" s="18"/>
      <c r="U8" s="3">
        <f t="shared" si="0"/>
        <v>693717067.28400004</v>
      </c>
      <c r="V8" s="3">
        <f t="shared" si="0"/>
        <v>446332490.35979998</v>
      </c>
      <c r="W8" s="4">
        <f t="shared" si="0"/>
        <v>0</v>
      </c>
      <c r="X8" s="3">
        <f t="shared" si="0"/>
        <v>1461110.3986000002</v>
      </c>
      <c r="Y8" s="3">
        <f t="shared" si="0"/>
        <v>63654770.273999996</v>
      </c>
      <c r="Z8" s="3">
        <f t="shared" si="0"/>
        <v>225364.61250000002</v>
      </c>
      <c r="AA8" s="3">
        <f t="shared" si="0"/>
        <v>5442997.9650999997</v>
      </c>
      <c r="AB8" s="3">
        <f t="shared" si="0"/>
        <v>124360560.14579999</v>
      </c>
      <c r="AC8" s="15"/>
      <c r="AD8" s="41">
        <v>4.8650000000000002</v>
      </c>
      <c r="AE8" s="41">
        <v>4.8650000000000002</v>
      </c>
    </row>
    <row r="9" spans="1:31" ht="14.1" customHeight="1" x14ac:dyDescent="0.2">
      <c r="A9" s="8">
        <f t="shared" ref="A9:A18" si="1">+A8</f>
        <v>2010</v>
      </c>
      <c r="B9" s="8">
        <v>3</v>
      </c>
      <c r="C9" s="31">
        <v>590641.72</v>
      </c>
      <c r="D9" s="31">
        <v>68889.08</v>
      </c>
      <c r="E9" s="31"/>
      <c r="F9" s="31">
        <v>692.82</v>
      </c>
      <c r="G9" s="31">
        <v>715.67</v>
      </c>
      <c r="H9" s="31">
        <v>199.71</v>
      </c>
      <c r="I9" s="31">
        <v>5748.1</v>
      </c>
      <c r="J9" s="31">
        <v>1566.06</v>
      </c>
      <c r="K9" s="40"/>
      <c r="L9" s="1">
        <v>1217.4000000000001</v>
      </c>
      <c r="M9" s="1">
        <v>6561.39</v>
      </c>
      <c r="N9" s="2"/>
      <c r="O9" s="14">
        <v>2130.86</v>
      </c>
      <c r="P9" s="14">
        <v>88883.49</v>
      </c>
      <c r="Q9" s="14">
        <v>1172.8499999999999</v>
      </c>
      <c r="R9" s="14">
        <v>994.86</v>
      </c>
      <c r="S9" s="14">
        <v>79649.490000000005</v>
      </c>
      <c r="T9" s="18"/>
      <c r="U9" s="3">
        <f t="shared" si="0"/>
        <v>719047229.92799997</v>
      </c>
      <c r="V9" s="3">
        <f t="shared" si="0"/>
        <v>452008120.62120003</v>
      </c>
      <c r="W9" s="4">
        <f t="shared" si="0"/>
        <v>0</v>
      </c>
      <c r="X9" s="3">
        <f t="shared" si="0"/>
        <v>1476302.4252000002</v>
      </c>
      <c r="Y9" s="3">
        <f t="shared" si="0"/>
        <v>63611247.2883</v>
      </c>
      <c r="Z9" s="3">
        <f t="shared" si="0"/>
        <v>234229.87349999999</v>
      </c>
      <c r="AA9" s="3">
        <f t="shared" si="0"/>
        <v>5718554.7660000008</v>
      </c>
      <c r="AB9" s="3">
        <f t="shared" si="0"/>
        <v>124735880.30940001</v>
      </c>
      <c r="AC9" s="15"/>
      <c r="AD9" s="41">
        <v>4.8170000000000002</v>
      </c>
      <c r="AE9" s="41">
        <v>4.8170000000000002</v>
      </c>
    </row>
    <row r="10" spans="1:31" ht="14.1" customHeight="1" x14ac:dyDescent="0.2">
      <c r="A10" s="8">
        <f t="shared" si="1"/>
        <v>2010</v>
      </c>
      <c r="B10" s="8">
        <v>4</v>
      </c>
      <c r="C10" s="31">
        <v>591087.44999999995</v>
      </c>
      <c r="D10" s="31">
        <v>68861.25</v>
      </c>
      <c r="E10" s="31"/>
      <c r="F10" s="31">
        <v>692.76</v>
      </c>
      <c r="G10" s="31">
        <v>718.62</v>
      </c>
      <c r="H10" s="31">
        <v>206.54</v>
      </c>
      <c r="I10" s="31">
        <v>5754.06</v>
      </c>
      <c r="J10" s="31">
        <v>1567.27</v>
      </c>
      <c r="K10" s="40"/>
      <c r="L10" s="1">
        <v>855.58</v>
      </c>
      <c r="M10" s="1">
        <v>6500.94</v>
      </c>
      <c r="N10" s="2"/>
      <c r="O10" s="14">
        <v>1981.82</v>
      </c>
      <c r="P10" s="14">
        <v>96651.89</v>
      </c>
      <c r="Q10" s="14">
        <v>856.15</v>
      </c>
      <c r="R10" s="14">
        <v>853.2</v>
      </c>
      <c r="S10" s="14">
        <v>81593.13</v>
      </c>
      <c r="T10" s="18"/>
      <c r="U10" s="3">
        <f t="shared" si="0"/>
        <v>505722600.47099996</v>
      </c>
      <c r="V10" s="3">
        <f t="shared" si="0"/>
        <v>447662854.57499999</v>
      </c>
      <c r="W10" s="4">
        <f t="shared" si="0"/>
        <v>0</v>
      </c>
      <c r="X10" s="3">
        <f t="shared" si="0"/>
        <v>1372925.6232</v>
      </c>
      <c r="Y10" s="3">
        <f t="shared" si="0"/>
        <v>69455981.191799998</v>
      </c>
      <c r="Z10" s="3">
        <f t="shared" si="0"/>
        <v>176829.22099999999</v>
      </c>
      <c r="AA10" s="3">
        <f t="shared" si="0"/>
        <v>4909363.9920000006</v>
      </c>
      <c r="AB10" s="3">
        <f t="shared" si="0"/>
        <v>127878464.85510001</v>
      </c>
      <c r="AC10" s="15"/>
      <c r="AD10" s="41">
        <v>4.34</v>
      </c>
      <c r="AE10" s="41">
        <v>4.34</v>
      </c>
    </row>
    <row r="11" spans="1:31" ht="14.1" customHeight="1" x14ac:dyDescent="0.2">
      <c r="A11" s="8">
        <f t="shared" si="1"/>
        <v>2010</v>
      </c>
      <c r="B11" s="8">
        <v>5</v>
      </c>
      <c r="C11" s="31">
        <v>591301.31000000006</v>
      </c>
      <c r="D11" s="31">
        <v>68893.789999999994</v>
      </c>
      <c r="E11" s="31"/>
      <c r="F11" s="31">
        <v>692.7</v>
      </c>
      <c r="G11" s="31">
        <v>718.62</v>
      </c>
      <c r="H11" s="31">
        <v>202.65</v>
      </c>
      <c r="I11" s="31">
        <v>5759.83</v>
      </c>
      <c r="J11" s="31">
        <v>1568.44</v>
      </c>
      <c r="K11" s="40"/>
      <c r="L11" s="1">
        <v>1089.71</v>
      </c>
      <c r="M11" s="1">
        <v>7290.67</v>
      </c>
      <c r="N11" s="2"/>
      <c r="O11" s="14">
        <v>2302.9299999999998</v>
      </c>
      <c r="P11" s="14">
        <v>100951.95</v>
      </c>
      <c r="Q11" s="14">
        <v>942.37</v>
      </c>
      <c r="R11" s="14">
        <v>886.12</v>
      </c>
      <c r="S11" s="14">
        <v>86480.84</v>
      </c>
      <c r="T11" s="18"/>
      <c r="U11" s="3">
        <f t="shared" si="0"/>
        <v>644346950.52010012</v>
      </c>
      <c r="V11" s="3">
        <f t="shared" si="0"/>
        <v>502281887.93929994</v>
      </c>
      <c r="W11" s="4">
        <f t="shared" si="0"/>
        <v>0</v>
      </c>
      <c r="X11" s="3">
        <f t="shared" si="0"/>
        <v>1595239.611</v>
      </c>
      <c r="Y11" s="3">
        <f t="shared" si="0"/>
        <v>72546090.309</v>
      </c>
      <c r="Z11" s="3">
        <f t="shared" si="0"/>
        <v>190971.28049999999</v>
      </c>
      <c r="AA11" s="3">
        <f t="shared" si="0"/>
        <v>5103900.5596000003</v>
      </c>
      <c r="AB11" s="3">
        <f t="shared" si="0"/>
        <v>135640008.68959999</v>
      </c>
      <c r="AC11" s="15"/>
      <c r="AD11" s="41">
        <v>5.1289999999999996</v>
      </c>
      <c r="AE11" s="41">
        <v>5.1289999999999996</v>
      </c>
    </row>
    <row r="12" spans="1:31" ht="14.1" customHeight="1" x14ac:dyDescent="0.2">
      <c r="A12" s="8">
        <f t="shared" si="1"/>
        <v>2010</v>
      </c>
      <c r="B12" s="8">
        <v>6</v>
      </c>
      <c r="C12" s="31">
        <v>591507.44999999995</v>
      </c>
      <c r="D12" s="31">
        <v>68865.97</v>
      </c>
      <c r="E12" s="31"/>
      <c r="F12" s="31">
        <v>692.64</v>
      </c>
      <c r="G12" s="31">
        <v>717.63</v>
      </c>
      <c r="H12" s="31">
        <v>203.63</v>
      </c>
      <c r="I12" s="31">
        <v>5765.8</v>
      </c>
      <c r="J12" s="31">
        <v>1569.64</v>
      </c>
      <c r="K12" s="40"/>
      <c r="L12" s="1">
        <v>1424.21</v>
      </c>
      <c r="M12" s="1">
        <v>8273.4699999999993</v>
      </c>
      <c r="N12" s="2"/>
      <c r="O12" s="14">
        <v>2689.44</v>
      </c>
      <c r="P12" s="14">
        <v>105606.32</v>
      </c>
      <c r="Q12" s="14">
        <v>1123.51</v>
      </c>
      <c r="R12" s="14">
        <v>994.96</v>
      </c>
      <c r="S12" s="14">
        <v>92085.7</v>
      </c>
      <c r="T12" s="18"/>
      <c r="U12" s="3">
        <f t="shared" si="0"/>
        <v>842430825.36449993</v>
      </c>
      <c r="V12" s="3">
        <f t="shared" si="0"/>
        <v>569760536.81589997</v>
      </c>
      <c r="W12" s="4">
        <f t="shared" si="0"/>
        <v>0</v>
      </c>
      <c r="X12" s="3">
        <f t="shared" si="0"/>
        <v>1862813.7216</v>
      </c>
      <c r="Y12" s="3">
        <f t="shared" si="0"/>
        <v>75786263.421599999</v>
      </c>
      <c r="Z12" s="3">
        <f t="shared" si="0"/>
        <v>228780.3413</v>
      </c>
      <c r="AA12" s="3">
        <f t="shared" si="0"/>
        <v>5736740.3680000007</v>
      </c>
      <c r="AB12" s="3">
        <f t="shared" si="0"/>
        <v>144541398.148</v>
      </c>
      <c r="AC12" s="15"/>
      <c r="AD12" s="41">
        <v>5.76</v>
      </c>
      <c r="AE12" s="41">
        <v>5.76</v>
      </c>
    </row>
    <row r="13" spans="1:31" ht="14.1" customHeight="1" x14ac:dyDescent="0.2">
      <c r="A13" s="8">
        <f t="shared" si="1"/>
        <v>2010</v>
      </c>
      <c r="B13" s="8">
        <v>7</v>
      </c>
      <c r="C13" s="31">
        <v>591456.39</v>
      </c>
      <c r="D13" s="31">
        <v>68844.02</v>
      </c>
      <c r="E13" s="31"/>
      <c r="F13" s="31">
        <v>692.57</v>
      </c>
      <c r="G13" s="31">
        <v>715.66</v>
      </c>
      <c r="H13" s="31">
        <v>199.73</v>
      </c>
      <c r="I13" s="31">
        <v>5771.57</v>
      </c>
      <c r="J13" s="31">
        <v>1570.81</v>
      </c>
      <c r="K13" s="40"/>
      <c r="L13" s="1">
        <v>1484.65</v>
      </c>
      <c r="M13" s="1">
        <v>8475.44</v>
      </c>
      <c r="N13" s="2"/>
      <c r="O13" s="14">
        <v>2770.42</v>
      </c>
      <c r="P13" s="14">
        <v>105410.8</v>
      </c>
      <c r="Q13" s="14">
        <v>1157.7</v>
      </c>
      <c r="R13" s="14">
        <v>972.65</v>
      </c>
      <c r="S13" s="14">
        <v>90647.24</v>
      </c>
      <c r="T13" s="18"/>
      <c r="U13" s="3">
        <f t="shared" si="0"/>
        <v>878105729.41350007</v>
      </c>
      <c r="V13" s="3">
        <f t="shared" si="0"/>
        <v>583483360.86880004</v>
      </c>
      <c r="W13" s="4">
        <f t="shared" si="0"/>
        <v>0</v>
      </c>
      <c r="X13" s="3">
        <f t="shared" si="0"/>
        <v>1918709.7794000001</v>
      </c>
      <c r="Y13" s="3">
        <f t="shared" si="0"/>
        <v>75438293.128000006</v>
      </c>
      <c r="Z13" s="3">
        <f t="shared" si="0"/>
        <v>231227.421</v>
      </c>
      <c r="AA13" s="3">
        <f t="shared" si="0"/>
        <v>5613717.5604999997</v>
      </c>
      <c r="AB13" s="3">
        <f t="shared" si="0"/>
        <v>142389591.06440002</v>
      </c>
      <c r="AC13" s="15"/>
      <c r="AD13" s="41">
        <v>5.7210000000000001</v>
      </c>
      <c r="AE13" s="41">
        <v>5.7210000000000001</v>
      </c>
    </row>
    <row r="14" spans="1:31" ht="14.1" customHeight="1" x14ac:dyDescent="0.2">
      <c r="A14" s="8">
        <f t="shared" si="1"/>
        <v>2010</v>
      </c>
      <c r="B14" s="8">
        <v>8</v>
      </c>
      <c r="C14" s="31">
        <v>591240.93999999994</v>
      </c>
      <c r="D14" s="31">
        <v>68932.160000000003</v>
      </c>
      <c r="E14" s="31"/>
      <c r="F14" s="31">
        <v>692.5</v>
      </c>
      <c r="G14" s="31">
        <v>714.67</v>
      </c>
      <c r="H14" s="31">
        <v>198.76</v>
      </c>
      <c r="I14" s="31">
        <v>5777.53</v>
      </c>
      <c r="J14" s="31">
        <v>1572.02</v>
      </c>
      <c r="K14" s="40"/>
      <c r="L14" s="1">
        <v>1504.48</v>
      </c>
      <c r="M14" s="1">
        <v>8491.89</v>
      </c>
      <c r="N14" s="2"/>
      <c r="O14" s="14">
        <v>2839.71</v>
      </c>
      <c r="P14" s="14">
        <v>104463.02</v>
      </c>
      <c r="Q14" s="14">
        <v>1120.06</v>
      </c>
      <c r="R14" s="14">
        <v>976.53</v>
      </c>
      <c r="S14" s="14">
        <v>92544.13</v>
      </c>
      <c r="T14" s="18"/>
      <c r="U14" s="3">
        <f t="shared" si="0"/>
        <v>889510169.41119993</v>
      </c>
      <c r="V14" s="3">
        <f t="shared" si="0"/>
        <v>585364320.18239999</v>
      </c>
      <c r="W14" s="4">
        <f t="shared" si="0"/>
        <v>0</v>
      </c>
      <c r="X14" s="3">
        <f t="shared" si="0"/>
        <v>1966499.175</v>
      </c>
      <c r="Y14" s="3">
        <f t="shared" si="0"/>
        <v>74656586.503399998</v>
      </c>
      <c r="Z14" s="3">
        <f t="shared" si="0"/>
        <v>222623.12559999997</v>
      </c>
      <c r="AA14" s="3">
        <f t="shared" si="0"/>
        <v>5641931.3708999995</v>
      </c>
      <c r="AB14" s="3">
        <f t="shared" si="0"/>
        <v>145481223.24259999</v>
      </c>
      <c r="AC14" s="15"/>
      <c r="AD14" s="41">
        <v>5.72</v>
      </c>
      <c r="AE14" s="41">
        <v>5.72</v>
      </c>
    </row>
    <row r="15" spans="1:31" ht="14.1" customHeight="1" x14ac:dyDescent="0.2">
      <c r="A15" s="8">
        <f t="shared" si="1"/>
        <v>2010</v>
      </c>
      <c r="B15" s="8">
        <v>9</v>
      </c>
      <c r="C15" s="31">
        <v>591440.79</v>
      </c>
      <c r="D15" s="31">
        <v>68979.02</v>
      </c>
      <c r="E15" s="31"/>
      <c r="F15" s="31">
        <v>692.43</v>
      </c>
      <c r="G15" s="31">
        <v>717.63</v>
      </c>
      <c r="H15" s="31">
        <v>200.71</v>
      </c>
      <c r="I15" s="31">
        <v>5783.49</v>
      </c>
      <c r="J15" s="31">
        <v>1573.23</v>
      </c>
      <c r="K15" s="40"/>
      <c r="L15" s="1">
        <v>1474.05</v>
      </c>
      <c r="M15" s="1">
        <v>8408.6</v>
      </c>
      <c r="N15" s="2"/>
      <c r="O15" s="14">
        <v>2761.82</v>
      </c>
      <c r="P15" s="14">
        <v>104104.61</v>
      </c>
      <c r="Q15" s="14">
        <v>1163.57</v>
      </c>
      <c r="R15" s="14">
        <v>1023.87</v>
      </c>
      <c r="S15" s="14">
        <v>101765.3</v>
      </c>
      <c r="T15" s="18"/>
      <c r="U15" s="3">
        <f t="shared" si="0"/>
        <v>871813296.49950004</v>
      </c>
      <c r="V15" s="3">
        <f t="shared" si="0"/>
        <v>580016987.57200003</v>
      </c>
      <c r="W15" s="4">
        <f t="shared" si="0"/>
        <v>0</v>
      </c>
      <c r="X15" s="3">
        <f t="shared" si="0"/>
        <v>1912367.0226</v>
      </c>
      <c r="Y15" s="3">
        <f t="shared" si="0"/>
        <v>74708591.274299994</v>
      </c>
      <c r="Z15" s="3">
        <f t="shared" si="0"/>
        <v>233540.1347</v>
      </c>
      <c r="AA15" s="3">
        <f t="shared" si="0"/>
        <v>5921541.9062999999</v>
      </c>
      <c r="AB15" s="3">
        <f t="shared" si="0"/>
        <v>160100222.919</v>
      </c>
      <c r="AC15" s="15"/>
      <c r="AD15" s="41">
        <v>5.383</v>
      </c>
      <c r="AE15" s="41">
        <v>5.383</v>
      </c>
    </row>
    <row r="16" spans="1:31" ht="14.1" customHeight="1" x14ac:dyDescent="0.2">
      <c r="A16" s="8">
        <f t="shared" si="1"/>
        <v>2010</v>
      </c>
      <c r="B16" s="8">
        <v>10</v>
      </c>
      <c r="C16" s="31">
        <v>592169.04</v>
      </c>
      <c r="D16" s="31">
        <v>68898.67</v>
      </c>
      <c r="E16" s="31"/>
      <c r="F16" s="31">
        <v>692.36</v>
      </c>
      <c r="G16" s="31">
        <v>723.53</v>
      </c>
      <c r="H16" s="31">
        <v>204.61</v>
      </c>
      <c r="I16" s="31">
        <v>5789.27</v>
      </c>
      <c r="J16" s="31">
        <v>1574.39</v>
      </c>
      <c r="K16" s="40"/>
      <c r="L16" s="1">
        <v>1297.79</v>
      </c>
      <c r="M16" s="1">
        <v>7859.43</v>
      </c>
      <c r="N16" s="2"/>
      <c r="O16" s="14">
        <v>2515.67</v>
      </c>
      <c r="P16" s="14">
        <v>97730.71</v>
      </c>
      <c r="Q16" s="14">
        <v>1117.02</v>
      </c>
      <c r="R16" s="14">
        <v>978.73</v>
      </c>
      <c r="S16" s="14">
        <v>93875.22</v>
      </c>
      <c r="T16" s="18"/>
      <c r="U16" s="3">
        <f t="shared" si="0"/>
        <v>768511058.42159998</v>
      </c>
      <c r="V16" s="3">
        <f t="shared" si="0"/>
        <v>541504273.95809996</v>
      </c>
      <c r="W16" s="4">
        <f t="shared" si="0"/>
        <v>0</v>
      </c>
      <c r="X16" s="3">
        <f t="shared" si="0"/>
        <v>1741749.2812000001</v>
      </c>
      <c r="Y16" s="3">
        <f t="shared" si="0"/>
        <v>70711100.606299996</v>
      </c>
      <c r="Z16" s="3">
        <f t="shared" si="0"/>
        <v>228553.46220000001</v>
      </c>
      <c r="AA16" s="3">
        <f t="shared" si="0"/>
        <v>5666132.2271000007</v>
      </c>
      <c r="AB16" s="3">
        <f t="shared" si="0"/>
        <v>147796207.61580002</v>
      </c>
      <c r="AC16" s="15"/>
      <c r="AD16" s="41">
        <v>4.9509999999999996</v>
      </c>
      <c r="AE16" s="41">
        <v>4.9509999999999996</v>
      </c>
    </row>
    <row r="17" spans="1:31" ht="14.1" customHeight="1" x14ac:dyDescent="0.2">
      <c r="A17" s="8">
        <f t="shared" si="1"/>
        <v>2010</v>
      </c>
      <c r="B17" s="8">
        <v>11</v>
      </c>
      <c r="C17" s="31">
        <v>592372.89</v>
      </c>
      <c r="D17" s="31">
        <v>68937.63</v>
      </c>
      <c r="E17" s="31"/>
      <c r="F17" s="31">
        <v>692.29</v>
      </c>
      <c r="G17" s="31">
        <v>736.33</v>
      </c>
      <c r="H17" s="31">
        <v>201.69</v>
      </c>
      <c r="I17" s="31">
        <v>5795.23</v>
      </c>
      <c r="J17" s="31">
        <v>1575.6</v>
      </c>
      <c r="K17" s="40"/>
      <c r="L17" s="1">
        <v>1045.3699999999999</v>
      </c>
      <c r="M17" s="1">
        <v>7045.09</v>
      </c>
      <c r="N17" s="2"/>
      <c r="O17" s="14">
        <v>2245.73</v>
      </c>
      <c r="P17" s="14">
        <v>94352.86</v>
      </c>
      <c r="Q17" s="14">
        <v>1000.47</v>
      </c>
      <c r="R17" s="14">
        <v>904.98</v>
      </c>
      <c r="S17" s="14">
        <v>85248.16</v>
      </c>
      <c r="T17" s="18"/>
      <c r="U17" s="3">
        <f t="shared" si="0"/>
        <v>619248848.01929998</v>
      </c>
      <c r="V17" s="3">
        <f t="shared" si="0"/>
        <v>485671807.73670006</v>
      </c>
      <c r="W17" s="4">
        <f t="shared" si="0"/>
        <v>0</v>
      </c>
      <c r="X17" s="3">
        <f t="shared" si="0"/>
        <v>1554696.4216999998</v>
      </c>
      <c r="Y17" s="3">
        <f t="shared" si="0"/>
        <v>69474841.403800011</v>
      </c>
      <c r="Z17" s="3">
        <f t="shared" si="0"/>
        <v>201784.79430000001</v>
      </c>
      <c r="AA17" s="3">
        <f t="shared" si="0"/>
        <v>5244567.2453999994</v>
      </c>
      <c r="AB17" s="3">
        <f t="shared" si="0"/>
        <v>134317000.896</v>
      </c>
      <c r="AC17" s="15"/>
      <c r="AD17" s="41">
        <v>4.1390000000000002</v>
      </c>
      <c r="AE17" s="41">
        <v>4.1390000000000002</v>
      </c>
    </row>
    <row r="18" spans="1:31" ht="14.1" customHeight="1" x14ac:dyDescent="0.2">
      <c r="A18" s="8">
        <f t="shared" si="1"/>
        <v>2010</v>
      </c>
      <c r="B18" s="8">
        <v>12</v>
      </c>
      <c r="C18" s="31">
        <v>592724.43999999994</v>
      </c>
      <c r="D18" s="31">
        <v>68971.25</v>
      </c>
      <c r="E18" s="31"/>
      <c r="F18" s="31">
        <v>692.21</v>
      </c>
      <c r="G18" s="31">
        <v>735.35</v>
      </c>
      <c r="H18" s="31">
        <v>201.69</v>
      </c>
      <c r="I18" s="31">
        <v>5801</v>
      </c>
      <c r="J18" s="31">
        <v>1576.77</v>
      </c>
      <c r="K18" s="40"/>
      <c r="L18" s="1">
        <v>1226.3800000000001</v>
      </c>
      <c r="M18" s="1">
        <v>7045.52</v>
      </c>
      <c r="N18" s="2"/>
      <c r="O18" s="14">
        <v>2151.84</v>
      </c>
      <c r="P18" s="14">
        <v>93887.08</v>
      </c>
      <c r="Q18" s="14">
        <v>1144.57</v>
      </c>
      <c r="R18" s="14">
        <v>960.84</v>
      </c>
      <c r="S18" s="14">
        <v>82160.39</v>
      </c>
      <c r="T18" s="18"/>
      <c r="U18" s="3">
        <f t="shared" si="0"/>
        <v>726905398.72720003</v>
      </c>
      <c r="V18" s="3">
        <f t="shared" si="0"/>
        <v>485938321.30000001</v>
      </c>
      <c r="W18" s="4">
        <f t="shared" si="0"/>
        <v>0</v>
      </c>
      <c r="X18" s="3">
        <f t="shared" si="0"/>
        <v>1489525.1664000002</v>
      </c>
      <c r="Y18" s="3">
        <f t="shared" si="0"/>
        <v>69039864.277999997</v>
      </c>
      <c r="Z18" s="3">
        <f t="shared" si="0"/>
        <v>230848.32329999999</v>
      </c>
      <c r="AA18" s="3">
        <f t="shared" si="0"/>
        <v>5573832.8399999999</v>
      </c>
      <c r="AB18" s="3">
        <f t="shared" si="0"/>
        <v>129548038.14029999</v>
      </c>
      <c r="AC18" s="15"/>
      <c r="AD18" s="41">
        <v>5.77</v>
      </c>
      <c r="AE18" s="41">
        <v>5.77</v>
      </c>
    </row>
    <row r="19" spans="1:31" ht="14.1" customHeight="1" x14ac:dyDescent="0.2">
      <c r="A19" s="8">
        <f>+A7+1</f>
        <v>2011</v>
      </c>
      <c r="B19" s="8">
        <v>1</v>
      </c>
      <c r="C19" s="31">
        <v>593417.06000000006</v>
      </c>
      <c r="D19" s="31">
        <v>68952.899999999994</v>
      </c>
      <c r="E19" s="31"/>
      <c r="F19" s="31">
        <v>692.14</v>
      </c>
      <c r="G19" s="31">
        <v>735.34</v>
      </c>
      <c r="H19" s="31">
        <v>202.67</v>
      </c>
      <c r="I19" s="31">
        <v>5806.96</v>
      </c>
      <c r="J19" s="31">
        <v>1577.97</v>
      </c>
      <c r="K19" s="40"/>
      <c r="L19" s="1">
        <v>1391.72</v>
      </c>
      <c r="M19" s="1">
        <v>6916.34</v>
      </c>
      <c r="N19" s="2"/>
      <c r="O19" s="14">
        <v>2077.71</v>
      </c>
      <c r="P19" s="14">
        <v>89872.960000000006</v>
      </c>
      <c r="Q19" s="14">
        <v>1204.82</v>
      </c>
      <c r="R19" s="14">
        <v>1009.17</v>
      </c>
      <c r="S19" s="14">
        <v>82693.55</v>
      </c>
      <c r="T19" s="18"/>
      <c r="U19" s="3">
        <f t="shared" si="0"/>
        <v>825870390.74320006</v>
      </c>
      <c r="V19" s="3">
        <f t="shared" si="0"/>
        <v>476901700.38599998</v>
      </c>
      <c r="W19" s="4">
        <f t="shared" si="0"/>
        <v>0</v>
      </c>
      <c r="X19" s="3">
        <f t="shared" si="0"/>
        <v>1438066.1994</v>
      </c>
      <c r="Y19" s="3">
        <f t="shared" si="0"/>
        <v>66087182.40640001</v>
      </c>
      <c r="Z19" s="3">
        <f t="shared" si="0"/>
        <v>244180.86939999997</v>
      </c>
      <c r="AA19" s="3">
        <f t="shared" si="0"/>
        <v>5860209.8231999995</v>
      </c>
      <c r="AB19" s="3">
        <f t="shared" si="0"/>
        <v>130487941.0935</v>
      </c>
      <c r="AC19" s="15"/>
      <c r="AD19" s="41">
        <v>5.7839999999999998</v>
      </c>
      <c r="AE19" s="41">
        <v>5.7839999999999998</v>
      </c>
    </row>
    <row r="20" spans="1:31" ht="14.1" customHeight="1" x14ac:dyDescent="0.2">
      <c r="A20" s="8">
        <f t="shared" ref="A20:A83" si="2">+A8+1</f>
        <v>2011</v>
      </c>
      <c r="B20" s="8">
        <v>2</v>
      </c>
      <c r="C20" s="31">
        <v>593974.29</v>
      </c>
      <c r="D20" s="31">
        <v>69050.77</v>
      </c>
      <c r="E20" s="31"/>
      <c r="F20" s="31">
        <v>692.07</v>
      </c>
      <c r="G20" s="31">
        <v>732.38</v>
      </c>
      <c r="H20" s="31">
        <v>201.7</v>
      </c>
      <c r="I20" s="31">
        <v>5812.93</v>
      </c>
      <c r="J20" s="31">
        <v>1579.18</v>
      </c>
      <c r="K20" s="40"/>
      <c r="L20" s="1">
        <v>1083.3800000000001</v>
      </c>
      <c r="M20" s="1">
        <v>6500.22</v>
      </c>
      <c r="N20" s="2"/>
      <c r="O20" s="14">
        <v>2040.21</v>
      </c>
      <c r="P20" s="14">
        <v>89775.47</v>
      </c>
      <c r="Q20" s="14">
        <v>1061.33</v>
      </c>
      <c r="R20" s="14">
        <v>933.03</v>
      </c>
      <c r="S20" s="14">
        <v>78970.210000000006</v>
      </c>
      <c r="T20" s="18"/>
      <c r="U20" s="3">
        <f t="shared" si="0"/>
        <v>643499866.3002001</v>
      </c>
      <c r="V20" s="3">
        <f t="shared" si="0"/>
        <v>448845196.16940004</v>
      </c>
      <c r="W20" s="4">
        <f t="shared" si="0"/>
        <v>0</v>
      </c>
      <c r="X20" s="3">
        <f t="shared" si="0"/>
        <v>1411968.1347000001</v>
      </c>
      <c r="Y20" s="3">
        <f t="shared" si="0"/>
        <v>65749758.718599997</v>
      </c>
      <c r="Z20" s="3">
        <f t="shared" si="0"/>
        <v>214070.26099999997</v>
      </c>
      <c r="AA20" s="3">
        <f t="shared" si="0"/>
        <v>5423638.0778999999</v>
      </c>
      <c r="AB20" s="3">
        <f t="shared" si="0"/>
        <v>124708176.22780001</v>
      </c>
      <c r="AC20" s="15"/>
      <c r="AD20" s="41">
        <v>4.2279999999999998</v>
      </c>
      <c r="AE20" s="41">
        <v>4.2279999999999998</v>
      </c>
    </row>
    <row r="21" spans="1:31" ht="14.1" customHeight="1" x14ac:dyDescent="0.2">
      <c r="A21" s="8">
        <f t="shared" si="2"/>
        <v>2011</v>
      </c>
      <c r="B21" s="8">
        <v>3</v>
      </c>
      <c r="C21" s="31">
        <v>595016.69999999995</v>
      </c>
      <c r="D21" s="31">
        <v>69124.87</v>
      </c>
      <c r="E21" s="31"/>
      <c r="F21" s="31">
        <v>692</v>
      </c>
      <c r="G21" s="31">
        <v>731.4</v>
      </c>
      <c r="H21" s="31">
        <v>210.46</v>
      </c>
      <c r="I21" s="31">
        <v>5818.31</v>
      </c>
      <c r="J21" s="31">
        <v>1580.27</v>
      </c>
      <c r="K21" s="40"/>
      <c r="L21" s="1">
        <v>897.38</v>
      </c>
      <c r="M21" s="1">
        <v>6439.78</v>
      </c>
      <c r="N21" s="2"/>
      <c r="O21" s="14">
        <v>1903.61</v>
      </c>
      <c r="P21" s="14">
        <v>92483.75</v>
      </c>
      <c r="Q21" s="14">
        <v>875.29</v>
      </c>
      <c r="R21" s="14">
        <v>874.57</v>
      </c>
      <c r="S21" s="14">
        <v>78710.05</v>
      </c>
      <c r="T21" s="18"/>
      <c r="U21" s="3">
        <f t="shared" si="0"/>
        <v>533956086.24599993</v>
      </c>
      <c r="V21" s="3">
        <f t="shared" si="0"/>
        <v>445148955.32859993</v>
      </c>
      <c r="W21" s="4">
        <f t="shared" si="0"/>
        <v>0</v>
      </c>
      <c r="X21" s="3">
        <f t="shared" si="0"/>
        <v>1317298.1199999999</v>
      </c>
      <c r="Y21" s="3">
        <f t="shared" si="0"/>
        <v>67642614.75</v>
      </c>
      <c r="Z21" s="3">
        <f t="shared" si="0"/>
        <v>184213.53339999999</v>
      </c>
      <c r="AA21" s="3">
        <f t="shared" si="0"/>
        <v>5088519.3767000008</v>
      </c>
      <c r="AB21" s="3">
        <f t="shared" si="0"/>
        <v>124383130.71350001</v>
      </c>
      <c r="AC21" s="15"/>
      <c r="AD21" s="41">
        <v>4.0590000000000002</v>
      </c>
      <c r="AE21" s="41">
        <v>4.0590000000000002</v>
      </c>
    </row>
    <row r="22" spans="1:31" ht="14.1" customHeight="1" x14ac:dyDescent="0.2">
      <c r="A22" s="8">
        <f t="shared" si="2"/>
        <v>2011</v>
      </c>
      <c r="B22" s="8">
        <v>4</v>
      </c>
      <c r="C22" s="31">
        <v>595307.48</v>
      </c>
      <c r="D22" s="31">
        <v>69064.3</v>
      </c>
      <c r="E22" s="31"/>
      <c r="F22" s="31">
        <v>691.93</v>
      </c>
      <c r="G22" s="31">
        <v>727.45</v>
      </c>
      <c r="H22" s="31">
        <v>227.99</v>
      </c>
      <c r="I22" s="31">
        <v>5824.28</v>
      </c>
      <c r="J22" s="31">
        <v>1581.48</v>
      </c>
      <c r="K22" s="40"/>
      <c r="L22" s="1">
        <v>953.43</v>
      </c>
      <c r="M22" s="1">
        <v>6794.21</v>
      </c>
      <c r="N22" s="2"/>
      <c r="O22" s="14">
        <v>2014.8</v>
      </c>
      <c r="P22" s="14">
        <v>99535.01</v>
      </c>
      <c r="Q22" s="14">
        <v>895.75</v>
      </c>
      <c r="R22" s="14">
        <v>842.79</v>
      </c>
      <c r="S22" s="14">
        <v>82832.94</v>
      </c>
      <c r="T22" s="18"/>
      <c r="U22" s="3">
        <f t="shared" si="0"/>
        <v>567584010.65639997</v>
      </c>
      <c r="V22" s="3">
        <f t="shared" si="0"/>
        <v>469237357.70300001</v>
      </c>
      <c r="W22" s="4">
        <f t="shared" si="0"/>
        <v>0</v>
      </c>
      <c r="X22" s="3">
        <f t="shared" si="0"/>
        <v>1394100.5639999998</v>
      </c>
      <c r="Y22" s="3">
        <f t="shared" si="0"/>
        <v>72406743.024499997</v>
      </c>
      <c r="Z22" s="3">
        <f t="shared" si="0"/>
        <v>204222.04250000001</v>
      </c>
      <c r="AA22" s="3">
        <f t="shared" si="0"/>
        <v>4908644.9411999993</v>
      </c>
      <c r="AB22" s="3">
        <f t="shared" si="0"/>
        <v>130998637.95120001</v>
      </c>
      <c r="AC22" s="15"/>
      <c r="AD22" s="41">
        <v>4.9770000000000003</v>
      </c>
      <c r="AE22" s="41">
        <v>4.9770000000000003</v>
      </c>
    </row>
    <row r="23" spans="1:31" ht="14.1" customHeight="1" x14ac:dyDescent="0.2">
      <c r="A23" s="8">
        <f t="shared" si="2"/>
        <v>2011</v>
      </c>
      <c r="B23" s="8">
        <v>5</v>
      </c>
      <c r="C23" s="31">
        <v>595790.46</v>
      </c>
      <c r="D23" s="31">
        <v>69171.759999999995</v>
      </c>
      <c r="E23" s="31"/>
      <c r="F23" s="31">
        <v>691.85</v>
      </c>
      <c r="G23" s="31">
        <v>728.43</v>
      </c>
      <c r="H23" s="31">
        <v>248.43</v>
      </c>
      <c r="I23" s="31">
        <v>5830.05</v>
      </c>
      <c r="J23" s="31">
        <v>1582.64</v>
      </c>
      <c r="K23" s="40"/>
      <c r="L23" s="1">
        <v>1203.92</v>
      </c>
      <c r="M23" s="1">
        <v>7573.81</v>
      </c>
      <c r="N23" s="2"/>
      <c r="O23" s="14">
        <v>2379.67</v>
      </c>
      <c r="P23" s="14">
        <v>103217.66</v>
      </c>
      <c r="Q23" s="14">
        <v>1025.51</v>
      </c>
      <c r="R23" s="14">
        <v>921.76</v>
      </c>
      <c r="S23" s="14">
        <v>87194.35</v>
      </c>
      <c r="T23" s="18"/>
      <c r="U23" s="3">
        <f t="shared" si="0"/>
        <v>717284050.60319996</v>
      </c>
      <c r="V23" s="3">
        <f t="shared" si="0"/>
        <v>523893767.6056</v>
      </c>
      <c r="W23" s="4">
        <f t="shared" si="0"/>
        <v>0</v>
      </c>
      <c r="X23" s="3">
        <f t="shared" si="0"/>
        <v>1646374.6895000001</v>
      </c>
      <c r="Y23" s="3">
        <f t="shared" si="0"/>
        <v>75186840.073799998</v>
      </c>
      <c r="Z23" s="3">
        <f t="shared" si="0"/>
        <v>254767.44930000001</v>
      </c>
      <c r="AA23" s="3">
        <f t="shared" si="0"/>
        <v>5373906.8880000003</v>
      </c>
      <c r="AB23" s="3">
        <f t="shared" si="0"/>
        <v>137997266.08400002</v>
      </c>
      <c r="AC23" s="15"/>
      <c r="AD23" s="41">
        <v>5.2350000000000003</v>
      </c>
      <c r="AE23" s="41">
        <v>5.2350000000000003</v>
      </c>
    </row>
    <row r="24" spans="1:31" ht="14.1" customHeight="1" x14ac:dyDescent="0.2">
      <c r="A24" s="8">
        <f t="shared" si="2"/>
        <v>2011</v>
      </c>
      <c r="B24" s="8">
        <v>6</v>
      </c>
      <c r="C24" s="31">
        <v>596265.71</v>
      </c>
      <c r="D24" s="31">
        <v>69296.52</v>
      </c>
      <c r="E24" s="31"/>
      <c r="F24" s="31">
        <v>691.78</v>
      </c>
      <c r="G24" s="31">
        <v>734.34</v>
      </c>
      <c r="H24" s="31">
        <v>268.88</v>
      </c>
      <c r="I24" s="31">
        <v>5836.01</v>
      </c>
      <c r="J24" s="31">
        <v>1583.85</v>
      </c>
      <c r="K24" s="40"/>
      <c r="L24" s="1">
        <v>1393</v>
      </c>
      <c r="M24" s="1">
        <v>8113.43</v>
      </c>
      <c r="N24" s="2"/>
      <c r="O24" s="14">
        <v>2569.2199999999998</v>
      </c>
      <c r="P24" s="14">
        <v>104301.7</v>
      </c>
      <c r="Q24" s="14">
        <v>1107.69</v>
      </c>
      <c r="R24" s="14">
        <v>974.36</v>
      </c>
      <c r="S24" s="14">
        <v>91648.86</v>
      </c>
      <c r="T24" s="18"/>
      <c r="U24" s="3">
        <f t="shared" si="0"/>
        <v>830598134.02999997</v>
      </c>
      <c r="V24" s="3">
        <f t="shared" si="0"/>
        <v>562232464.26360011</v>
      </c>
      <c r="W24" s="4">
        <f t="shared" si="0"/>
        <v>0</v>
      </c>
      <c r="X24" s="3">
        <f t="shared" si="0"/>
        <v>1777335.0115999999</v>
      </c>
      <c r="Y24" s="3">
        <f t="shared" si="0"/>
        <v>76592910.378000006</v>
      </c>
      <c r="Z24" s="3">
        <f t="shared" si="0"/>
        <v>297835.68719999999</v>
      </c>
      <c r="AA24" s="3">
        <f t="shared" si="0"/>
        <v>5686374.7036000006</v>
      </c>
      <c r="AB24" s="3">
        <f t="shared" si="0"/>
        <v>145158046.91099998</v>
      </c>
      <c r="AC24" s="15"/>
      <c r="AD24" s="41">
        <v>5.7350000000000003</v>
      </c>
      <c r="AE24" s="41">
        <v>5.7350000000000003</v>
      </c>
    </row>
    <row r="25" spans="1:31" ht="14.1" customHeight="1" x14ac:dyDescent="0.2">
      <c r="A25" s="8">
        <f t="shared" si="2"/>
        <v>2011</v>
      </c>
      <c r="B25" s="8">
        <v>7</v>
      </c>
      <c r="C25" s="31">
        <v>596483.76</v>
      </c>
      <c r="D25" s="31">
        <v>69183.710000000006</v>
      </c>
      <c r="E25" s="31"/>
      <c r="F25" s="31">
        <v>691.71</v>
      </c>
      <c r="G25" s="31">
        <v>743.2</v>
      </c>
      <c r="H25" s="31">
        <v>273.74</v>
      </c>
      <c r="I25" s="31">
        <v>5841.79</v>
      </c>
      <c r="J25" s="31">
        <v>1585.02</v>
      </c>
      <c r="K25" s="40"/>
      <c r="L25" s="1">
        <v>1493.45</v>
      </c>
      <c r="M25" s="1">
        <v>8427.41</v>
      </c>
      <c r="N25" s="2"/>
      <c r="O25" s="14">
        <v>2696.45</v>
      </c>
      <c r="P25" s="14">
        <v>105045.93</v>
      </c>
      <c r="Q25" s="14">
        <v>1166.01</v>
      </c>
      <c r="R25" s="14">
        <v>963.19</v>
      </c>
      <c r="S25" s="14">
        <v>90574.43</v>
      </c>
      <c r="T25" s="18"/>
      <c r="U25" s="3">
        <f t="shared" si="0"/>
        <v>890818671.3720001</v>
      </c>
      <c r="V25" s="3">
        <f t="shared" si="0"/>
        <v>583039489.49110007</v>
      </c>
      <c r="W25" s="4">
        <f t="shared" si="0"/>
        <v>0</v>
      </c>
      <c r="X25" s="3">
        <f t="shared" si="0"/>
        <v>1865161.4295000001</v>
      </c>
      <c r="Y25" s="3">
        <f t="shared" si="0"/>
        <v>78070135.175999999</v>
      </c>
      <c r="Z25" s="3">
        <f t="shared" si="0"/>
        <v>319183.57740000001</v>
      </c>
      <c r="AA25" s="3">
        <f t="shared" si="0"/>
        <v>5626753.7101000007</v>
      </c>
      <c r="AB25" s="3">
        <f t="shared" si="0"/>
        <v>143562283.0386</v>
      </c>
      <c r="AC25" s="15"/>
      <c r="AD25" s="41">
        <v>5.4829999999999997</v>
      </c>
      <c r="AE25" s="41">
        <v>5.4829999999999997</v>
      </c>
    </row>
    <row r="26" spans="1:31" ht="14.1" customHeight="1" x14ac:dyDescent="0.2">
      <c r="A26" s="8">
        <f t="shared" si="2"/>
        <v>2011</v>
      </c>
      <c r="B26" s="8">
        <v>8</v>
      </c>
      <c r="C26" s="31">
        <v>596537.43000000005</v>
      </c>
      <c r="D26" s="31">
        <v>69219.570000000007</v>
      </c>
      <c r="E26" s="31"/>
      <c r="F26" s="31">
        <v>691.64</v>
      </c>
      <c r="G26" s="31">
        <v>744.18</v>
      </c>
      <c r="H26" s="31">
        <v>232.87</v>
      </c>
      <c r="I26" s="31">
        <v>5847.75</v>
      </c>
      <c r="J26" s="31">
        <v>1586.22</v>
      </c>
      <c r="K26" s="40"/>
      <c r="L26" s="1">
        <v>1544.82</v>
      </c>
      <c r="M26" s="1">
        <v>8565.43</v>
      </c>
      <c r="N26" s="2"/>
      <c r="O26" s="14">
        <v>2825.92</v>
      </c>
      <c r="P26" s="14">
        <v>105158.96</v>
      </c>
      <c r="Q26" s="14">
        <v>1153.0899999999999</v>
      </c>
      <c r="R26" s="14">
        <v>989.87</v>
      </c>
      <c r="S26" s="14">
        <v>92660.62</v>
      </c>
      <c r="T26" s="18"/>
      <c r="U26" s="3">
        <f t="shared" si="0"/>
        <v>921542952.61260009</v>
      </c>
      <c r="V26" s="3">
        <f t="shared" si="0"/>
        <v>592895381.46510005</v>
      </c>
      <c r="W26" s="4">
        <f t="shared" si="0"/>
        <v>0</v>
      </c>
      <c r="X26" s="3">
        <f t="shared" si="0"/>
        <v>1954519.3088</v>
      </c>
      <c r="Y26" s="3">
        <f t="shared" si="0"/>
        <v>78257194.852799997</v>
      </c>
      <c r="Z26" s="3">
        <f t="shared" si="0"/>
        <v>268520.06829999998</v>
      </c>
      <c r="AA26" s="3">
        <f t="shared" si="0"/>
        <v>5788512.2925000004</v>
      </c>
      <c r="AB26" s="3">
        <f t="shared" si="0"/>
        <v>146980128.6564</v>
      </c>
      <c r="AC26" s="15"/>
      <c r="AD26" s="41">
        <v>5.6820000000000004</v>
      </c>
      <c r="AE26" s="41">
        <v>5.6820000000000004</v>
      </c>
    </row>
    <row r="27" spans="1:31" ht="14.1" customHeight="1" x14ac:dyDescent="0.2">
      <c r="A27" s="8">
        <f t="shared" si="2"/>
        <v>2011</v>
      </c>
      <c r="B27" s="8">
        <v>9</v>
      </c>
      <c r="C27" s="31">
        <v>597006.39</v>
      </c>
      <c r="D27" s="31">
        <v>69236.2</v>
      </c>
      <c r="E27" s="31"/>
      <c r="F27" s="31">
        <v>691.56</v>
      </c>
      <c r="G27" s="31">
        <v>745.16</v>
      </c>
      <c r="H27" s="31">
        <v>247.47</v>
      </c>
      <c r="I27" s="31">
        <v>5853.71</v>
      </c>
      <c r="J27" s="31">
        <v>1587.43</v>
      </c>
      <c r="K27" s="40"/>
      <c r="L27" s="1">
        <v>1536.1</v>
      </c>
      <c r="M27" s="1">
        <v>8554.67</v>
      </c>
      <c r="N27" s="2"/>
      <c r="O27" s="14">
        <v>2780.77</v>
      </c>
      <c r="P27" s="14">
        <v>105438.93</v>
      </c>
      <c r="Q27" s="14">
        <v>1211.71</v>
      </c>
      <c r="R27" s="14">
        <v>1047.6600000000001</v>
      </c>
      <c r="S27" s="14">
        <v>102056.53</v>
      </c>
      <c r="T27" s="18"/>
      <c r="U27" s="3">
        <f t="shared" si="0"/>
        <v>917061515.67900002</v>
      </c>
      <c r="V27" s="3">
        <f t="shared" si="0"/>
        <v>592292843.05400002</v>
      </c>
      <c r="W27" s="4">
        <f t="shared" si="0"/>
        <v>0</v>
      </c>
      <c r="X27" s="3">
        <f t="shared" si="0"/>
        <v>1923069.3011999999</v>
      </c>
      <c r="Y27" s="3">
        <f t="shared" si="0"/>
        <v>78568873.078799993</v>
      </c>
      <c r="Z27" s="3">
        <f t="shared" si="0"/>
        <v>299861.8737</v>
      </c>
      <c r="AA27" s="3">
        <f t="shared" si="0"/>
        <v>6132697.8186000008</v>
      </c>
      <c r="AB27" s="3">
        <f t="shared" si="0"/>
        <v>162007597.4179</v>
      </c>
      <c r="AC27" s="15"/>
      <c r="AD27" s="41">
        <v>5.1559999999999997</v>
      </c>
      <c r="AE27" s="41">
        <v>5.1559999999999997</v>
      </c>
    </row>
    <row r="28" spans="1:31" ht="14.1" customHeight="1" x14ac:dyDescent="0.2">
      <c r="A28" s="8">
        <f t="shared" si="2"/>
        <v>2011</v>
      </c>
      <c r="B28" s="8">
        <v>10</v>
      </c>
      <c r="C28" s="31">
        <v>598003.75</v>
      </c>
      <c r="D28" s="31">
        <v>69272.61</v>
      </c>
      <c r="E28" s="31"/>
      <c r="F28" s="31">
        <v>691.49</v>
      </c>
      <c r="G28" s="31">
        <v>745.15</v>
      </c>
      <c r="H28" s="31">
        <v>232.87</v>
      </c>
      <c r="I28" s="31">
        <v>5859.48</v>
      </c>
      <c r="J28" s="31">
        <v>1588.6</v>
      </c>
      <c r="K28" s="40"/>
      <c r="L28" s="1">
        <v>1271.3</v>
      </c>
      <c r="M28" s="1">
        <v>7736.45</v>
      </c>
      <c r="N28" s="2"/>
      <c r="O28" s="14">
        <v>2460.96</v>
      </c>
      <c r="P28" s="14">
        <v>96871.79</v>
      </c>
      <c r="Q28" s="14">
        <v>1101.6600000000001</v>
      </c>
      <c r="R28" s="14">
        <v>962.47</v>
      </c>
      <c r="S28" s="14">
        <v>93569.43</v>
      </c>
      <c r="T28" s="18"/>
      <c r="U28" s="3">
        <f t="shared" si="0"/>
        <v>760242167.375</v>
      </c>
      <c r="V28" s="3">
        <f t="shared" si="0"/>
        <v>535924083.63449997</v>
      </c>
      <c r="W28" s="4">
        <f t="shared" si="0"/>
        <v>0</v>
      </c>
      <c r="X28" s="3">
        <f t="shared" si="0"/>
        <v>1701729.2304</v>
      </c>
      <c r="Y28" s="3">
        <f t="shared" si="0"/>
        <v>72184014.318499997</v>
      </c>
      <c r="Z28" s="3">
        <f t="shared" si="0"/>
        <v>256543.56420000002</v>
      </c>
      <c r="AA28" s="3">
        <f t="shared" si="0"/>
        <v>5639573.7155999998</v>
      </c>
      <c r="AB28" s="3">
        <f t="shared" si="0"/>
        <v>148644396.49799997</v>
      </c>
      <c r="AC28" s="15"/>
      <c r="AD28" s="41">
        <v>4.6710000000000003</v>
      </c>
      <c r="AE28" s="41">
        <v>4.6710000000000003</v>
      </c>
    </row>
    <row r="29" spans="1:31" ht="14.1" customHeight="1" x14ac:dyDescent="0.2">
      <c r="A29" s="8">
        <f t="shared" si="2"/>
        <v>2011</v>
      </c>
      <c r="B29" s="8">
        <v>11</v>
      </c>
      <c r="C29" s="31">
        <v>598476.71</v>
      </c>
      <c r="D29" s="31">
        <v>69311.649999999994</v>
      </c>
      <c r="E29" s="31"/>
      <c r="F29" s="31">
        <v>691.42</v>
      </c>
      <c r="G29" s="31">
        <v>739.24</v>
      </c>
      <c r="H29" s="31">
        <v>220.22</v>
      </c>
      <c r="I29" s="31">
        <v>5865.45</v>
      </c>
      <c r="J29" s="31">
        <v>1589.81</v>
      </c>
      <c r="K29" s="40"/>
      <c r="L29" s="1">
        <v>927.93</v>
      </c>
      <c r="M29" s="1">
        <v>6744.74</v>
      </c>
      <c r="N29" s="2"/>
      <c r="O29" s="14">
        <v>2117</v>
      </c>
      <c r="P29" s="14">
        <v>92377.32</v>
      </c>
      <c r="Q29" s="14">
        <v>926.36</v>
      </c>
      <c r="R29" s="14">
        <v>872.54</v>
      </c>
      <c r="S29" s="14">
        <v>84219.85</v>
      </c>
      <c r="T29" s="18"/>
      <c r="U29" s="3">
        <f t="shared" si="0"/>
        <v>555344493.51029992</v>
      </c>
      <c r="V29" s="3">
        <f t="shared" si="0"/>
        <v>467489058.22099996</v>
      </c>
      <c r="W29" s="4">
        <f t="shared" si="0"/>
        <v>0</v>
      </c>
      <c r="X29" s="3">
        <f t="shared" si="0"/>
        <v>1463736.14</v>
      </c>
      <c r="Y29" s="3">
        <f t="shared" si="0"/>
        <v>68289010.036800012</v>
      </c>
      <c r="Z29" s="3">
        <f t="shared" si="0"/>
        <v>204002.99919999999</v>
      </c>
      <c r="AA29" s="3">
        <f t="shared" si="0"/>
        <v>5117839.7429999998</v>
      </c>
      <c r="AB29" s="3">
        <f t="shared" si="0"/>
        <v>133893559.72850001</v>
      </c>
      <c r="AC29" s="15"/>
      <c r="AD29" s="41">
        <v>4.0529999999999999</v>
      </c>
      <c r="AE29" s="41">
        <v>4.0529999999999999</v>
      </c>
    </row>
    <row r="30" spans="1:31" ht="14.1" customHeight="1" x14ac:dyDescent="0.2">
      <c r="A30" s="8">
        <f t="shared" si="2"/>
        <v>2011</v>
      </c>
      <c r="B30" s="8">
        <v>12</v>
      </c>
      <c r="C30" s="31">
        <v>599097.37</v>
      </c>
      <c r="D30" s="31">
        <v>69381.19</v>
      </c>
      <c r="E30" s="31"/>
      <c r="F30" s="31">
        <v>691.35</v>
      </c>
      <c r="G30" s="31">
        <v>739.24</v>
      </c>
      <c r="H30" s="31">
        <v>217.3</v>
      </c>
      <c r="I30" s="31">
        <v>5871.22</v>
      </c>
      <c r="J30" s="31">
        <v>1590.97</v>
      </c>
      <c r="K30" s="40"/>
      <c r="L30" s="1">
        <v>941.3</v>
      </c>
      <c r="M30" s="1">
        <v>6718.78</v>
      </c>
      <c r="N30" s="2"/>
      <c r="O30" s="14">
        <v>1919.92</v>
      </c>
      <c r="P30" s="14">
        <v>94392.44</v>
      </c>
      <c r="Q30" s="14">
        <v>891.7</v>
      </c>
      <c r="R30" s="14">
        <v>844.17</v>
      </c>
      <c r="S30" s="14">
        <v>81103.259999999995</v>
      </c>
      <c r="T30" s="18"/>
      <c r="U30" s="3">
        <f t="shared" si="0"/>
        <v>563930354.38099992</v>
      </c>
      <c r="V30" s="3">
        <f t="shared" si="0"/>
        <v>466156951.7482</v>
      </c>
      <c r="W30" s="4">
        <f t="shared" si="0"/>
        <v>0</v>
      </c>
      <c r="X30" s="3">
        <f t="shared" si="0"/>
        <v>1327336.692</v>
      </c>
      <c r="Y30" s="3">
        <f t="shared" si="0"/>
        <v>69778667.345600009</v>
      </c>
      <c r="Z30" s="3">
        <f t="shared" si="0"/>
        <v>193766.41000000003</v>
      </c>
      <c r="AA30" s="3">
        <f t="shared" si="0"/>
        <v>4956307.7873999998</v>
      </c>
      <c r="AB30" s="3">
        <f t="shared" si="0"/>
        <v>129032853.56219999</v>
      </c>
      <c r="AC30" s="15"/>
      <c r="AD30" s="41">
        <v>3.5470000000000002</v>
      </c>
      <c r="AE30" s="41">
        <v>3.5470000000000002</v>
      </c>
    </row>
    <row r="31" spans="1:31" ht="14.1" customHeight="1" x14ac:dyDescent="0.2">
      <c r="A31" s="8">
        <f t="shared" si="2"/>
        <v>2012</v>
      </c>
      <c r="B31" s="8">
        <v>1</v>
      </c>
      <c r="C31" s="31">
        <v>600059.11</v>
      </c>
      <c r="D31" s="31">
        <v>69349.14</v>
      </c>
      <c r="E31" s="31"/>
      <c r="F31" s="31">
        <v>764.2</v>
      </c>
      <c r="G31" s="31">
        <v>740.22</v>
      </c>
      <c r="H31" s="31">
        <v>211.47</v>
      </c>
      <c r="I31" s="31">
        <v>5877.18</v>
      </c>
      <c r="J31" s="31">
        <v>1592.18</v>
      </c>
      <c r="K31" s="40"/>
      <c r="L31" s="1">
        <v>1037.94</v>
      </c>
      <c r="M31" s="1">
        <v>6759.33</v>
      </c>
      <c r="N31" s="2"/>
      <c r="O31" s="14">
        <v>1899.42</v>
      </c>
      <c r="P31" s="14">
        <v>93628.18</v>
      </c>
      <c r="Q31" s="14">
        <v>889.79</v>
      </c>
      <c r="R31" s="14">
        <v>901.69</v>
      </c>
      <c r="S31" s="14">
        <v>81352.429999999993</v>
      </c>
      <c r="T31" s="18"/>
      <c r="U31" s="3">
        <f t="shared" ref="U31:AB62" si="3">+L31*C31</f>
        <v>622825352.63339996</v>
      </c>
      <c r="V31" s="3">
        <f t="shared" si="3"/>
        <v>468753722.47619998</v>
      </c>
      <c r="W31" s="4">
        <f t="shared" si="3"/>
        <v>0</v>
      </c>
      <c r="X31" s="3">
        <f t="shared" si="3"/>
        <v>1451536.7640000002</v>
      </c>
      <c r="Y31" s="3">
        <f t="shared" si="3"/>
        <v>69305451.399599999</v>
      </c>
      <c r="Z31" s="3">
        <f t="shared" si="3"/>
        <v>188163.89129999999</v>
      </c>
      <c r="AA31" s="3">
        <f t="shared" si="3"/>
        <v>5299394.4342000009</v>
      </c>
      <c r="AB31" s="3">
        <f t="shared" si="3"/>
        <v>129527711.9974</v>
      </c>
      <c r="AC31" s="15"/>
      <c r="AD31" s="41">
        <v>5.21</v>
      </c>
      <c r="AE31" s="41">
        <v>5.21</v>
      </c>
    </row>
    <row r="32" spans="1:31" ht="14.1" customHeight="1" x14ac:dyDescent="0.2">
      <c r="A32" s="8">
        <f t="shared" si="2"/>
        <v>2012</v>
      </c>
      <c r="B32" s="8">
        <v>2</v>
      </c>
      <c r="C32" s="31">
        <v>600885.44999999995</v>
      </c>
      <c r="D32" s="31">
        <v>69388.3</v>
      </c>
      <c r="E32" s="31"/>
      <c r="F32" s="31">
        <v>764.13</v>
      </c>
      <c r="G32" s="31">
        <v>736.29</v>
      </c>
      <c r="H32" s="31">
        <v>210.5</v>
      </c>
      <c r="I32" s="31">
        <v>5883.15</v>
      </c>
      <c r="J32" s="31">
        <v>1593.39</v>
      </c>
      <c r="K32" s="40"/>
      <c r="L32" s="1">
        <v>871.98</v>
      </c>
      <c r="M32" s="1">
        <v>6346.47</v>
      </c>
      <c r="N32" s="2"/>
      <c r="O32" s="14">
        <v>1895.85</v>
      </c>
      <c r="P32" s="14">
        <v>91455.48</v>
      </c>
      <c r="Q32" s="14">
        <v>864.85</v>
      </c>
      <c r="R32" s="14">
        <v>848.18</v>
      </c>
      <c r="S32" s="14">
        <v>78327.8</v>
      </c>
      <c r="T32" s="18"/>
      <c r="U32" s="3">
        <f t="shared" si="3"/>
        <v>523960094.69099998</v>
      </c>
      <c r="V32" s="3">
        <f t="shared" si="3"/>
        <v>440370764.30100006</v>
      </c>
      <c r="W32" s="4">
        <f t="shared" si="3"/>
        <v>0</v>
      </c>
      <c r="X32" s="3">
        <f t="shared" si="3"/>
        <v>1448675.8605</v>
      </c>
      <c r="Y32" s="3">
        <f t="shared" si="3"/>
        <v>67337755.369199991</v>
      </c>
      <c r="Z32" s="3">
        <f t="shared" si="3"/>
        <v>182050.92500000002</v>
      </c>
      <c r="AA32" s="3">
        <f t="shared" si="3"/>
        <v>4989970.1669999994</v>
      </c>
      <c r="AB32" s="3">
        <f t="shared" si="3"/>
        <v>124806733.24200001</v>
      </c>
      <c r="AC32" s="15"/>
      <c r="AD32" s="41">
        <v>4.8780000000000001</v>
      </c>
      <c r="AE32" s="41">
        <v>4.8780000000000001</v>
      </c>
    </row>
    <row r="33" spans="1:31" ht="14.1" customHeight="1" x14ac:dyDescent="0.2">
      <c r="A33" s="8">
        <f t="shared" si="2"/>
        <v>2012</v>
      </c>
      <c r="B33" s="8">
        <v>3</v>
      </c>
      <c r="C33" s="31">
        <v>602196.98</v>
      </c>
      <c r="D33" s="31">
        <v>69463.399999999994</v>
      </c>
      <c r="E33" s="31"/>
      <c r="F33" s="31">
        <v>764.06</v>
      </c>
      <c r="G33" s="31">
        <v>736.29</v>
      </c>
      <c r="H33" s="31">
        <v>216.33</v>
      </c>
      <c r="I33" s="31">
        <v>5888.73</v>
      </c>
      <c r="J33" s="31">
        <v>1594.51</v>
      </c>
      <c r="K33" s="40"/>
      <c r="L33" s="1">
        <v>955.65</v>
      </c>
      <c r="M33" s="1">
        <v>6724.91</v>
      </c>
      <c r="N33" s="2"/>
      <c r="O33" s="14">
        <v>2009.37</v>
      </c>
      <c r="P33" s="14">
        <v>95778.42</v>
      </c>
      <c r="Q33" s="14">
        <v>900.07</v>
      </c>
      <c r="R33" s="14">
        <v>892.64</v>
      </c>
      <c r="S33" s="14">
        <v>79450.75</v>
      </c>
      <c r="T33" s="18"/>
      <c r="U33" s="3">
        <f t="shared" si="3"/>
        <v>575489543.93699992</v>
      </c>
      <c r="V33" s="3">
        <f t="shared" si="3"/>
        <v>467135113.29399997</v>
      </c>
      <c r="W33" s="4">
        <f t="shared" si="3"/>
        <v>0</v>
      </c>
      <c r="X33" s="3">
        <f t="shared" si="3"/>
        <v>1535279.2421999997</v>
      </c>
      <c r="Y33" s="3">
        <f t="shared" si="3"/>
        <v>70520692.8618</v>
      </c>
      <c r="Z33" s="3">
        <f t="shared" si="3"/>
        <v>194712.14310000002</v>
      </c>
      <c r="AA33" s="3">
        <f t="shared" si="3"/>
        <v>5256515.9471999994</v>
      </c>
      <c r="AB33" s="3">
        <f t="shared" si="3"/>
        <v>126685015.38249999</v>
      </c>
      <c r="AC33" s="15"/>
      <c r="AD33" s="41">
        <v>4.2</v>
      </c>
      <c r="AE33" s="41">
        <v>4.2</v>
      </c>
    </row>
    <row r="34" spans="1:31" ht="14.1" customHeight="1" x14ac:dyDescent="0.2">
      <c r="A34" s="8">
        <f t="shared" si="2"/>
        <v>2012</v>
      </c>
      <c r="B34" s="8">
        <v>4</v>
      </c>
      <c r="C34" s="31">
        <v>602756.87</v>
      </c>
      <c r="D34" s="31">
        <v>69601.350000000006</v>
      </c>
      <c r="E34" s="31"/>
      <c r="F34" s="31">
        <v>763.99</v>
      </c>
      <c r="G34" s="31">
        <v>734.32</v>
      </c>
      <c r="H34" s="31">
        <v>213.43</v>
      </c>
      <c r="I34" s="31">
        <v>5894.69</v>
      </c>
      <c r="J34" s="31">
        <v>1595.72</v>
      </c>
      <c r="K34" s="40"/>
      <c r="L34" s="1">
        <v>1111.6199999999999</v>
      </c>
      <c r="M34" s="1">
        <v>7328.73</v>
      </c>
      <c r="N34" s="2"/>
      <c r="O34" s="14">
        <v>2250.37</v>
      </c>
      <c r="P34" s="14">
        <v>104541.95</v>
      </c>
      <c r="Q34" s="14">
        <v>1001.23</v>
      </c>
      <c r="R34" s="14">
        <v>910.85</v>
      </c>
      <c r="S34" s="14">
        <v>84107.35</v>
      </c>
      <c r="T34" s="18"/>
      <c r="U34" s="3">
        <f t="shared" si="3"/>
        <v>670036591.82939994</v>
      </c>
      <c r="V34" s="3">
        <f t="shared" si="3"/>
        <v>510089501.78549999</v>
      </c>
      <c r="W34" s="4">
        <f t="shared" si="3"/>
        <v>0</v>
      </c>
      <c r="X34" s="3">
        <f t="shared" si="3"/>
        <v>1719260.1762999999</v>
      </c>
      <c r="Y34" s="3">
        <f t="shared" si="3"/>
        <v>76767244.724000007</v>
      </c>
      <c r="Z34" s="3">
        <f t="shared" si="3"/>
        <v>213692.51890000002</v>
      </c>
      <c r="AA34" s="3">
        <f t="shared" si="3"/>
        <v>5369178.3865</v>
      </c>
      <c r="AB34" s="3">
        <f t="shared" si="3"/>
        <v>134211780.54200001</v>
      </c>
      <c r="AC34" s="15"/>
      <c r="AD34" s="41">
        <v>4.3380000000000001</v>
      </c>
      <c r="AE34" s="41">
        <v>4.3380000000000001</v>
      </c>
    </row>
    <row r="35" spans="1:31" ht="14.1" customHeight="1" x14ac:dyDescent="0.2">
      <c r="A35" s="8">
        <f t="shared" si="2"/>
        <v>2012</v>
      </c>
      <c r="B35" s="8">
        <v>5</v>
      </c>
      <c r="C35" s="31">
        <v>603352.85</v>
      </c>
      <c r="D35" s="31">
        <v>69648.45</v>
      </c>
      <c r="E35" s="31"/>
      <c r="F35" s="31">
        <v>763.92</v>
      </c>
      <c r="G35" s="31">
        <v>737.28</v>
      </c>
      <c r="H35" s="31">
        <v>212.45</v>
      </c>
      <c r="I35" s="31">
        <v>5900.46</v>
      </c>
      <c r="J35" s="31">
        <v>1596.89</v>
      </c>
      <c r="K35" s="40"/>
      <c r="L35" s="1">
        <v>1155.43</v>
      </c>
      <c r="M35" s="1">
        <v>7420.21</v>
      </c>
      <c r="N35" s="2"/>
      <c r="O35" s="14">
        <v>2307.9699999999998</v>
      </c>
      <c r="P35" s="14">
        <v>102256.89</v>
      </c>
      <c r="Q35" s="14">
        <v>989.78</v>
      </c>
      <c r="R35" s="14">
        <v>898.27</v>
      </c>
      <c r="S35" s="14">
        <v>86899.09</v>
      </c>
      <c r="T35" s="18"/>
      <c r="U35" s="3">
        <f t="shared" si="3"/>
        <v>697131983.47549999</v>
      </c>
      <c r="V35" s="3">
        <f t="shared" si="3"/>
        <v>516806125.17449999</v>
      </c>
      <c r="W35" s="4">
        <f t="shared" si="3"/>
        <v>0</v>
      </c>
      <c r="X35" s="3">
        <f t="shared" si="3"/>
        <v>1763104.4423999998</v>
      </c>
      <c r="Y35" s="3">
        <f t="shared" si="3"/>
        <v>75391959.859200001</v>
      </c>
      <c r="Z35" s="3">
        <f t="shared" si="3"/>
        <v>210278.76099999997</v>
      </c>
      <c r="AA35" s="3">
        <f t="shared" si="3"/>
        <v>5300206.2041999996</v>
      </c>
      <c r="AB35" s="3">
        <f t="shared" si="3"/>
        <v>138768287.8301</v>
      </c>
      <c r="AC35" s="15"/>
      <c r="AD35" s="41">
        <v>5.1479999999999997</v>
      </c>
      <c r="AE35" s="41">
        <v>5.1479999999999997</v>
      </c>
    </row>
    <row r="36" spans="1:31" ht="14.1" customHeight="1" x14ac:dyDescent="0.2">
      <c r="A36" s="8">
        <f t="shared" si="2"/>
        <v>2012</v>
      </c>
      <c r="B36" s="8">
        <v>6</v>
      </c>
      <c r="C36" s="31">
        <v>603941.11</v>
      </c>
      <c r="D36" s="31">
        <v>69680.850000000006</v>
      </c>
      <c r="E36" s="31"/>
      <c r="F36" s="31">
        <v>763.86</v>
      </c>
      <c r="G36" s="31">
        <v>740.24</v>
      </c>
      <c r="H36" s="31">
        <v>238.74</v>
      </c>
      <c r="I36" s="31">
        <v>5906.42</v>
      </c>
      <c r="J36" s="31">
        <v>1598.1</v>
      </c>
      <c r="K36" s="40"/>
      <c r="L36" s="1">
        <v>1362.36</v>
      </c>
      <c r="M36" s="1">
        <v>8045.06</v>
      </c>
      <c r="N36" s="2"/>
      <c r="O36" s="14">
        <v>2540.0500000000002</v>
      </c>
      <c r="P36" s="14">
        <v>104158.83</v>
      </c>
      <c r="Q36" s="14">
        <v>1086.98</v>
      </c>
      <c r="R36" s="14">
        <v>966.92</v>
      </c>
      <c r="S36" s="14">
        <v>91459.56</v>
      </c>
      <c r="T36" s="18"/>
      <c r="U36" s="3">
        <f t="shared" si="3"/>
        <v>822785210.61959994</v>
      </c>
      <c r="V36" s="3">
        <f t="shared" si="3"/>
        <v>560586619.10100007</v>
      </c>
      <c r="W36" s="4">
        <f t="shared" si="3"/>
        <v>0</v>
      </c>
      <c r="X36" s="3">
        <f t="shared" si="3"/>
        <v>1940242.5930000001</v>
      </c>
      <c r="Y36" s="3">
        <f t="shared" si="3"/>
        <v>77102532.319200009</v>
      </c>
      <c r="Z36" s="3">
        <f t="shared" si="3"/>
        <v>259505.60520000002</v>
      </c>
      <c r="AA36" s="3">
        <f t="shared" si="3"/>
        <v>5711035.6263999995</v>
      </c>
      <c r="AB36" s="3">
        <f t="shared" si="3"/>
        <v>146161522.836</v>
      </c>
      <c r="AC36" s="15"/>
      <c r="AD36" s="41">
        <v>5.1719999999999997</v>
      </c>
      <c r="AE36" s="41">
        <v>5.1719999999999997</v>
      </c>
    </row>
    <row r="37" spans="1:31" ht="14.1" customHeight="1" x14ac:dyDescent="0.2">
      <c r="A37" s="8">
        <f t="shared" si="2"/>
        <v>2012</v>
      </c>
      <c r="B37" s="8">
        <v>7</v>
      </c>
      <c r="C37" s="31">
        <v>604272.17000000004</v>
      </c>
      <c r="D37" s="31">
        <v>69787.11</v>
      </c>
      <c r="E37" s="31"/>
      <c r="F37" s="31">
        <v>763.79</v>
      </c>
      <c r="G37" s="31">
        <v>736.3</v>
      </c>
      <c r="H37" s="31">
        <v>232.9</v>
      </c>
      <c r="I37" s="31">
        <v>5912.2</v>
      </c>
      <c r="J37" s="31">
        <v>1599.26</v>
      </c>
      <c r="K37" s="40"/>
      <c r="L37" s="1">
        <v>1376.81</v>
      </c>
      <c r="M37" s="1">
        <v>8126.53</v>
      </c>
      <c r="N37" s="2"/>
      <c r="O37" s="14">
        <v>2569.36</v>
      </c>
      <c r="P37" s="14">
        <v>103053.42</v>
      </c>
      <c r="Q37" s="14">
        <v>1090.5</v>
      </c>
      <c r="R37" s="14">
        <v>931.19</v>
      </c>
      <c r="S37" s="14">
        <v>89671.62</v>
      </c>
      <c r="T37" s="18"/>
      <c r="U37" s="3">
        <f t="shared" si="3"/>
        <v>831967966.37769997</v>
      </c>
      <c r="V37" s="3">
        <f t="shared" si="3"/>
        <v>567127043.02829993</v>
      </c>
      <c r="W37" s="4">
        <f t="shared" si="3"/>
        <v>0</v>
      </c>
      <c r="X37" s="3">
        <f t="shared" si="3"/>
        <v>1962451.4743999999</v>
      </c>
      <c r="Y37" s="3">
        <f t="shared" si="3"/>
        <v>75878233.145999998</v>
      </c>
      <c r="Z37" s="3">
        <f t="shared" si="3"/>
        <v>253977.45</v>
      </c>
      <c r="AA37" s="3">
        <f t="shared" si="3"/>
        <v>5505381.5180000002</v>
      </c>
      <c r="AB37" s="3">
        <f t="shared" si="3"/>
        <v>143408235.00119999</v>
      </c>
      <c r="AC37" s="15"/>
      <c r="AD37" s="41">
        <v>5.3460000000000001</v>
      </c>
      <c r="AE37" s="41">
        <v>5.3460000000000001</v>
      </c>
    </row>
    <row r="38" spans="1:31" ht="14.1" customHeight="1" x14ac:dyDescent="0.2">
      <c r="A38" s="8">
        <f t="shared" si="2"/>
        <v>2012</v>
      </c>
      <c r="B38" s="8">
        <v>8</v>
      </c>
      <c r="C38" s="31">
        <v>604438.82999999996</v>
      </c>
      <c r="D38" s="31">
        <v>69830.73</v>
      </c>
      <c r="E38" s="31"/>
      <c r="F38" s="31">
        <v>763.72</v>
      </c>
      <c r="G38" s="31">
        <v>743.2</v>
      </c>
      <c r="H38" s="31">
        <v>341.02</v>
      </c>
      <c r="I38" s="31">
        <v>5918.16</v>
      </c>
      <c r="J38" s="31">
        <v>1600.47</v>
      </c>
      <c r="K38" s="40"/>
      <c r="L38" s="1">
        <v>1444.8</v>
      </c>
      <c r="M38" s="1">
        <v>8318.2800000000007</v>
      </c>
      <c r="N38" s="2"/>
      <c r="O38" s="14">
        <v>2722.08</v>
      </c>
      <c r="P38" s="14">
        <v>103630.12</v>
      </c>
      <c r="Q38" s="14">
        <v>871.1</v>
      </c>
      <c r="R38" s="14">
        <v>962.65</v>
      </c>
      <c r="S38" s="14">
        <v>91917.99</v>
      </c>
      <c r="T38" s="18"/>
      <c r="U38" s="3">
        <f t="shared" si="3"/>
        <v>873293221.58399987</v>
      </c>
      <c r="V38" s="3">
        <f t="shared" si="3"/>
        <v>580871564.74440002</v>
      </c>
      <c r="W38" s="4">
        <f t="shared" si="3"/>
        <v>0</v>
      </c>
      <c r="X38" s="3">
        <f t="shared" si="3"/>
        <v>2078906.9376000001</v>
      </c>
      <c r="Y38" s="3">
        <f t="shared" si="3"/>
        <v>77017905.184</v>
      </c>
      <c r="Z38" s="3">
        <f t="shared" si="3"/>
        <v>297062.522</v>
      </c>
      <c r="AA38" s="3">
        <f t="shared" si="3"/>
        <v>5697116.7239999995</v>
      </c>
      <c r="AB38" s="3">
        <f t="shared" si="3"/>
        <v>147111985.4553</v>
      </c>
      <c r="AC38" s="15"/>
      <c r="AD38" s="41">
        <v>5.4829999999999997</v>
      </c>
      <c r="AE38" s="41">
        <v>5.4829999999999997</v>
      </c>
    </row>
    <row r="39" spans="1:31" ht="14.1" customHeight="1" x14ac:dyDescent="0.2">
      <c r="A39" s="8">
        <f t="shared" si="2"/>
        <v>2012</v>
      </c>
      <c r="B39" s="8">
        <v>9</v>
      </c>
      <c r="C39" s="31">
        <v>605020.80000000005</v>
      </c>
      <c r="D39" s="31">
        <v>69814.710000000006</v>
      </c>
      <c r="E39" s="31"/>
      <c r="F39" s="31">
        <v>763.65</v>
      </c>
      <c r="G39" s="31">
        <v>750.1</v>
      </c>
      <c r="H39" s="31">
        <v>341.33</v>
      </c>
      <c r="I39" s="31">
        <v>5924.12</v>
      </c>
      <c r="J39" s="31">
        <v>1601.68</v>
      </c>
      <c r="K39" s="40"/>
      <c r="L39" s="1">
        <v>1465.06</v>
      </c>
      <c r="M39" s="1">
        <v>8396.5499999999993</v>
      </c>
      <c r="N39" s="2"/>
      <c r="O39" s="14">
        <v>2716.02</v>
      </c>
      <c r="P39" s="14">
        <v>104660.2</v>
      </c>
      <c r="Q39" s="14">
        <v>948.76</v>
      </c>
      <c r="R39" s="14">
        <v>1030.5899999999999</v>
      </c>
      <c r="S39" s="14">
        <v>101561.44</v>
      </c>
      <c r="T39" s="18"/>
      <c r="U39" s="3">
        <f t="shared" si="3"/>
        <v>886391773.24800003</v>
      </c>
      <c r="V39" s="3">
        <f t="shared" si="3"/>
        <v>586202703.25049996</v>
      </c>
      <c r="W39" s="4">
        <f t="shared" si="3"/>
        <v>0</v>
      </c>
      <c r="X39" s="3">
        <f t="shared" si="3"/>
        <v>2074088.673</v>
      </c>
      <c r="Y39" s="3">
        <f t="shared" si="3"/>
        <v>78505616.019999996</v>
      </c>
      <c r="Z39" s="3">
        <f t="shared" si="3"/>
        <v>323840.25079999998</v>
      </c>
      <c r="AA39" s="3">
        <f t="shared" si="3"/>
        <v>6105338.8307999996</v>
      </c>
      <c r="AB39" s="3">
        <f t="shared" si="3"/>
        <v>162668927.21920002</v>
      </c>
      <c r="AC39" s="15"/>
      <c r="AD39" s="41">
        <v>5.09</v>
      </c>
      <c r="AE39" s="41">
        <v>5.09</v>
      </c>
    </row>
    <row r="40" spans="1:31" ht="14.1" customHeight="1" x14ac:dyDescent="0.2">
      <c r="A40" s="8">
        <f t="shared" si="2"/>
        <v>2012</v>
      </c>
      <c r="B40" s="8">
        <v>10</v>
      </c>
      <c r="C40" s="31">
        <v>606131.16</v>
      </c>
      <c r="D40" s="31">
        <v>69835.929999999993</v>
      </c>
      <c r="E40" s="31"/>
      <c r="F40" s="31">
        <v>763.58</v>
      </c>
      <c r="G40" s="31">
        <v>759.95</v>
      </c>
      <c r="H40" s="31">
        <v>375.39</v>
      </c>
      <c r="I40" s="31">
        <v>5929.89</v>
      </c>
      <c r="J40" s="31">
        <v>1602.84</v>
      </c>
      <c r="K40" s="40"/>
      <c r="L40" s="1">
        <v>1290.18</v>
      </c>
      <c r="M40" s="1">
        <v>7808.93</v>
      </c>
      <c r="N40" s="2"/>
      <c r="O40" s="14">
        <v>2487.37</v>
      </c>
      <c r="P40" s="14">
        <v>97925.8</v>
      </c>
      <c r="Q40" s="14">
        <v>891.87</v>
      </c>
      <c r="R40" s="14">
        <v>962.68</v>
      </c>
      <c r="S40" s="14">
        <v>96209.73</v>
      </c>
      <c r="T40" s="18"/>
      <c r="U40" s="3">
        <f t="shared" si="3"/>
        <v>782018300.00880003</v>
      </c>
      <c r="V40" s="3">
        <f t="shared" si="3"/>
        <v>545343888.8549</v>
      </c>
      <c r="W40" s="4">
        <f t="shared" si="3"/>
        <v>0</v>
      </c>
      <c r="X40" s="3">
        <f t="shared" si="3"/>
        <v>1899305.9846000001</v>
      </c>
      <c r="Y40" s="3">
        <f t="shared" si="3"/>
        <v>74418711.710000008</v>
      </c>
      <c r="Z40" s="3">
        <f t="shared" si="3"/>
        <v>334799.07929999998</v>
      </c>
      <c r="AA40" s="3">
        <f t="shared" si="3"/>
        <v>5708586.5052000005</v>
      </c>
      <c r="AB40" s="3">
        <f t="shared" si="3"/>
        <v>154208803.63319999</v>
      </c>
      <c r="AC40" s="15"/>
      <c r="AD40" s="41">
        <v>4.5</v>
      </c>
      <c r="AE40" s="41">
        <v>4.5</v>
      </c>
    </row>
    <row r="41" spans="1:31" ht="14.1" customHeight="1" x14ac:dyDescent="0.2">
      <c r="A41" s="8">
        <f t="shared" si="2"/>
        <v>2012</v>
      </c>
      <c r="B41" s="8">
        <v>11</v>
      </c>
      <c r="C41" s="31">
        <v>606717.13</v>
      </c>
      <c r="D41" s="31">
        <v>69843.240000000005</v>
      </c>
      <c r="E41" s="31"/>
      <c r="F41" s="31">
        <v>763.51</v>
      </c>
      <c r="G41" s="31">
        <v>757.98</v>
      </c>
      <c r="H41" s="31">
        <v>375.4</v>
      </c>
      <c r="I41" s="31">
        <v>5935.86</v>
      </c>
      <c r="J41" s="31">
        <v>1604.05</v>
      </c>
      <c r="K41" s="40"/>
      <c r="L41" s="1">
        <v>964.29</v>
      </c>
      <c r="M41" s="1">
        <v>6835.66</v>
      </c>
      <c r="N41" s="2"/>
      <c r="O41" s="14">
        <v>2165.13</v>
      </c>
      <c r="P41" s="14">
        <v>93322.55</v>
      </c>
      <c r="Q41" s="14">
        <v>737.11</v>
      </c>
      <c r="R41" s="14">
        <v>888.67</v>
      </c>
      <c r="S41" s="14">
        <v>86806.89</v>
      </c>
      <c r="T41" s="18"/>
      <c r="U41" s="3">
        <f t="shared" si="3"/>
        <v>585051261.28769994</v>
      </c>
      <c r="V41" s="3">
        <f t="shared" si="3"/>
        <v>477424641.93840003</v>
      </c>
      <c r="W41" s="4">
        <f t="shared" si="3"/>
        <v>0</v>
      </c>
      <c r="X41" s="3">
        <f t="shared" si="3"/>
        <v>1653098.4063000001</v>
      </c>
      <c r="Y41" s="3">
        <f t="shared" si="3"/>
        <v>70736626.449000001</v>
      </c>
      <c r="Z41" s="3">
        <f t="shared" si="3"/>
        <v>276711.09399999998</v>
      </c>
      <c r="AA41" s="3">
        <f t="shared" si="3"/>
        <v>5275020.7061999999</v>
      </c>
      <c r="AB41" s="3">
        <f t="shared" si="3"/>
        <v>139242591.90450001</v>
      </c>
      <c r="AC41" s="15"/>
      <c r="AD41" s="41">
        <v>3.57</v>
      </c>
      <c r="AE41" s="41">
        <v>3.57</v>
      </c>
    </row>
    <row r="42" spans="1:31" ht="14.1" customHeight="1" x14ac:dyDescent="0.2">
      <c r="A42" s="8">
        <f t="shared" si="2"/>
        <v>2012</v>
      </c>
      <c r="B42" s="8">
        <v>12</v>
      </c>
      <c r="C42" s="31">
        <v>607450.79</v>
      </c>
      <c r="D42" s="31">
        <v>69848.89</v>
      </c>
      <c r="E42" s="31"/>
      <c r="F42" s="31">
        <v>763.44</v>
      </c>
      <c r="G42" s="31">
        <v>756.01</v>
      </c>
      <c r="H42" s="31">
        <v>356.9</v>
      </c>
      <c r="I42" s="31">
        <v>5941.63</v>
      </c>
      <c r="J42" s="31">
        <v>1605.22</v>
      </c>
      <c r="K42" s="40"/>
      <c r="L42" s="1">
        <v>847.05</v>
      </c>
      <c r="M42" s="1">
        <v>6444.25</v>
      </c>
      <c r="N42" s="2"/>
      <c r="O42" s="14">
        <v>1808.29</v>
      </c>
      <c r="P42" s="14">
        <v>92430.75</v>
      </c>
      <c r="Q42" s="14">
        <v>615.16999999999996</v>
      </c>
      <c r="R42" s="14">
        <v>816.81</v>
      </c>
      <c r="S42" s="14">
        <v>82645.91</v>
      </c>
      <c r="T42" s="18"/>
      <c r="U42" s="3">
        <f t="shared" si="3"/>
        <v>514541191.66949999</v>
      </c>
      <c r="V42" s="3">
        <f t="shared" si="3"/>
        <v>450123709.38249999</v>
      </c>
      <c r="W42" s="4">
        <f t="shared" si="3"/>
        <v>0</v>
      </c>
      <c r="X42" s="3">
        <f t="shared" si="3"/>
        <v>1380520.9176</v>
      </c>
      <c r="Y42" s="3">
        <f t="shared" si="3"/>
        <v>69878571.307500005</v>
      </c>
      <c r="Z42" s="3">
        <f t="shared" si="3"/>
        <v>219554.17299999998</v>
      </c>
      <c r="AA42" s="3">
        <f t="shared" si="3"/>
        <v>4853182.8002999993</v>
      </c>
      <c r="AB42" s="3">
        <f t="shared" si="3"/>
        <v>132664867.65020001</v>
      </c>
      <c r="AC42" s="15"/>
      <c r="AD42" s="41">
        <v>3.6629999999999998</v>
      </c>
      <c r="AE42" s="41">
        <v>3.6629999999999998</v>
      </c>
    </row>
    <row r="43" spans="1:31" ht="14.1" customHeight="1" x14ac:dyDescent="0.2">
      <c r="A43" s="8">
        <f t="shared" si="2"/>
        <v>2013</v>
      </c>
      <c r="B43" s="8">
        <v>1</v>
      </c>
      <c r="C43" s="31">
        <v>608525.54</v>
      </c>
      <c r="D43" s="31">
        <v>69866.87</v>
      </c>
      <c r="E43" s="31"/>
      <c r="F43" s="31">
        <v>763.37</v>
      </c>
      <c r="G43" s="31">
        <v>753.06</v>
      </c>
      <c r="H43" s="31">
        <v>357.88</v>
      </c>
      <c r="I43" s="31">
        <v>5947.59</v>
      </c>
      <c r="J43" s="31">
        <v>1606.42</v>
      </c>
      <c r="K43" s="40"/>
      <c r="L43" s="1">
        <v>1023.8</v>
      </c>
      <c r="M43" s="1">
        <v>6789.58</v>
      </c>
      <c r="N43" s="2"/>
      <c r="O43" s="14">
        <v>1915.4</v>
      </c>
      <c r="P43" s="14">
        <v>94410.08</v>
      </c>
      <c r="Q43" s="14">
        <v>661.12</v>
      </c>
      <c r="R43" s="14">
        <v>906.29</v>
      </c>
      <c r="S43" s="14">
        <v>83674.399999999994</v>
      </c>
      <c r="T43" s="18"/>
      <c r="U43" s="3">
        <f t="shared" si="3"/>
        <v>623008447.852</v>
      </c>
      <c r="V43" s="3">
        <f t="shared" si="3"/>
        <v>474366703.21459997</v>
      </c>
      <c r="W43" s="4">
        <f t="shared" si="3"/>
        <v>0</v>
      </c>
      <c r="X43" s="3">
        <f t="shared" si="3"/>
        <v>1462158.898</v>
      </c>
      <c r="Y43" s="3">
        <f t="shared" si="3"/>
        <v>71096454.844799995</v>
      </c>
      <c r="Z43" s="3">
        <f t="shared" si="3"/>
        <v>236601.6256</v>
      </c>
      <c r="AA43" s="3">
        <f t="shared" si="3"/>
        <v>5390241.3410999998</v>
      </c>
      <c r="AB43" s="3">
        <f t="shared" si="3"/>
        <v>134416229.648</v>
      </c>
      <c r="AC43" s="15"/>
      <c r="AD43" s="41">
        <v>3.7549999999999999</v>
      </c>
      <c r="AE43" s="41">
        <v>3.7549999999999999</v>
      </c>
    </row>
    <row r="44" spans="1:31" ht="14.1" customHeight="1" x14ac:dyDescent="0.2">
      <c r="A44" s="8">
        <f t="shared" si="2"/>
        <v>2013</v>
      </c>
      <c r="B44" s="8">
        <v>2</v>
      </c>
      <c r="C44" s="31">
        <v>609464.89</v>
      </c>
      <c r="D44" s="31">
        <v>69933.100000000006</v>
      </c>
      <c r="E44" s="31"/>
      <c r="F44" s="31">
        <v>763.31</v>
      </c>
      <c r="G44" s="31">
        <v>756.01</v>
      </c>
      <c r="H44" s="31">
        <v>359.83</v>
      </c>
      <c r="I44" s="31">
        <v>5953.56</v>
      </c>
      <c r="J44" s="31">
        <v>1607.63</v>
      </c>
      <c r="K44" s="40"/>
      <c r="L44" s="1">
        <v>902</v>
      </c>
      <c r="M44" s="1">
        <v>6379.26</v>
      </c>
      <c r="N44" s="2"/>
      <c r="O44" s="14">
        <v>1917.49</v>
      </c>
      <c r="P44" s="14">
        <v>91673.67</v>
      </c>
      <c r="Q44" s="14">
        <v>669.4</v>
      </c>
      <c r="R44" s="14">
        <v>855.15</v>
      </c>
      <c r="S44" s="14">
        <v>80936.41</v>
      </c>
      <c r="T44" s="18"/>
      <c r="U44" s="3">
        <f t="shared" si="3"/>
        <v>549737330.77999997</v>
      </c>
      <c r="V44" s="3">
        <f t="shared" si="3"/>
        <v>446121427.50600004</v>
      </c>
      <c r="W44" s="4">
        <f t="shared" si="3"/>
        <v>0</v>
      </c>
      <c r="X44" s="3">
        <f t="shared" si="3"/>
        <v>1463639.2918999998</v>
      </c>
      <c r="Y44" s="3">
        <f t="shared" si="3"/>
        <v>69306211.256699994</v>
      </c>
      <c r="Z44" s="3">
        <f t="shared" si="3"/>
        <v>240870.20199999999</v>
      </c>
      <c r="AA44" s="3">
        <f t="shared" si="3"/>
        <v>5091186.8339999998</v>
      </c>
      <c r="AB44" s="3">
        <f t="shared" si="3"/>
        <v>130115800.80830002</v>
      </c>
      <c r="AC44" s="15"/>
      <c r="AD44" s="41">
        <v>4.6070000000000002</v>
      </c>
      <c r="AE44" s="41">
        <v>4.6070000000000002</v>
      </c>
    </row>
    <row r="45" spans="1:31" ht="14.1" customHeight="1" x14ac:dyDescent="0.2">
      <c r="A45" s="8">
        <f t="shared" si="2"/>
        <v>2013</v>
      </c>
      <c r="B45" s="8">
        <v>3</v>
      </c>
      <c r="C45" s="31">
        <v>610889.42000000004</v>
      </c>
      <c r="D45" s="31">
        <v>70165.710000000006</v>
      </c>
      <c r="E45" s="31"/>
      <c r="F45" s="31">
        <v>763.24</v>
      </c>
      <c r="G45" s="31">
        <v>757.98</v>
      </c>
      <c r="H45" s="31">
        <v>346.2</v>
      </c>
      <c r="I45" s="31">
        <v>5958.94</v>
      </c>
      <c r="J45" s="31">
        <v>1608.72</v>
      </c>
      <c r="K45" s="40"/>
      <c r="L45" s="1">
        <v>936.17</v>
      </c>
      <c r="M45" s="1">
        <v>6386.23</v>
      </c>
      <c r="N45" s="2"/>
      <c r="O45" s="14">
        <v>1915.05</v>
      </c>
      <c r="P45" s="14">
        <v>91434.21</v>
      </c>
      <c r="Q45" s="14">
        <v>703.65</v>
      </c>
      <c r="R45" s="14">
        <v>894.94</v>
      </c>
      <c r="S45" s="14">
        <v>81136.289999999994</v>
      </c>
      <c r="T45" s="18"/>
      <c r="U45" s="3">
        <f t="shared" si="3"/>
        <v>571896348.32140005</v>
      </c>
      <c r="V45" s="3">
        <f t="shared" si="3"/>
        <v>448094362.17330003</v>
      </c>
      <c r="W45" s="4">
        <f t="shared" si="3"/>
        <v>0</v>
      </c>
      <c r="X45" s="3">
        <f t="shared" si="3"/>
        <v>1461642.7619999999</v>
      </c>
      <c r="Y45" s="3">
        <f t="shared" si="3"/>
        <v>69305302.495800003</v>
      </c>
      <c r="Z45" s="3">
        <f t="shared" si="3"/>
        <v>243603.62999999998</v>
      </c>
      <c r="AA45" s="3">
        <f t="shared" si="3"/>
        <v>5332893.7636000002</v>
      </c>
      <c r="AB45" s="3">
        <f t="shared" si="3"/>
        <v>130525572.4488</v>
      </c>
      <c r="AC45" s="15"/>
      <c r="AD45" s="41">
        <v>4.51</v>
      </c>
      <c r="AE45" s="41">
        <v>4.51</v>
      </c>
    </row>
    <row r="46" spans="1:31" ht="14.1" customHeight="1" x14ac:dyDescent="0.2">
      <c r="A46" s="8">
        <f t="shared" si="2"/>
        <v>2013</v>
      </c>
      <c r="B46" s="8">
        <v>4</v>
      </c>
      <c r="C46" s="31">
        <v>611562.31000000006</v>
      </c>
      <c r="D46" s="31">
        <v>70086.36</v>
      </c>
      <c r="E46" s="31"/>
      <c r="F46" s="31">
        <v>763.18</v>
      </c>
      <c r="G46" s="31">
        <v>759.94</v>
      </c>
      <c r="H46" s="31">
        <v>316.04000000000002</v>
      </c>
      <c r="I46" s="31">
        <v>5964.91</v>
      </c>
      <c r="J46" s="31">
        <v>1609.93</v>
      </c>
      <c r="K46" s="40"/>
      <c r="L46" s="1">
        <v>982.05</v>
      </c>
      <c r="M46" s="1">
        <v>6780.07</v>
      </c>
      <c r="N46" s="2"/>
      <c r="O46" s="14">
        <v>2056.35</v>
      </c>
      <c r="P46" s="14">
        <v>99227.03</v>
      </c>
      <c r="Q46" s="14">
        <v>727.27</v>
      </c>
      <c r="R46" s="14">
        <v>883.4</v>
      </c>
      <c r="S46" s="14">
        <v>84946.38</v>
      </c>
      <c r="T46" s="18"/>
      <c r="U46" s="3">
        <f t="shared" si="3"/>
        <v>600584766.53550005</v>
      </c>
      <c r="V46" s="3">
        <f t="shared" si="3"/>
        <v>475190426.8452</v>
      </c>
      <c r="W46" s="4">
        <f t="shared" si="3"/>
        <v>0</v>
      </c>
      <c r="X46" s="3">
        <f t="shared" si="3"/>
        <v>1569365.1929999997</v>
      </c>
      <c r="Y46" s="3">
        <f t="shared" si="3"/>
        <v>75406589.178200006</v>
      </c>
      <c r="Z46" s="3">
        <f t="shared" si="3"/>
        <v>229846.41080000001</v>
      </c>
      <c r="AA46" s="3">
        <f t="shared" si="3"/>
        <v>5269401.4939999999</v>
      </c>
      <c r="AB46" s="3">
        <f t="shared" si="3"/>
        <v>136757725.55340001</v>
      </c>
      <c r="AC46" s="15"/>
      <c r="AD46" s="41">
        <v>4.6929999999999996</v>
      </c>
      <c r="AE46" s="41">
        <v>4.6929999999999996</v>
      </c>
    </row>
    <row r="47" spans="1:31" ht="14.1" customHeight="1" x14ac:dyDescent="0.2">
      <c r="A47" s="8">
        <f t="shared" si="2"/>
        <v>2013</v>
      </c>
      <c r="B47" s="8">
        <v>5</v>
      </c>
      <c r="C47" s="31">
        <v>612345.79</v>
      </c>
      <c r="D47" s="31">
        <v>70129.95</v>
      </c>
      <c r="E47" s="31"/>
      <c r="F47" s="31">
        <v>763.11</v>
      </c>
      <c r="G47" s="31">
        <v>759.94</v>
      </c>
      <c r="H47" s="31">
        <v>299.49</v>
      </c>
      <c r="I47" s="31">
        <v>5970.68</v>
      </c>
      <c r="J47" s="31">
        <v>1611.09</v>
      </c>
      <c r="K47" s="40"/>
      <c r="L47" s="1">
        <v>1059.94</v>
      </c>
      <c r="M47" s="1">
        <v>7163.32</v>
      </c>
      <c r="N47" s="2"/>
      <c r="O47" s="14">
        <v>2193.0500000000002</v>
      </c>
      <c r="P47" s="14">
        <v>100845.04</v>
      </c>
      <c r="Q47" s="14">
        <v>706.45</v>
      </c>
      <c r="R47" s="14">
        <v>863.7</v>
      </c>
      <c r="S47" s="14">
        <v>88538.68</v>
      </c>
      <c r="T47" s="18"/>
      <c r="U47" s="3">
        <f t="shared" si="3"/>
        <v>649049796.65260005</v>
      </c>
      <c r="V47" s="3">
        <f t="shared" si="3"/>
        <v>502363273.43399996</v>
      </c>
      <c r="W47" s="4">
        <f t="shared" si="3"/>
        <v>0</v>
      </c>
      <c r="X47" s="3">
        <f t="shared" si="3"/>
        <v>1673538.3855000001</v>
      </c>
      <c r="Y47" s="3">
        <f t="shared" si="3"/>
        <v>76636179.697600007</v>
      </c>
      <c r="Z47" s="3">
        <f t="shared" si="3"/>
        <v>211574.71050000002</v>
      </c>
      <c r="AA47" s="3">
        <f t="shared" si="3"/>
        <v>5156876.3160000006</v>
      </c>
      <c r="AB47" s="3">
        <f t="shared" si="3"/>
        <v>142643781.96119997</v>
      </c>
      <c r="AC47" s="15"/>
      <c r="AD47" s="41">
        <v>5.0039999999999996</v>
      </c>
      <c r="AE47" s="41">
        <v>5.0039999999999996</v>
      </c>
    </row>
    <row r="48" spans="1:31" ht="14.1" customHeight="1" x14ac:dyDescent="0.2">
      <c r="A48" s="8">
        <f t="shared" si="2"/>
        <v>2013</v>
      </c>
      <c r="B48" s="8">
        <v>6</v>
      </c>
      <c r="C48" s="31">
        <v>613121.54</v>
      </c>
      <c r="D48" s="31">
        <v>70253.070000000007</v>
      </c>
      <c r="E48" s="31"/>
      <c r="F48" s="31">
        <v>763.04</v>
      </c>
      <c r="G48" s="31">
        <v>759.93</v>
      </c>
      <c r="H48" s="31">
        <v>286.83999999999997</v>
      </c>
      <c r="I48" s="31">
        <v>5976.64</v>
      </c>
      <c r="J48" s="31">
        <v>1612.3</v>
      </c>
      <c r="K48" s="40"/>
      <c r="L48" s="1">
        <v>1327.4</v>
      </c>
      <c r="M48" s="1">
        <v>7963.72</v>
      </c>
      <c r="N48" s="2"/>
      <c r="O48" s="14">
        <v>2504.29</v>
      </c>
      <c r="P48" s="14">
        <v>104220.25</v>
      </c>
      <c r="Q48" s="14">
        <v>845.49</v>
      </c>
      <c r="R48" s="14">
        <v>955.49</v>
      </c>
      <c r="S48" s="14">
        <v>93575.65</v>
      </c>
      <c r="T48" s="18"/>
      <c r="U48" s="3">
        <f t="shared" si="3"/>
        <v>813857532.1960001</v>
      </c>
      <c r="V48" s="3">
        <f t="shared" si="3"/>
        <v>559475778.62040007</v>
      </c>
      <c r="W48" s="4">
        <f t="shared" si="3"/>
        <v>0</v>
      </c>
      <c r="X48" s="3">
        <f t="shared" si="3"/>
        <v>1910873.4415999998</v>
      </c>
      <c r="Y48" s="3">
        <f t="shared" si="3"/>
        <v>79200094.582499996</v>
      </c>
      <c r="Z48" s="3">
        <f t="shared" si="3"/>
        <v>242520.35159999999</v>
      </c>
      <c r="AA48" s="3">
        <f t="shared" si="3"/>
        <v>5710619.7536000004</v>
      </c>
      <c r="AB48" s="3">
        <f t="shared" si="3"/>
        <v>150872020.49499997</v>
      </c>
      <c r="AC48" s="15"/>
      <c r="AD48" s="41">
        <v>5.2480000000000002</v>
      </c>
      <c r="AE48" s="41">
        <v>5.2480000000000002</v>
      </c>
    </row>
    <row r="49" spans="1:31" ht="14.1" customHeight="1" x14ac:dyDescent="0.2">
      <c r="A49" s="8">
        <f t="shared" si="2"/>
        <v>2013</v>
      </c>
      <c r="B49" s="8">
        <v>7</v>
      </c>
      <c r="C49" s="31">
        <v>613640.1</v>
      </c>
      <c r="D49" s="31">
        <v>70301.240000000005</v>
      </c>
      <c r="E49" s="31"/>
      <c r="F49" s="31">
        <v>762.98</v>
      </c>
      <c r="G49" s="31">
        <v>761.89</v>
      </c>
      <c r="H49" s="31">
        <v>270.3</v>
      </c>
      <c r="I49" s="31">
        <v>5982.41</v>
      </c>
      <c r="J49" s="31">
        <v>1613.47</v>
      </c>
      <c r="K49" s="40"/>
      <c r="L49" s="1">
        <v>1389.25</v>
      </c>
      <c r="M49" s="1">
        <v>8177.67</v>
      </c>
      <c r="N49" s="2"/>
      <c r="O49" s="14">
        <v>2590.29</v>
      </c>
      <c r="P49" s="14">
        <v>104251.67</v>
      </c>
      <c r="Q49" s="14">
        <v>879.8</v>
      </c>
      <c r="R49" s="14">
        <v>934.58</v>
      </c>
      <c r="S49" s="14">
        <v>92180.87</v>
      </c>
      <c r="T49" s="18"/>
      <c r="U49" s="3">
        <f t="shared" si="3"/>
        <v>852499508.92499995</v>
      </c>
      <c r="V49" s="3">
        <f t="shared" si="3"/>
        <v>574900341.31080008</v>
      </c>
      <c r="W49" s="4">
        <f t="shared" si="3"/>
        <v>0</v>
      </c>
      <c r="X49" s="3">
        <f t="shared" si="3"/>
        <v>1976339.4642</v>
      </c>
      <c r="Y49" s="3">
        <f t="shared" si="3"/>
        <v>79428304.856299996</v>
      </c>
      <c r="Z49" s="3">
        <f t="shared" si="3"/>
        <v>237809.94</v>
      </c>
      <c r="AA49" s="3">
        <f t="shared" si="3"/>
        <v>5591040.7378000002</v>
      </c>
      <c r="AB49" s="3">
        <f t="shared" si="3"/>
        <v>148731068.31889999</v>
      </c>
      <c r="AC49" s="15"/>
      <c r="AD49" s="41">
        <v>5.0709999999999997</v>
      </c>
      <c r="AE49" s="41">
        <v>5.0709999999999997</v>
      </c>
    </row>
    <row r="50" spans="1:31" ht="14.1" customHeight="1" x14ac:dyDescent="0.2">
      <c r="A50" s="8">
        <f t="shared" si="2"/>
        <v>2013</v>
      </c>
      <c r="B50" s="8">
        <v>8</v>
      </c>
      <c r="C50" s="31">
        <v>613994.26</v>
      </c>
      <c r="D50" s="31">
        <v>70363.929999999993</v>
      </c>
      <c r="E50" s="31"/>
      <c r="F50" s="31">
        <v>762.91</v>
      </c>
      <c r="G50" s="31">
        <v>764.84</v>
      </c>
      <c r="H50" s="31">
        <v>238.18</v>
      </c>
      <c r="I50" s="31">
        <v>5988.38</v>
      </c>
      <c r="J50" s="31">
        <v>1614.68</v>
      </c>
      <c r="K50" s="40"/>
      <c r="L50" s="1">
        <v>1442.55</v>
      </c>
      <c r="M50" s="1">
        <v>8334.42</v>
      </c>
      <c r="N50" s="2"/>
      <c r="O50" s="14">
        <v>2731.54</v>
      </c>
      <c r="P50" s="14">
        <v>104627.67</v>
      </c>
      <c r="Q50" s="14">
        <v>870.44</v>
      </c>
      <c r="R50" s="14">
        <v>967.42</v>
      </c>
      <c r="S50" s="14">
        <v>94252.51</v>
      </c>
      <c r="T50" s="18"/>
      <c r="U50" s="3">
        <f t="shared" si="3"/>
        <v>885717419.76300001</v>
      </c>
      <c r="V50" s="3">
        <f t="shared" si="3"/>
        <v>586442545.47059989</v>
      </c>
      <c r="W50" s="4">
        <f t="shared" si="3"/>
        <v>0</v>
      </c>
      <c r="X50" s="3">
        <f t="shared" si="3"/>
        <v>2083919.1813999999</v>
      </c>
      <c r="Y50" s="3">
        <f t="shared" si="3"/>
        <v>80023427.122800007</v>
      </c>
      <c r="Z50" s="3">
        <f t="shared" si="3"/>
        <v>207321.39920000001</v>
      </c>
      <c r="AA50" s="3">
        <f t="shared" si="3"/>
        <v>5793278.5795999998</v>
      </c>
      <c r="AB50" s="3">
        <f t="shared" si="3"/>
        <v>152187642.8468</v>
      </c>
      <c r="AC50" s="15"/>
      <c r="AD50" s="41">
        <v>5.4329999999999998</v>
      </c>
      <c r="AE50" s="41">
        <v>5.4329999999999998</v>
      </c>
    </row>
    <row r="51" spans="1:31" ht="14.1" customHeight="1" x14ac:dyDescent="0.2">
      <c r="A51" s="8">
        <f t="shared" si="2"/>
        <v>2013</v>
      </c>
      <c r="B51" s="8">
        <v>9</v>
      </c>
      <c r="C51" s="31">
        <v>614763.72</v>
      </c>
      <c r="D51" s="31">
        <v>70436.81</v>
      </c>
      <c r="E51" s="31"/>
      <c r="F51" s="31">
        <v>762.85</v>
      </c>
      <c r="G51" s="31">
        <v>761.88</v>
      </c>
      <c r="H51" s="31">
        <v>239.16</v>
      </c>
      <c r="I51" s="31">
        <v>5994.34</v>
      </c>
      <c r="J51" s="31">
        <v>1615.88</v>
      </c>
      <c r="K51" s="40"/>
      <c r="L51" s="1">
        <v>1467.06</v>
      </c>
      <c r="M51" s="1">
        <v>8393.82</v>
      </c>
      <c r="N51" s="2"/>
      <c r="O51" s="14">
        <v>2708.78</v>
      </c>
      <c r="P51" s="14">
        <v>105523.41</v>
      </c>
      <c r="Q51" s="14">
        <v>945.84</v>
      </c>
      <c r="R51" s="14">
        <v>1024.5999999999999</v>
      </c>
      <c r="S51" s="14">
        <v>104012.45</v>
      </c>
      <c r="T51" s="18"/>
      <c r="U51" s="3">
        <f t="shared" si="3"/>
        <v>901895263.06319988</v>
      </c>
      <c r="V51" s="3">
        <f t="shared" si="3"/>
        <v>591233904.51419997</v>
      </c>
      <c r="W51" s="4">
        <f t="shared" si="3"/>
        <v>0</v>
      </c>
      <c r="X51" s="3">
        <f t="shared" si="3"/>
        <v>2066392.8230000003</v>
      </c>
      <c r="Y51" s="3">
        <f t="shared" si="3"/>
        <v>80396175.610799998</v>
      </c>
      <c r="Z51" s="3">
        <f t="shared" si="3"/>
        <v>226207.0944</v>
      </c>
      <c r="AA51" s="3">
        <f t="shared" si="3"/>
        <v>6141800.7639999995</v>
      </c>
      <c r="AB51" s="3">
        <f t="shared" si="3"/>
        <v>168071637.706</v>
      </c>
      <c r="AC51" s="15"/>
      <c r="AD51" s="41">
        <v>5.1369999999999996</v>
      </c>
      <c r="AE51" s="41">
        <v>5.1369999999999996</v>
      </c>
    </row>
    <row r="52" spans="1:31" ht="14.1" customHeight="1" x14ac:dyDescent="0.2">
      <c r="A52" s="8">
        <f t="shared" si="2"/>
        <v>2013</v>
      </c>
      <c r="B52" s="8">
        <v>10</v>
      </c>
      <c r="C52" s="31">
        <v>616061.57999999996</v>
      </c>
      <c r="D52" s="31">
        <v>70425.649999999994</v>
      </c>
      <c r="E52" s="31"/>
      <c r="F52" s="31">
        <v>762.78</v>
      </c>
      <c r="G52" s="31">
        <v>761.87</v>
      </c>
      <c r="H52" s="31">
        <v>218.72</v>
      </c>
      <c r="I52" s="31">
        <v>6000.11</v>
      </c>
      <c r="J52" s="31">
        <v>1617.05</v>
      </c>
      <c r="K52" s="40"/>
      <c r="L52" s="1">
        <v>1311.42</v>
      </c>
      <c r="M52" s="1">
        <v>7903.74</v>
      </c>
      <c r="N52" s="2"/>
      <c r="O52" s="14">
        <v>2538.5700000000002</v>
      </c>
      <c r="P52" s="14">
        <v>99700.97</v>
      </c>
      <c r="Q52" s="14">
        <v>912.19</v>
      </c>
      <c r="R52" s="14">
        <v>984.76</v>
      </c>
      <c r="S52" s="14">
        <v>96297.1</v>
      </c>
      <c r="T52" s="18"/>
      <c r="U52" s="3">
        <f t="shared" si="3"/>
        <v>807915477.24360001</v>
      </c>
      <c r="V52" s="3">
        <f t="shared" si="3"/>
        <v>556626026.93099999</v>
      </c>
      <c r="W52" s="4">
        <f t="shared" si="3"/>
        <v>0</v>
      </c>
      <c r="X52" s="3">
        <f t="shared" si="3"/>
        <v>1936370.4246</v>
      </c>
      <c r="Y52" s="3">
        <f t="shared" si="3"/>
        <v>75959178.013899997</v>
      </c>
      <c r="Z52" s="3">
        <f t="shared" si="3"/>
        <v>199514.19680000001</v>
      </c>
      <c r="AA52" s="3">
        <f t="shared" si="3"/>
        <v>5908668.3235999998</v>
      </c>
      <c r="AB52" s="3">
        <f t="shared" si="3"/>
        <v>155717225.55500001</v>
      </c>
      <c r="AC52" s="15"/>
      <c r="AD52" s="41">
        <v>4.8109999999999999</v>
      </c>
      <c r="AE52" s="41">
        <v>4.8109999999999999</v>
      </c>
    </row>
    <row r="53" spans="1:31" ht="14.1" customHeight="1" x14ac:dyDescent="0.2">
      <c r="A53" s="8">
        <f t="shared" si="2"/>
        <v>2013</v>
      </c>
      <c r="B53" s="8">
        <v>11</v>
      </c>
      <c r="C53" s="31">
        <v>616835.05000000005</v>
      </c>
      <c r="D53" s="31">
        <v>70430.899999999994</v>
      </c>
      <c r="E53" s="31"/>
      <c r="F53" s="31">
        <v>762.71</v>
      </c>
      <c r="G53" s="31">
        <v>762.86</v>
      </c>
      <c r="H53" s="31">
        <v>237.22</v>
      </c>
      <c r="I53" s="31">
        <v>6006.08</v>
      </c>
      <c r="J53" s="31">
        <v>1618.26</v>
      </c>
      <c r="K53" s="40"/>
      <c r="L53" s="1">
        <v>1021.66</v>
      </c>
      <c r="M53" s="1">
        <v>7038.7</v>
      </c>
      <c r="N53" s="2"/>
      <c r="O53" s="14">
        <v>2237.6999999999998</v>
      </c>
      <c r="P53" s="14">
        <v>96271.76</v>
      </c>
      <c r="Q53" s="14">
        <v>764.34</v>
      </c>
      <c r="R53" s="14">
        <v>897.67</v>
      </c>
      <c r="S53" s="14">
        <v>87477.759999999995</v>
      </c>
      <c r="T53" s="18"/>
      <c r="U53" s="3">
        <f t="shared" si="3"/>
        <v>630195697.18299997</v>
      </c>
      <c r="V53" s="3">
        <f t="shared" si="3"/>
        <v>495741975.82999992</v>
      </c>
      <c r="W53" s="4">
        <f t="shared" si="3"/>
        <v>0</v>
      </c>
      <c r="X53" s="3">
        <f t="shared" si="3"/>
        <v>1706716.1669999999</v>
      </c>
      <c r="Y53" s="3">
        <f t="shared" si="3"/>
        <v>73441874.8336</v>
      </c>
      <c r="Z53" s="3">
        <f t="shared" si="3"/>
        <v>181316.73480000001</v>
      </c>
      <c r="AA53" s="3">
        <f t="shared" si="3"/>
        <v>5391477.8335999995</v>
      </c>
      <c r="AB53" s="3">
        <f t="shared" si="3"/>
        <v>141561759.8976</v>
      </c>
      <c r="AC53" s="15"/>
      <c r="AD53" s="41">
        <v>4.069</v>
      </c>
      <c r="AE53" s="41">
        <v>4.069</v>
      </c>
    </row>
    <row r="54" spans="1:31" ht="14.1" customHeight="1" x14ac:dyDescent="0.2">
      <c r="A54" s="8">
        <f t="shared" si="2"/>
        <v>2013</v>
      </c>
      <c r="B54" s="8">
        <v>12</v>
      </c>
      <c r="C54" s="31">
        <v>617756.21</v>
      </c>
      <c r="D54" s="31">
        <v>70497.89</v>
      </c>
      <c r="E54" s="31"/>
      <c r="F54" s="31">
        <v>762.64</v>
      </c>
      <c r="G54" s="31">
        <v>756.94</v>
      </c>
      <c r="H54" s="31">
        <v>240.14</v>
      </c>
      <c r="I54" s="31">
        <v>6011.85</v>
      </c>
      <c r="J54" s="31">
        <v>1619.42</v>
      </c>
      <c r="K54" s="40"/>
      <c r="L54" s="1">
        <v>990.23</v>
      </c>
      <c r="M54" s="1">
        <v>6844.85</v>
      </c>
      <c r="N54" s="2"/>
      <c r="O54" s="14">
        <v>1985.36</v>
      </c>
      <c r="P54" s="14">
        <v>96573.06</v>
      </c>
      <c r="Q54" s="14">
        <v>711.65</v>
      </c>
      <c r="R54" s="14">
        <v>865.47</v>
      </c>
      <c r="S54" s="14">
        <v>83813.320000000007</v>
      </c>
      <c r="T54" s="18"/>
      <c r="U54" s="3">
        <f t="shared" si="3"/>
        <v>611720731.8283</v>
      </c>
      <c r="V54" s="3">
        <f t="shared" si="3"/>
        <v>482547482.36650002</v>
      </c>
      <c r="W54" s="4">
        <f t="shared" si="3"/>
        <v>0</v>
      </c>
      <c r="X54" s="3">
        <f t="shared" si="3"/>
        <v>1514114.9504</v>
      </c>
      <c r="Y54" s="3">
        <f t="shared" si="3"/>
        <v>73100012.036400005</v>
      </c>
      <c r="Z54" s="3">
        <f t="shared" si="3"/>
        <v>170895.63099999999</v>
      </c>
      <c r="AA54" s="3">
        <f t="shared" si="3"/>
        <v>5203075.8195000002</v>
      </c>
      <c r="AB54" s="3">
        <f t="shared" si="3"/>
        <v>135728966.67440003</v>
      </c>
      <c r="AC54" s="15"/>
      <c r="AD54" s="41">
        <v>3.5209999999999999</v>
      </c>
      <c r="AE54" s="41">
        <v>3.5209999999999999</v>
      </c>
    </row>
    <row r="55" spans="1:31" ht="14.1" customHeight="1" x14ac:dyDescent="0.2">
      <c r="A55" s="8">
        <f t="shared" si="2"/>
        <v>2014</v>
      </c>
      <c r="B55" s="8">
        <v>1</v>
      </c>
      <c r="C55" s="31">
        <v>619018.44999999995</v>
      </c>
      <c r="D55" s="31">
        <v>70481.649999999994</v>
      </c>
      <c r="E55" s="31"/>
      <c r="F55" s="31">
        <v>762.57</v>
      </c>
      <c r="G55" s="31">
        <v>760.88</v>
      </c>
      <c r="H55" s="31">
        <v>257.66000000000003</v>
      </c>
      <c r="I55" s="31">
        <v>6017.81</v>
      </c>
      <c r="J55" s="31">
        <v>1620.63</v>
      </c>
      <c r="K55" s="40"/>
      <c r="L55" s="1">
        <v>1045.73</v>
      </c>
      <c r="M55" s="1">
        <v>6699.47</v>
      </c>
      <c r="N55" s="2"/>
      <c r="O55" s="14">
        <v>1879.02</v>
      </c>
      <c r="P55" s="14">
        <v>93816.8</v>
      </c>
      <c r="Q55" s="14">
        <v>860.9</v>
      </c>
      <c r="R55" s="14">
        <v>869.82</v>
      </c>
      <c r="S55" s="14">
        <v>78367.399999999994</v>
      </c>
      <c r="T55" s="18"/>
      <c r="U55" s="3">
        <f t="shared" si="3"/>
        <v>647326163.71850002</v>
      </c>
      <c r="V55" s="3">
        <f t="shared" si="3"/>
        <v>472189699.72549999</v>
      </c>
      <c r="W55" s="4">
        <f t="shared" si="3"/>
        <v>0</v>
      </c>
      <c r="X55" s="3">
        <f t="shared" si="3"/>
        <v>1432884.2814</v>
      </c>
      <c r="Y55" s="3">
        <f t="shared" si="3"/>
        <v>71383326.783999994</v>
      </c>
      <c r="Z55" s="3">
        <f t="shared" si="3"/>
        <v>221819.49400000001</v>
      </c>
      <c r="AA55" s="3">
        <f t="shared" si="3"/>
        <v>5234411.4942000005</v>
      </c>
      <c r="AB55" s="3">
        <f t="shared" si="3"/>
        <v>127004559.462</v>
      </c>
      <c r="AC55" s="15"/>
      <c r="AD55" s="41">
        <v>4.6479999999999997</v>
      </c>
      <c r="AE55" s="41">
        <v>4.6479999999999997</v>
      </c>
    </row>
    <row r="56" spans="1:31" ht="14.1" customHeight="1" x14ac:dyDescent="0.2">
      <c r="A56" s="8">
        <f t="shared" si="2"/>
        <v>2014</v>
      </c>
      <c r="B56" s="8">
        <v>2</v>
      </c>
      <c r="C56" s="31">
        <v>620145.29</v>
      </c>
      <c r="D56" s="31">
        <v>70601.87</v>
      </c>
      <c r="E56" s="31"/>
      <c r="F56" s="31">
        <v>762.5</v>
      </c>
      <c r="G56" s="31">
        <v>754.98</v>
      </c>
      <c r="H56" s="31">
        <v>265.45</v>
      </c>
      <c r="I56" s="31">
        <v>6023.78</v>
      </c>
      <c r="J56" s="31">
        <v>1621.84</v>
      </c>
      <c r="K56" s="40"/>
      <c r="L56" s="1">
        <v>1013.94</v>
      </c>
      <c r="M56" s="1">
        <v>6411.07</v>
      </c>
      <c r="N56" s="2"/>
      <c r="O56" s="14">
        <v>1982.41</v>
      </c>
      <c r="P56" s="14">
        <v>90863.16</v>
      </c>
      <c r="Q56" s="14">
        <v>961.19</v>
      </c>
      <c r="R56" s="14">
        <v>876.46</v>
      </c>
      <c r="S56" s="14">
        <v>75851.710000000006</v>
      </c>
      <c r="T56" s="18"/>
      <c r="U56" s="3">
        <f t="shared" si="3"/>
        <v>628790115.34260011</v>
      </c>
      <c r="V56" s="3">
        <f t="shared" si="3"/>
        <v>452633530.70089996</v>
      </c>
      <c r="W56" s="4">
        <f t="shared" si="3"/>
        <v>0</v>
      </c>
      <c r="X56" s="3">
        <f t="shared" si="3"/>
        <v>1511587.625</v>
      </c>
      <c r="Y56" s="3">
        <f t="shared" si="3"/>
        <v>68599868.536799997</v>
      </c>
      <c r="Z56" s="3">
        <f t="shared" si="3"/>
        <v>255147.8855</v>
      </c>
      <c r="AA56" s="3">
        <f t="shared" si="3"/>
        <v>5279602.2187999999</v>
      </c>
      <c r="AB56" s="3">
        <f t="shared" si="3"/>
        <v>123019337.34640001</v>
      </c>
      <c r="AC56" s="15"/>
      <c r="AD56" s="41">
        <v>3.7450000000000001</v>
      </c>
      <c r="AE56" s="41">
        <v>3.7450000000000001</v>
      </c>
    </row>
    <row r="57" spans="1:31" ht="14.1" customHeight="1" x14ac:dyDescent="0.2">
      <c r="A57" s="8">
        <f t="shared" si="2"/>
        <v>2014</v>
      </c>
      <c r="B57" s="8">
        <v>3</v>
      </c>
      <c r="C57" s="31">
        <v>621757.31999999995</v>
      </c>
      <c r="D57" s="31">
        <v>70720.350000000006</v>
      </c>
      <c r="E57" s="31"/>
      <c r="F57" s="31">
        <v>762.42</v>
      </c>
      <c r="G57" s="31">
        <v>754</v>
      </c>
      <c r="H57" s="31">
        <v>266.42</v>
      </c>
      <c r="I57" s="31">
        <v>6029.16</v>
      </c>
      <c r="J57" s="31">
        <v>1622.93</v>
      </c>
      <c r="K57" s="40"/>
      <c r="L57" s="1">
        <v>822.06</v>
      </c>
      <c r="M57" s="1">
        <v>6240.67</v>
      </c>
      <c r="N57" s="2"/>
      <c r="O57" s="14">
        <v>1820.24</v>
      </c>
      <c r="P57" s="14">
        <v>92615.56</v>
      </c>
      <c r="Q57" s="14">
        <v>792.51</v>
      </c>
      <c r="R57" s="14">
        <v>828.23</v>
      </c>
      <c r="S57" s="14">
        <v>74951.34</v>
      </c>
      <c r="T57" s="18"/>
      <c r="U57" s="3">
        <f t="shared" si="3"/>
        <v>511121822.47919995</v>
      </c>
      <c r="V57" s="3">
        <f t="shared" si="3"/>
        <v>441342366.63450003</v>
      </c>
      <c r="W57" s="4">
        <f t="shared" si="3"/>
        <v>0</v>
      </c>
      <c r="X57" s="3">
        <f t="shared" si="3"/>
        <v>1387787.3807999999</v>
      </c>
      <c r="Y57" s="3">
        <f t="shared" si="3"/>
        <v>69832132.239999995</v>
      </c>
      <c r="Z57" s="3">
        <f t="shared" si="3"/>
        <v>211140.51420000001</v>
      </c>
      <c r="AA57" s="3">
        <f t="shared" si="3"/>
        <v>4993531.1868000003</v>
      </c>
      <c r="AB57" s="3">
        <f t="shared" si="3"/>
        <v>121640778.2262</v>
      </c>
      <c r="AC57" s="15"/>
      <c r="AD57" s="41">
        <v>3.5910000000000002</v>
      </c>
      <c r="AE57" s="41">
        <v>3.5910000000000002</v>
      </c>
    </row>
    <row r="58" spans="1:31" ht="14.1" customHeight="1" x14ac:dyDescent="0.2">
      <c r="A58" s="8">
        <f t="shared" si="2"/>
        <v>2014</v>
      </c>
      <c r="B58" s="8">
        <v>4</v>
      </c>
      <c r="C58" s="31">
        <v>622617.71</v>
      </c>
      <c r="D58" s="31">
        <v>70825.429999999993</v>
      </c>
      <c r="E58" s="31"/>
      <c r="F58" s="31">
        <v>762.34</v>
      </c>
      <c r="G58" s="31">
        <v>758.93</v>
      </c>
      <c r="H58" s="31">
        <v>261.57</v>
      </c>
      <c r="I58" s="31">
        <v>6035.13</v>
      </c>
      <c r="J58" s="31">
        <v>1624.13</v>
      </c>
      <c r="K58" s="40"/>
      <c r="L58" s="1">
        <v>822.28</v>
      </c>
      <c r="M58" s="1">
        <v>6420.88</v>
      </c>
      <c r="N58" s="2"/>
      <c r="O58" s="14">
        <v>1868.97</v>
      </c>
      <c r="P58" s="14">
        <v>98316.25</v>
      </c>
      <c r="Q58" s="14">
        <v>787.23</v>
      </c>
      <c r="R58" s="14">
        <v>789.57</v>
      </c>
      <c r="S58" s="14">
        <v>78356.69</v>
      </c>
      <c r="T58" s="18"/>
      <c r="U58" s="3">
        <f t="shared" si="3"/>
        <v>511966090.57879996</v>
      </c>
      <c r="V58" s="3">
        <f t="shared" si="3"/>
        <v>454761586.97839999</v>
      </c>
      <c r="W58" s="4">
        <f t="shared" si="3"/>
        <v>0</v>
      </c>
      <c r="X58" s="3">
        <f t="shared" si="3"/>
        <v>1424790.5898000002</v>
      </c>
      <c r="Y58" s="3">
        <f t="shared" si="3"/>
        <v>74615151.612499997</v>
      </c>
      <c r="Z58" s="3">
        <f t="shared" si="3"/>
        <v>205915.75109999999</v>
      </c>
      <c r="AA58" s="3">
        <f t="shared" si="3"/>
        <v>4765157.5941000003</v>
      </c>
      <c r="AB58" s="3">
        <f t="shared" si="3"/>
        <v>127261450.92970002</v>
      </c>
      <c r="AC58" s="15"/>
      <c r="AD58" s="41">
        <v>4.7030000000000003</v>
      </c>
      <c r="AE58" s="41">
        <v>4.7030000000000003</v>
      </c>
    </row>
    <row r="59" spans="1:31" ht="14.1" customHeight="1" x14ac:dyDescent="0.2">
      <c r="A59" s="8">
        <f t="shared" si="2"/>
        <v>2014</v>
      </c>
      <c r="B59" s="8">
        <v>5</v>
      </c>
      <c r="C59" s="31">
        <v>623336.06000000006</v>
      </c>
      <c r="D59" s="31">
        <v>70841.59</v>
      </c>
      <c r="E59" s="31"/>
      <c r="F59" s="31">
        <v>762.26</v>
      </c>
      <c r="G59" s="31">
        <v>754.01</v>
      </c>
      <c r="H59" s="31">
        <v>263.51</v>
      </c>
      <c r="I59" s="31">
        <v>6040.9</v>
      </c>
      <c r="J59" s="31">
        <v>1625.3</v>
      </c>
      <c r="K59" s="40"/>
      <c r="L59" s="1">
        <v>1057.9100000000001</v>
      </c>
      <c r="M59" s="1">
        <v>7175.06</v>
      </c>
      <c r="N59" s="2"/>
      <c r="O59" s="14">
        <v>2206.5</v>
      </c>
      <c r="P59" s="14">
        <v>105433.55</v>
      </c>
      <c r="Q59" s="14">
        <v>897.27</v>
      </c>
      <c r="R59" s="14">
        <v>849.76</v>
      </c>
      <c r="S59" s="14">
        <v>82777.38</v>
      </c>
      <c r="T59" s="18"/>
      <c r="U59" s="3">
        <f t="shared" si="3"/>
        <v>659433451.23460007</v>
      </c>
      <c r="V59" s="3">
        <f t="shared" si="3"/>
        <v>508292658.74540001</v>
      </c>
      <c r="W59" s="4">
        <f t="shared" si="3"/>
        <v>0</v>
      </c>
      <c r="X59" s="3">
        <f t="shared" si="3"/>
        <v>1681926.69</v>
      </c>
      <c r="Y59" s="3">
        <f t="shared" si="3"/>
        <v>79497951.035500005</v>
      </c>
      <c r="Z59" s="3">
        <f t="shared" si="3"/>
        <v>236439.61769999997</v>
      </c>
      <c r="AA59" s="3">
        <f t="shared" si="3"/>
        <v>5133315.1839999994</v>
      </c>
      <c r="AB59" s="3">
        <f t="shared" si="3"/>
        <v>134538075.71400002</v>
      </c>
      <c r="AC59" s="15"/>
      <c r="AD59" s="41">
        <v>4.7309999999999999</v>
      </c>
      <c r="AE59" s="41">
        <v>4.7309999999999999</v>
      </c>
    </row>
    <row r="60" spans="1:31" ht="14.1" customHeight="1" x14ac:dyDescent="0.2">
      <c r="A60" s="8">
        <f t="shared" si="2"/>
        <v>2014</v>
      </c>
      <c r="B60" s="8">
        <v>6</v>
      </c>
      <c r="C60" s="31">
        <v>624046.68999999994</v>
      </c>
      <c r="D60" s="31">
        <v>70902.92</v>
      </c>
      <c r="E60" s="31"/>
      <c r="F60" s="31">
        <v>762.17</v>
      </c>
      <c r="G60" s="31">
        <v>752.05</v>
      </c>
      <c r="H60" s="31">
        <v>268.39</v>
      </c>
      <c r="I60" s="31">
        <v>6046.86</v>
      </c>
      <c r="J60" s="31">
        <v>1626.51</v>
      </c>
      <c r="K60" s="40"/>
      <c r="L60" s="1">
        <v>1317.41</v>
      </c>
      <c r="M60" s="1">
        <v>7942.82</v>
      </c>
      <c r="N60" s="2"/>
      <c r="O60" s="14">
        <v>2502.5500000000002</v>
      </c>
      <c r="P60" s="14">
        <v>108537.14</v>
      </c>
      <c r="Q60" s="14">
        <v>1030.69</v>
      </c>
      <c r="R60" s="14">
        <v>936.23</v>
      </c>
      <c r="S60" s="14">
        <v>87756.11</v>
      </c>
      <c r="T60" s="18"/>
      <c r="U60" s="3">
        <f t="shared" si="3"/>
        <v>822125349.87290001</v>
      </c>
      <c r="V60" s="3">
        <f t="shared" si="3"/>
        <v>563169131.03439999</v>
      </c>
      <c r="W60" s="4">
        <f t="shared" si="3"/>
        <v>0</v>
      </c>
      <c r="X60" s="3">
        <f t="shared" si="3"/>
        <v>1907368.5335000001</v>
      </c>
      <c r="Y60" s="3">
        <f t="shared" si="3"/>
        <v>81625356.136999995</v>
      </c>
      <c r="Z60" s="3">
        <f t="shared" si="3"/>
        <v>276626.88910000003</v>
      </c>
      <c r="AA60" s="3">
        <f t="shared" si="3"/>
        <v>5661251.7378000002</v>
      </c>
      <c r="AB60" s="3">
        <f t="shared" si="3"/>
        <v>142736190.4761</v>
      </c>
      <c r="AC60" s="15"/>
      <c r="AD60" s="41">
        <v>5.3810000000000002</v>
      </c>
      <c r="AE60" s="41">
        <v>5.3810000000000002</v>
      </c>
    </row>
    <row r="61" spans="1:31" ht="14.1" customHeight="1" x14ac:dyDescent="0.2">
      <c r="A61" s="8">
        <f t="shared" si="2"/>
        <v>2014</v>
      </c>
      <c r="B61" s="8">
        <v>7</v>
      </c>
      <c r="C61" s="31">
        <v>624500.12</v>
      </c>
      <c r="D61" s="31">
        <v>70935.23</v>
      </c>
      <c r="E61" s="31"/>
      <c r="F61" s="31">
        <v>762.07</v>
      </c>
      <c r="G61" s="31">
        <v>752.06</v>
      </c>
      <c r="H61" s="31">
        <v>246</v>
      </c>
      <c r="I61" s="31">
        <v>6052.63</v>
      </c>
      <c r="J61" s="31">
        <v>1627.67</v>
      </c>
      <c r="K61" s="40"/>
      <c r="L61" s="1">
        <v>1447.52</v>
      </c>
      <c r="M61" s="1">
        <v>8333.15</v>
      </c>
      <c r="N61" s="2"/>
      <c r="O61" s="14">
        <v>2658.83</v>
      </c>
      <c r="P61" s="14">
        <v>109957.63</v>
      </c>
      <c r="Q61" s="14">
        <v>1105.79</v>
      </c>
      <c r="R61" s="14">
        <v>928.66</v>
      </c>
      <c r="S61" s="14">
        <v>87002.03</v>
      </c>
      <c r="T61" s="18"/>
      <c r="U61" s="3">
        <f t="shared" si="3"/>
        <v>903976413.70239997</v>
      </c>
      <c r="V61" s="3">
        <f t="shared" si="3"/>
        <v>591113911.87449992</v>
      </c>
      <c r="W61" s="4">
        <f t="shared" si="3"/>
        <v>0</v>
      </c>
      <c r="X61" s="3">
        <f t="shared" si="3"/>
        <v>2026214.5781</v>
      </c>
      <c r="Y61" s="3">
        <f t="shared" si="3"/>
        <v>82694735.217799991</v>
      </c>
      <c r="Z61" s="3">
        <f t="shared" si="3"/>
        <v>272024.33999999997</v>
      </c>
      <c r="AA61" s="3">
        <f t="shared" si="3"/>
        <v>5620835.3757999996</v>
      </c>
      <c r="AB61" s="3">
        <f t="shared" si="3"/>
        <v>141610594.1701</v>
      </c>
      <c r="AC61" s="15"/>
      <c r="AD61" s="41">
        <v>5.2679999999999998</v>
      </c>
      <c r="AE61" s="41">
        <v>5.2679999999999998</v>
      </c>
    </row>
    <row r="62" spans="1:31" ht="14.1" customHeight="1" x14ac:dyDescent="0.2">
      <c r="A62" s="8">
        <f t="shared" si="2"/>
        <v>2014</v>
      </c>
      <c r="B62" s="8">
        <v>8</v>
      </c>
      <c r="C62" s="31">
        <v>624789.15</v>
      </c>
      <c r="D62" s="31">
        <v>71030.75</v>
      </c>
      <c r="E62" s="31"/>
      <c r="F62" s="31">
        <v>761.96</v>
      </c>
      <c r="G62" s="31">
        <v>759.96</v>
      </c>
      <c r="H62" s="31">
        <v>236.27</v>
      </c>
      <c r="I62" s="31">
        <v>6058.6</v>
      </c>
      <c r="J62" s="31">
        <v>1628.88</v>
      </c>
      <c r="K62" s="40"/>
      <c r="L62" s="1">
        <v>1408.18</v>
      </c>
      <c r="M62" s="1">
        <v>8162.5</v>
      </c>
      <c r="N62" s="2"/>
      <c r="O62" s="14">
        <v>2640.36</v>
      </c>
      <c r="P62" s="14">
        <v>107492.07</v>
      </c>
      <c r="Q62" s="14">
        <v>1024.9100000000001</v>
      </c>
      <c r="R62" s="14">
        <v>904.53</v>
      </c>
      <c r="S62" s="14">
        <v>88505.77</v>
      </c>
      <c r="T62" s="18"/>
      <c r="U62" s="3">
        <f t="shared" si="3"/>
        <v>879815585.2470001</v>
      </c>
      <c r="V62" s="3">
        <f t="shared" si="3"/>
        <v>579788496.875</v>
      </c>
      <c r="W62" s="4">
        <f t="shared" si="3"/>
        <v>0</v>
      </c>
      <c r="X62" s="3">
        <f t="shared" si="3"/>
        <v>2011848.7056000002</v>
      </c>
      <c r="Y62" s="3">
        <f t="shared" si="3"/>
        <v>81689673.517200008</v>
      </c>
      <c r="Z62" s="3">
        <f t="shared" si="3"/>
        <v>242155.48570000002</v>
      </c>
      <c r="AA62" s="3">
        <f t="shared" si="3"/>
        <v>5480185.4580000006</v>
      </c>
      <c r="AB62" s="3">
        <f t="shared" ref="AB62:AB125" si="4">+S62*J62</f>
        <v>144165278.6376</v>
      </c>
      <c r="AC62" s="15"/>
      <c r="AD62" s="41">
        <v>5.47</v>
      </c>
      <c r="AE62" s="41">
        <v>5.47</v>
      </c>
    </row>
    <row r="63" spans="1:31" ht="14.1" customHeight="1" x14ac:dyDescent="0.2">
      <c r="A63" s="8">
        <f t="shared" si="2"/>
        <v>2014</v>
      </c>
      <c r="B63" s="8">
        <v>9</v>
      </c>
      <c r="C63" s="31">
        <v>625493.49</v>
      </c>
      <c r="D63" s="31">
        <v>71194.33</v>
      </c>
      <c r="E63" s="31"/>
      <c r="F63" s="31">
        <v>761.86</v>
      </c>
      <c r="G63" s="31">
        <v>765.87</v>
      </c>
      <c r="H63" s="31">
        <v>238.22</v>
      </c>
      <c r="I63" s="31">
        <v>6064.56</v>
      </c>
      <c r="J63" s="31">
        <v>1630.09</v>
      </c>
      <c r="K63" s="40"/>
      <c r="L63" s="1">
        <v>1452.82</v>
      </c>
      <c r="M63" s="1">
        <v>8304.56</v>
      </c>
      <c r="N63" s="2"/>
      <c r="O63" s="14">
        <v>2661.64</v>
      </c>
      <c r="P63" s="14">
        <v>109042.26</v>
      </c>
      <c r="Q63" s="14">
        <v>1118.51</v>
      </c>
      <c r="R63" s="14">
        <v>979.6</v>
      </c>
      <c r="S63" s="14">
        <v>98338.52</v>
      </c>
      <c r="T63" s="18"/>
      <c r="U63" s="3">
        <f t="shared" ref="U63:AA98" si="5">+L63*C63</f>
        <v>908729452.14179993</v>
      </c>
      <c r="V63" s="3">
        <f t="shared" si="5"/>
        <v>591237585.14479995</v>
      </c>
      <c r="W63" s="4">
        <f t="shared" si="5"/>
        <v>0</v>
      </c>
      <c r="X63" s="3">
        <f t="shared" si="5"/>
        <v>2027797.0503999998</v>
      </c>
      <c r="Y63" s="3">
        <f t="shared" si="5"/>
        <v>83512195.666199997</v>
      </c>
      <c r="Z63" s="3">
        <f t="shared" si="5"/>
        <v>266451.4522</v>
      </c>
      <c r="AA63" s="3">
        <f t="shared" si="5"/>
        <v>5940842.9760000007</v>
      </c>
      <c r="AB63" s="3">
        <f t="shared" si="4"/>
        <v>160300638.0668</v>
      </c>
      <c r="AC63" s="15"/>
      <c r="AD63" s="41">
        <v>5.0030000000000001</v>
      </c>
      <c r="AE63" s="41">
        <v>5.0030000000000001</v>
      </c>
    </row>
    <row r="64" spans="1:31" ht="14.1" customHeight="1" x14ac:dyDescent="0.2">
      <c r="A64" s="8">
        <f t="shared" si="2"/>
        <v>2014</v>
      </c>
      <c r="B64" s="8">
        <v>10</v>
      </c>
      <c r="C64" s="31">
        <v>626726.23</v>
      </c>
      <c r="D64" s="31">
        <v>71151.7</v>
      </c>
      <c r="E64" s="31"/>
      <c r="F64" s="31">
        <v>761.75</v>
      </c>
      <c r="G64" s="31">
        <v>773.76</v>
      </c>
      <c r="H64" s="31">
        <v>233.35</v>
      </c>
      <c r="I64" s="31">
        <v>6070.33</v>
      </c>
      <c r="J64" s="31">
        <v>1631.26</v>
      </c>
      <c r="K64" s="40"/>
      <c r="L64" s="1">
        <v>1238.01</v>
      </c>
      <c r="M64" s="1">
        <v>7667.4</v>
      </c>
      <c r="N64" s="2"/>
      <c r="O64" s="14">
        <v>2434.39</v>
      </c>
      <c r="P64" s="14">
        <v>101930.91</v>
      </c>
      <c r="Q64" s="14">
        <v>1050.19</v>
      </c>
      <c r="R64" s="14">
        <v>929.93</v>
      </c>
      <c r="S64" s="14">
        <v>90055.28</v>
      </c>
      <c r="T64" s="18"/>
      <c r="U64" s="3">
        <f t="shared" si="5"/>
        <v>775893340.00230002</v>
      </c>
      <c r="V64" s="3">
        <f t="shared" si="5"/>
        <v>545548544.57999992</v>
      </c>
      <c r="W64" s="4">
        <f t="shared" si="5"/>
        <v>0</v>
      </c>
      <c r="X64" s="3">
        <f t="shared" si="5"/>
        <v>1854396.5825</v>
      </c>
      <c r="Y64" s="3">
        <f t="shared" si="5"/>
        <v>78870060.921599999</v>
      </c>
      <c r="Z64" s="3">
        <f t="shared" si="5"/>
        <v>245061.8365</v>
      </c>
      <c r="AA64" s="3">
        <f t="shared" si="5"/>
        <v>5644981.9768999992</v>
      </c>
      <c r="AB64" s="3">
        <f t="shared" si="4"/>
        <v>146903576.0528</v>
      </c>
      <c r="AC64" s="15"/>
      <c r="AD64" s="41">
        <v>4.7300000000000004</v>
      </c>
      <c r="AE64" s="41">
        <v>4.7300000000000004</v>
      </c>
    </row>
    <row r="65" spans="1:31" ht="14.1" customHeight="1" x14ac:dyDescent="0.2">
      <c r="A65" s="8">
        <f t="shared" si="2"/>
        <v>2014</v>
      </c>
      <c r="B65" s="8">
        <v>11</v>
      </c>
      <c r="C65" s="31">
        <v>627434.56000000006</v>
      </c>
      <c r="D65" s="31">
        <v>70960.11</v>
      </c>
      <c r="E65" s="31"/>
      <c r="F65" s="31">
        <v>761.63</v>
      </c>
      <c r="G65" s="31">
        <v>777.71</v>
      </c>
      <c r="H65" s="31">
        <v>235.31</v>
      </c>
      <c r="I65" s="31">
        <v>6076.29</v>
      </c>
      <c r="J65" s="31">
        <v>1632.46</v>
      </c>
      <c r="K65" s="40"/>
      <c r="L65" s="1">
        <v>940.25</v>
      </c>
      <c r="M65" s="1">
        <v>6703.92</v>
      </c>
      <c r="N65" s="2"/>
      <c r="O65" s="14">
        <v>2115.6</v>
      </c>
      <c r="P65" s="14">
        <v>96847.89</v>
      </c>
      <c r="Q65" s="14">
        <v>913.34</v>
      </c>
      <c r="R65" s="14">
        <v>853.75</v>
      </c>
      <c r="S65" s="14">
        <v>80924.039999999994</v>
      </c>
      <c r="T65" s="18"/>
      <c r="U65" s="3">
        <f t="shared" si="5"/>
        <v>589945345.04000008</v>
      </c>
      <c r="V65" s="3">
        <f t="shared" si="5"/>
        <v>475710900.63120002</v>
      </c>
      <c r="W65" s="4">
        <f t="shared" si="5"/>
        <v>0</v>
      </c>
      <c r="X65" s="3">
        <f t="shared" si="5"/>
        <v>1611304.4279999998</v>
      </c>
      <c r="Y65" s="3">
        <f t="shared" si="5"/>
        <v>75319572.531900004</v>
      </c>
      <c r="Z65" s="3">
        <f t="shared" si="5"/>
        <v>214918.03540000002</v>
      </c>
      <c r="AA65" s="3">
        <f t="shared" si="5"/>
        <v>5187632.5875000004</v>
      </c>
      <c r="AB65" s="3">
        <f t="shared" si="4"/>
        <v>132105258.33839999</v>
      </c>
      <c r="AC65" s="15"/>
      <c r="AD65" s="41">
        <v>3.8039999999999998</v>
      </c>
      <c r="AE65" s="41">
        <v>3.8039999999999998</v>
      </c>
    </row>
    <row r="66" spans="1:31" ht="14.1" customHeight="1" x14ac:dyDescent="0.2">
      <c r="A66" s="8">
        <f t="shared" si="2"/>
        <v>2014</v>
      </c>
      <c r="B66" s="8">
        <v>12</v>
      </c>
      <c r="C66" s="31">
        <v>628290.6</v>
      </c>
      <c r="D66" s="31">
        <v>70992.86</v>
      </c>
      <c r="E66" s="31"/>
      <c r="F66" s="31">
        <v>761.51</v>
      </c>
      <c r="G66" s="31">
        <v>780.67</v>
      </c>
      <c r="H66" s="31">
        <v>226.54</v>
      </c>
      <c r="I66" s="31">
        <v>6082.07</v>
      </c>
      <c r="J66" s="31">
        <v>1633.63</v>
      </c>
      <c r="K66" s="40"/>
      <c r="L66" s="1">
        <v>973.37</v>
      </c>
      <c r="M66" s="1">
        <v>6594.13</v>
      </c>
      <c r="N66" s="2"/>
      <c r="O66" s="14">
        <v>1909.5</v>
      </c>
      <c r="P66" s="14">
        <v>97030.67</v>
      </c>
      <c r="Q66" s="14">
        <v>909.16</v>
      </c>
      <c r="R66" s="14">
        <v>837.58</v>
      </c>
      <c r="S66" s="14">
        <v>77752.59</v>
      </c>
      <c r="T66" s="18"/>
      <c r="U66" s="3">
        <f t="shared" si="5"/>
        <v>611559221.32200003</v>
      </c>
      <c r="V66" s="3">
        <f t="shared" si="5"/>
        <v>468136147.91180003</v>
      </c>
      <c r="W66" s="4">
        <f t="shared" si="5"/>
        <v>0</v>
      </c>
      <c r="X66" s="3">
        <f t="shared" si="5"/>
        <v>1454103.345</v>
      </c>
      <c r="Y66" s="3">
        <f t="shared" si="5"/>
        <v>75748933.148899987</v>
      </c>
      <c r="Z66" s="3">
        <f t="shared" si="5"/>
        <v>205961.10639999999</v>
      </c>
      <c r="AA66" s="3">
        <f t="shared" si="5"/>
        <v>5094220.1906000003</v>
      </c>
      <c r="AB66" s="3">
        <f t="shared" si="4"/>
        <v>127018963.60170001</v>
      </c>
      <c r="AC66" s="15"/>
      <c r="AD66" s="41">
        <v>3.6819999999999999</v>
      </c>
      <c r="AE66" s="41">
        <v>3.6819999999999999</v>
      </c>
    </row>
    <row r="67" spans="1:31" ht="14.1" customHeight="1" x14ac:dyDescent="0.2">
      <c r="A67" s="8">
        <f t="shared" si="2"/>
        <v>2015</v>
      </c>
      <c r="B67" s="8">
        <v>1</v>
      </c>
      <c r="C67" s="31">
        <v>629487.71</v>
      </c>
      <c r="D67" s="31">
        <v>71055.39</v>
      </c>
      <c r="E67" s="31"/>
      <c r="F67" s="31">
        <v>761.39</v>
      </c>
      <c r="G67" s="31">
        <v>775.74</v>
      </c>
      <c r="H67" s="31">
        <v>219.74</v>
      </c>
      <c r="I67" s="31">
        <v>6088.03</v>
      </c>
      <c r="J67" s="31">
        <v>1634.84</v>
      </c>
      <c r="K67" s="40"/>
      <c r="L67" s="1">
        <v>935.69</v>
      </c>
      <c r="M67" s="1">
        <v>6463.04</v>
      </c>
      <c r="N67" s="2"/>
      <c r="O67" s="14">
        <v>1766.1</v>
      </c>
      <c r="P67" s="14">
        <v>96893.07</v>
      </c>
      <c r="Q67" s="14">
        <v>765.83</v>
      </c>
      <c r="R67" s="14">
        <v>817.07</v>
      </c>
      <c r="S67" s="14">
        <v>77865.39</v>
      </c>
      <c r="T67" s="18"/>
      <c r="U67" s="3">
        <f t="shared" si="5"/>
        <v>589005355.36989999</v>
      </c>
      <c r="V67" s="3">
        <f t="shared" si="5"/>
        <v>459233827.78560001</v>
      </c>
      <c r="W67" s="4">
        <v>111580.702</v>
      </c>
      <c r="X67" s="3">
        <f t="shared" si="5"/>
        <v>1344690.879</v>
      </c>
      <c r="Y67" s="3">
        <f t="shared" si="5"/>
        <v>75163830.121800005</v>
      </c>
      <c r="Z67" s="3">
        <f t="shared" si="5"/>
        <v>168283.48420000001</v>
      </c>
      <c r="AA67" s="3">
        <f t="shared" si="5"/>
        <v>4974346.6721000001</v>
      </c>
      <c r="AB67" s="3">
        <f t="shared" si="4"/>
        <v>127297454.18759999</v>
      </c>
      <c r="AC67" s="15"/>
      <c r="AD67" s="41">
        <v>3.85</v>
      </c>
      <c r="AE67" s="41">
        <v>3.85</v>
      </c>
    </row>
    <row r="68" spans="1:31" ht="14.1" customHeight="1" x14ac:dyDescent="0.2">
      <c r="A68" s="8">
        <f t="shared" si="2"/>
        <v>2015</v>
      </c>
      <c r="B68" s="8">
        <v>2</v>
      </c>
      <c r="C68" s="31">
        <v>630549.43000000005</v>
      </c>
      <c r="D68" s="31">
        <v>71135.86</v>
      </c>
      <c r="E68" s="31">
        <v>2093.29</v>
      </c>
      <c r="F68" s="31">
        <v>761.27</v>
      </c>
      <c r="G68" s="31">
        <v>773.77</v>
      </c>
      <c r="H68" s="31">
        <v>211.95</v>
      </c>
      <c r="I68" s="31">
        <v>6093.99</v>
      </c>
      <c r="J68" s="31">
        <v>1636.04</v>
      </c>
      <c r="K68" s="40"/>
      <c r="L68" s="1">
        <v>896.3</v>
      </c>
      <c r="M68" s="1">
        <v>6151.88</v>
      </c>
      <c r="N68" s="2">
        <f t="shared" ref="N68:N131" si="6">+W68/E68</f>
        <v>85.191343292138214</v>
      </c>
      <c r="O68" s="14">
        <v>1875.58</v>
      </c>
      <c r="P68" s="14">
        <v>93406.17</v>
      </c>
      <c r="Q68" s="14">
        <v>871.34</v>
      </c>
      <c r="R68" s="14">
        <v>836.21</v>
      </c>
      <c r="S68" s="14">
        <v>75148.81</v>
      </c>
      <c r="T68" s="18"/>
      <c r="U68" s="3">
        <f t="shared" si="5"/>
        <v>565161454.10899997</v>
      </c>
      <c r="V68" s="3">
        <f t="shared" si="5"/>
        <v>437619274.41680002</v>
      </c>
      <c r="W68" s="4">
        <v>178330.18700000001</v>
      </c>
      <c r="X68" s="3">
        <f t="shared" si="5"/>
        <v>1427822.7866</v>
      </c>
      <c r="Y68" s="3">
        <f t="shared" si="5"/>
        <v>72274892.160899997</v>
      </c>
      <c r="Z68" s="3">
        <f t="shared" si="5"/>
        <v>184680.51300000001</v>
      </c>
      <c r="AA68" s="3">
        <f t="shared" si="5"/>
        <v>5095855.3778999997</v>
      </c>
      <c r="AB68" s="3">
        <f t="shared" si="4"/>
        <v>122946459.1124</v>
      </c>
      <c r="AC68" s="15"/>
      <c r="AD68" s="41">
        <v>5.22</v>
      </c>
      <c r="AE68" s="41">
        <v>5.22</v>
      </c>
    </row>
    <row r="69" spans="1:31" ht="14.1" customHeight="1" x14ac:dyDescent="0.2">
      <c r="A69" s="8">
        <f t="shared" si="2"/>
        <v>2015</v>
      </c>
      <c r="B69" s="8">
        <v>3</v>
      </c>
      <c r="C69" s="31">
        <v>632096.32999999996</v>
      </c>
      <c r="D69" s="31">
        <v>71243.070000000007</v>
      </c>
      <c r="E69" s="31">
        <v>2163.81</v>
      </c>
      <c r="F69" s="31">
        <v>761.16</v>
      </c>
      <c r="G69" s="31">
        <v>774.75</v>
      </c>
      <c r="H69" s="31">
        <v>210.97</v>
      </c>
      <c r="I69" s="31">
        <v>6099.38</v>
      </c>
      <c r="J69" s="31">
        <v>1637.13</v>
      </c>
      <c r="K69" s="40"/>
      <c r="L69" s="1">
        <v>958.8</v>
      </c>
      <c r="M69" s="1">
        <v>6526.07</v>
      </c>
      <c r="N69" s="2">
        <f t="shared" si="6"/>
        <v>117.99805851715261</v>
      </c>
      <c r="O69" s="14">
        <v>1965.28</v>
      </c>
      <c r="P69" s="14">
        <v>98516.98</v>
      </c>
      <c r="Q69" s="14">
        <v>880.87</v>
      </c>
      <c r="R69" s="14">
        <v>861.03</v>
      </c>
      <c r="S69" s="14">
        <v>76183.990000000005</v>
      </c>
      <c r="T69" s="18"/>
      <c r="U69" s="3">
        <f t="shared" si="5"/>
        <v>606053961.20399988</v>
      </c>
      <c r="V69" s="3">
        <f t="shared" si="5"/>
        <v>464937261.83490002</v>
      </c>
      <c r="W69" s="4">
        <v>255325.37899999999</v>
      </c>
      <c r="X69" s="3">
        <f t="shared" si="5"/>
        <v>1495892.5248</v>
      </c>
      <c r="Y69" s="3">
        <f t="shared" si="5"/>
        <v>76326030.254999995</v>
      </c>
      <c r="Z69" s="3">
        <f t="shared" si="5"/>
        <v>185837.1439</v>
      </c>
      <c r="AA69" s="3">
        <f t="shared" si="5"/>
        <v>5251749.1613999996</v>
      </c>
      <c r="AB69" s="3">
        <f t="shared" si="4"/>
        <v>124723095.54870002</v>
      </c>
      <c r="AC69" s="15"/>
      <c r="AD69" s="41">
        <v>3.9180000000000001</v>
      </c>
      <c r="AE69" s="41">
        <v>3.9180000000000001</v>
      </c>
    </row>
    <row r="70" spans="1:31" ht="14.1" customHeight="1" x14ac:dyDescent="0.2">
      <c r="A70" s="8">
        <f t="shared" si="2"/>
        <v>2015</v>
      </c>
      <c r="B70" s="8">
        <v>4</v>
      </c>
      <c r="C70" s="31">
        <v>632891.59</v>
      </c>
      <c r="D70" s="31">
        <v>71300.14</v>
      </c>
      <c r="E70" s="31">
        <v>2182.66</v>
      </c>
      <c r="F70" s="31">
        <v>761.04</v>
      </c>
      <c r="G70" s="31">
        <v>770.81</v>
      </c>
      <c r="H70" s="31">
        <v>206.12</v>
      </c>
      <c r="I70" s="31">
        <v>6105.34</v>
      </c>
      <c r="J70" s="31">
        <v>1638.34</v>
      </c>
      <c r="K70" s="40"/>
      <c r="L70" s="1">
        <v>1081.8800000000001</v>
      </c>
      <c r="M70" s="1">
        <v>7132.2</v>
      </c>
      <c r="N70" s="2">
        <f t="shared" si="6"/>
        <v>185.10526650967168</v>
      </c>
      <c r="O70" s="14">
        <v>2176.9</v>
      </c>
      <c r="P70" s="14">
        <v>108461.14</v>
      </c>
      <c r="Q70" s="14">
        <v>942.86</v>
      </c>
      <c r="R70" s="14">
        <v>852.61</v>
      </c>
      <c r="S70" s="14">
        <v>80749.83</v>
      </c>
      <c r="T70" s="18"/>
      <c r="U70" s="3">
        <f t="shared" si="5"/>
        <v>684712753.38920009</v>
      </c>
      <c r="V70" s="3">
        <f t="shared" si="5"/>
        <v>508526858.50799996</v>
      </c>
      <c r="W70" s="4">
        <v>404021.86099999998</v>
      </c>
      <c r="X70" s="3">
        <f t="shared" si="5"/>
        <v>1656707.976</v>
      </c>
      <c r="Y70" s="3">
        <f t="shared" si="5"/>
        <v>83602931.323399991</v>
      </c>
      <c r="Z70" s="3">
        <f t="shared" si="5"/>
        <v>194342.30319999999</v>
      </c>
      <c r="AA70" s="3">
        <f t="shared" si="5"/>
        <v>5205473.9374000002</v>
      </c>
      <c r="AB70" s="3">
        <f t="shared" si="4"/>
        <v>132295676.4822</v>
      </c>
      <c r="AC70" s="15"/>
      <c r="AD70" s="41">
        <v>4.6310000000000002</v>
      </c>
      <c r="AE70" s="41">
        <v>4.6310000000000002</v>
      </c>
    </row>
    <row r="71" spans="1:31" ht="14.1" customHeight="1" x14ac:dyDescent="0.2">
      <c r="A71" s="8">
        <f t="shared" si="2"/>
        <v>2015</v>
      </c>
      <c r="B71" s="8">
        <v>5</v>
      </c>
      <c r="C71" s="31">
        <v>633738.61</v>
      </c>
      <c r="D71" s="31">
        <v>71234.92</v>
      </c>
      <c r="E71" s="31">
        <v>2236.12</v>
      </c>
      <c r="F71" s="31">
        <v>760.92</v>
      </c>
      <c r="G71" s="31">
        <v>771.79</v>
      </c>
      <c r="H71" s="31">
        <v>207.09</v>
      </c>
      <c r="I71" s="31">
        <v>6111.12</v>
      </c>
      <c r="J71" s="31">
        <v>1639.51</v>
      </c>
      <c r="K71" s="40"/>
      <c r="L71" s="1">
        <v>1196.1500000000001</v>
      </c>
      <c r="M71" s="1">
        <v>7451.84</v>
      </c>
      <c r="N71" s="2">
        <f t="shared" si="6"/>
        <v>244.03304160778495</v>
      </c>
      <c r="O71" s="14">
        <v>2327.63</v>
      </c>
      <c r="P71" s="14">
        <v>108315.46</v>
      </c>
      <c r="Q71" s="14">
        <v>974.51</v>
      </c>
      <c r="R71" s="14">
        <v>861.73</v>
      </c>
      <c r="S71" s="14">
        <v>84160.72</v>
      </c>
      <c r="T71" s="18"/>
      <c r="U71" s="3">
        <f t="shared" si="5"/>
        <v>758046438.35150003</v>
      </c>
      <c r="V71" s="3">
        <f t="shared" si="5"/>
        <v>530831226.25279999</v>
      </c>
      <c r="W71" s="4">
        <v>545687.16500000004</v>
      </c>
      <c r="X71" s="3">
        <f t="shared" si="5"/>
        <v>1771140.2196</v>
      </c>
      <c r="Y71" s="3">
        <f t="shared" si="5"/>
        <v>83596788.873400003</v>
      </c>
      <c r="Z71" s="3">
        <f t="shared" si="5"/>
        <v>201811.27590000001</v>
      </c>
      <c r="AA71" s="3">
        <f t="shared" si="5"/>
        <v>5266135.4375999998</v>
      </c>
      <c r="AB71" s="3">
        <f t="shared" si="4"/>
        <v>137982342.04719999</v>
      </c>
      <c r="AC71" s="15"/>
      <c r="AD71" s="41">
        <v>5.1609999999999996</v>
      </c>
      <c r="AE71" s="41">
        <v>5.1609999999999996</v>
      </c>
    </row>
    <row r="72" spans="1:31" ht="14.1" customHeight="1" x14ac:dyDescent="0.2">
      <c r="A72" s="8">
        <f t="shared" si="2"/>
        <v>2015</v>
      </c>
      <c r="B72" s="8">
        <v>6</v>
      </c>
      <c r="C72" s="31">
        <v>634577.89</v>
      </c>
      <c r="D72" s="31">
        <v>71384.92</v>
      </c>
      <c r="E72" s="31">
        <v>2215.48</v>
      </c>
      <c r="F72" s="31">
        <v>760.8</v>
      </c>
      <c r="G72" s="31">
        <v>778.67</v>
      </c>
      <c r="H72" s="31">
        <v>204.18</v>
      </c>
      <c r="I72" s="31">
        <v>6117.08</v>
      </c>
      <c r="J72" s="31">
        <v>1640.71</v>
      </c>
      <c r="K72" s="40"/>
      <c r="L72" s="1">
        <v>1377.87</v>
      </c>
      <c r="M72" s="1">
        <v>7998.97</v>
      </c>
      <c r="N72" s="2">
        <f t="shared" si="6"/>
        <v>314.82196454041559</v>
      </c>
      <c r="O72" s="14">
        <v>2530.86</v>
      </c>
      <c r="P72" s="14">
        <v>109620.06</v>
      </c>
      <c r="Q72" s="14">
        <v>1058.79</v>
      </c>
      <c r="R72" s="14">
        <v>925.1</v>
      </c>
      <c r="S72" s="14">
        <v>88455.06</v>
      </c>
      <c r="T72" s="18"/>
      <c r="U72" s="3">
        <f t="shared" si="5"/>
        <v>874365837.29429996</v>
      </c>
      <c r="V72" s="3">
        <f t="shared" si="5"/>
        <v>571005833.53240001</v>
      </c>
      <c r="W72" s="4">
        <v>697481.76599999995</v>
      </c>
      <c r="X72" s="3">
        <f t="shared" si="5"/>
        <v>1925478.2879999999</v>
      </c>
      <c r="Y72" s="3">
        <f t="shared" si="5"/>
        <v>85357852.120199993</v>
      </c>
      <c r="Z72" s="3">
        <f t="shared" si="5"/>
        <v>216183.74220000001</v>
      </c>
      <c r="AA72" s="3">
        <f t="shared" si="5"/>
        <v>5658910.7079999996</v>
      </c>
      <c r="AB72" s="3">
        <f t="shared" si="4"/>
        <v>145129101.49259999</v>
      </c>
      <c r="AC72" s="15"/>
      <c r="AD72" s="41">
        <v>5.2670000000000003</v>
      </c>
      <c r="AE72" s="41">
        <v>5.2670000000000003</v>
      </c>
    </row>
    <row r="73" spans="1:31" ht="14.1" customHeight="1" x14ac:dyDescent="0.2">
      <c r="A73" s="8">
        <f t="shared" si="2"/>
        <v>2015</v>
      </c>
      <c r="B73" s="8">
        <v>7</v>
      </c>
      <c r="C73" s="31">
        <v>635159.99</v>
      </c>
      <c r="D73" s="31">
        <v>71457.210000000006</v>
      </c>
      <c r="E73" s="31">
        <v>2266.0100000000002</v>
      </c>
      <c r="F73" s="31">
        <v>760.68</v>
      </c>
      <c r="G73" s="31">
        <v>780.63</v>
      </c>
      <c r="H73" s="31">
        <v>200.28</v>
      </c>
      <c r="I73" s="31">
        <v>6122.85</v>
      </c>
      <c r="J73" s="31">
        <v>1641.88</v>
      </c>
      <c r="K73" s="40"/>
      <c r="L73" s="1">
        <v>1463.67</v>
      </c>
      <c r="M73" s="1">
        <v>8274.89</v>
      </c>
      <c r="N73" s="2">
        <f t="shared" si="6"/>
        <v>379.46563960441478</v>
      </c>
      <c r="O73" s="14">
        <v>2642.97</v>
      </c>
      <c r="P73" s="14">
        <v>110125.82</v>
      </c>
      <c r="Q73" s="14">
        <v>1108.43</v>
      </c>
      <c r="R73" s="14">
        <v>909.65</v>
      </c>
      <c r="S73" s="14">
        <v>87264.14</v>
      </c>
      <c r="T73" s="18"/>
      <c r="U73" s="3">
        <f t="shared" si="5"/>
        <v>929664622.56330001</v>
      </c>
      <c r="V73" s="3">
        <f t="shared" si="5"/>
        <v>591300552.4569</v>
      </c>
      <c r="W73" s="4">
        <v>859872.93400000001</v>
      </c>
      <c r="X73" s="3">
        <f t="shared" si="5"/>
        <v>2010454.4195999997</v>
      </c>
      <c r="Y73" s="3">
        <f t="shared" si="5"/>
        <v>85967518.866600007</v>
      </c>
      <c r="Z73" s="3">
        <f t="shared" si="5"/>
        <v>221996.36040000001</v>
      </c>
      <c r="AA73" s="3">
        <f t="shared" si="5"/>
        <v>5569650.5025000004</v>
      </c>
      <c r="AB73" s="3">
        <f t="shared" si="4"/>
        <v>143277246.1832</v>
      </c>
      <c r="AC73" s="15"/>
      <c r="AD73" s="41">
        <v>5.3040000000000003</v>
      </c>
      <c r="AE73" s="41">
        <v>5.3040000000000003</v>
      </c>
    </row>
    <row r="74" spans="1:31" ht="14.1" customHeight="1" x14ac:dyDescent="0.2">
      <c r="A74" s="8">
        <f t="shared" si="2"/>
        <v>2015</v>
      </c>
      <c r="B74" s="8">
        <v>8</v>
      </c>
      <c r="C74" s="31">
        <v>635577.68000000005</v>
      </c>
      <c r="D74" s="31">
        <v>71436.539999999994</v>
      </c>
      <c r="E74" s="31">
        <v>2293.8000000000002</v>
      </c>
      <c r="F74" s="31">
        <v>760.56</v>
      </c>
      <c r="G74" s="31">
        <v>785.55</v>
      </c>
      <c r="H74" s="31">
        <v>202.24</v>
      </c>
      <c r="I74" s="31">
        <v>6128.81</v>
      </c>
      <c r="J74" s="31">
        <v>1643.09</v>
      </c>
      <c r="K74" s="40"/>
      <c r="L74" s="1">
        <v>1349.17</v>
      </c>
      <c r="M74" s="1">
        <v>7930.8</v>
      </c>
      <c r="N74" s="2">
        <f t="shared" si="6"/>
        <v>321.42701804865288</v>
      </c>
      <c r="O74" s="14">
        <v>2562.35</v>
      </c>
      <c r="P74" s="14">
        <v>106293.45</v>
      </c>
      <c r="Q74" s="14">
        <v>986.42</v>
      </c>
      <c r="R74" s="14">
        <v>879.45</v>
      </c>
      <c r="S74" s="14">
        <v>87996.12</v>
      </c>
      <c r="T74" s="18"/>
      <c r="U74" s="3">
        <f t="shared" si="5"/>
        <v>857502338.52560008</v>
      </c>
      <c r="V74" s="3">
        <f t="shared" si="5"/>
        <v>566548911.43199992</v>
      </c>
      <c r="W74" s="4">
        <v>737289.29399999999</v>
      </c>
      <c r="X74" s="3">
        <f t="shared" si="5"/>
        <v>1948820.9159999997</v>
      </c>
      <c r="Y74" s="3">
        <f t="shared" si="5"/>
        <v>83498819.647499993</v>
      </c>
      <c r="Z74" s="3">
        <f t="shared" si="5"/>
        <v>199493.5808</v>
      </c>
      <c r="AA74" s="3">
        <f t="shared" si="5"/>
        <v>5389981.9545000009</v>
      </c>
      <c r="AB74" s="3">
        <f t="shared" si="4"/>
        <v>144585544.81079999</v>
      </c>
      <c r="AC74" s="15"/>
      <c r="AD74" s="41">
        <v>5.641</v>
      </c>
      <c r="AE74" s="41">
        <v>5.641</v>
      </c>
    </row>
    <row r="75" spans="1:31" ht="14.1" customHeight="1" x14ac:dyDescent="0.2">
      <c r="A75" s="8">
        <f t="shared" si="2"/>
        <v>2015</v>
      </c>
      <c r="B75" s="8">
        <v>9</v>
      </c>
      <c r="C75" s="31">
        <v>636410.68000000005</v>
      </c>
      <c r="D75" s="31">
        <v>71426.05</v>
      </c>
      <c r="E75" s="31">
        <v>2288.9299999999998</v>
      </c>
      <c r="F75" s="31">
        <v>760.45</v>
      </c>
      <c r="G75" s="31">
        <v>791.44</v>
      </c>
      <c r="H75" s="31">
        <v>210.03</v>
      </c>
      <c r="I75" s="31">
        <v>6134.78</v>
      </c>
      <c r="J75" s="31">
        <v>1644.29</v>
      </c>
      <c r="K75" s="40"/>
      <c r="L75" s="1">
        <v>1450.17</v>
      </c>
      <c r="M75" s="1">
        <v>8213.11</v>
      </c>
      <c r="N75" s="2">
        <f t="shared" si="6"/>
        <v>327.36760800898236</v>
      </c>
      <c r="O75" s="14">
        <v>2636.49</v>
      </c>
      <c r="P75" s="14">
        <v>109006.22</v>
      </c>
      <c r="Q75" s="14">
        <v>1111.68</v>
      </c>
      <c r="R75" s="14">
        <v>962.09</v>
      </c>
      <c r="S75" s="14">
        <v>98396.76</v>
      </c>
      <c r="T75" s="18"/>
      <c r="U75" s="3">
        <f t="shared" si="5"/>
        <v>922903675.81560016</v>
      </c>
      <c r="V75" s="3">
        <f t="shared" si="5"/>
        <v>586630005.51550007</v>
      </c>
      <c r="W75" s="4">
        <v>749321.53899999999</v>
      </c>
      <c r="X75" s="3">
        <f t="shared" si="5"/>
        <v>2004918.8204999999</v>
      </c>
      <c r="Y75" s="3">
        <f t="shared" si="5"/>
        <v>86271882.756800011</v>
      </c>
      <c r="Z75" s="3">
        <f t="shared" si="5"/>
        <v>233486.15040000001</v>
      </c>
      <c r="AA75" s="3">
        <f t="shared" si="5"/>
        <v>5902210.4901999999</v>
      </c>
      <c r="AB75" s="3">
        <f t="shared" si="4"/>
        <v>161792808.50039998</v>
      </c>
      <c r="AC75" s="15"/>
      <c r="AD75" s="41">
        <v>5.3140000000000001</v>
      </c>
      <c r="AE75" s="41">
        <v>5.3140000000000001</v>
      </c>
    </row>
    <row r="76" spans="1:31" ht="14.1" customHeight="1" x14ac:dyDescent="0.2">
      <c r="A76" s="8">
        <f t="shared" si="2"/>
        <v>2015</v>
      </c>
      <c r="B76" s="8">
        <v>10</v>
      </c>
      <c r="C76" s="31">
        <v>637772.07999999996</v>
      </c>
      <c r="D76" s="31">
        <v>71420.649999999994</v>
      </c>
      <c r="E76" s="31">
        <v>2291.39</v>
      </c>
      <c r="F76" s="31">
        <v>760.34</v>
      </c>
      <c r="G76" s="31">
        <v>787.5</v>
      </c>
      <c r="H76" s="31">
        <v>208.08</v>
      </c>
      <c r="I76" s="31">
        <v>6140.55</v>
      </c>
      <c r="J76" s="31">
        <v>1645.46</v>
      </c>
      <c r="K76" s="40"/>
      <c r="L76" s="1">
        <v>1328.64</v>
      </c>
      <c r="M76" s="1">
        <v>7860.76</v>
      </c>
      <c r="N76" s="2">
        <f t="shared" si="6"/>
        <v>301.79008462112517</v>
      </c>
      <c r="O76" s="14">
        <v>2536.0100000000002</v>
      </c>
      <c r="P76" s="14">
        <v>104301.87</v>
      </c>
      <c r="Q76" s="14">
        <v>1106.3900000000001</v>
      </c>
      <c r="R76" s="14">
        <v>949.5</v>
      </c>
      <c r="S76" s="14">
        <v>90856.16</v>
      </c>
      <c r="T76" s="18"/>
      <c r="U76" s="3">
        <f t="shared" si="5"/>
        <v>847369496.37119997</v>
      </c>
      <c r="V76" s="3">
        <f t="shared" si="5"/>
        <v>561420588.69400001</v>
      </c>
      <c r="W76" s="4">
        <v>691518.78200000001</v>
      </c>
      <c r="X76" s="3">
        <f t="shared" si="5"/>
        <v>1928229.8434000004</v>
      </c>
      <c r="Y76" s="3">
        <f t="shared" si="5"/>
        <v>82137722.625</v>
      </c>
      <c r="Z76" s="3">
        <f t="shared" si="5"/>
        <v>230217.63120000003</v>
      </c>
      <c r="AA76" s="3">
        <f t="shared" si="5"/>
        <v>5830452.2250000006</v>
      </c>
      <c r="AB76" s="3">
        <f t="shared" si="4"/>
        <v>149500177.0336</v>
      </c>
      <c r="AC76" s="15"/>
      <c r="AD76" s="41">
        <v>4.8120000000000003</v>
      </c>
      <c r="AE76" s="41">
        <v>4.8120000000000003</v>
      </c>
    </row>
    <row r="77" spans="1:31" ht="14.1" customHeight="1" x14ac:dyDescent="0.2">
      <c r="A77" s="8">
        <f t="shared" si="2"/>
        <v>2015</v>
      </c>
      <c r="B77" s="8">
        <v>11</v>
      </c>
      <c r="C77" s="31">
        <v>638609.07999999996</v>
      </c>
      <c r="D77" s="31">
        <v>71427.97</v>
      </c>
      <c r="E77" s="31">
        <v>2349.92</v>
      </c>
      <c r="F77" s="31">
        <v>760.24</v>
      </c>
      <c r="G77" s="31">
        <v>793.4</v>
      </c>
      <c r="H77" s="31">
        <v>205.17</v>
      </c>
      <c r="I77" s="31">
        <v>6146.51</v>
      </c>
      <c r="J77" s="31">
        <v>1646.67</v>
      </c>
      <c r="K77" s="40"/>
      <c r="L77" s="1">
        <v>1207.74</v>
      </c>
      <c r="M77" s="1">
        <v>7465.96</v>
      </c>
      <c r="N77" s="2">
        <f t="shared" si="6"/>
        <v>304.1501451113229</v>
      </c>
      <c r="O77" s="14">
        <v>2425.9899999999998</v>
      </c>
      <c r="P77" s="14">
        <v>104636.48</v>
      </c>
      <c r="Q77" s="14">
        <v>1060.54</v>
      </c>
      <c r="R77" s="14">
        <v>903.41</v>
      </c>
      <c r="S77" s="14">
        <v>83598.91</v>
      </c>
      <c r="T77" s="18"/>
      <c r="U77" s="3">
        <f t="shared" si="5"/>
        <v>771273730.27919996</v>
      </c>
      <c r="V77" s="3">
        <f t="shared" si="5"/>
        <v>533278366.9012</v>
      </c>
      <c r="W77" s="4">
        <v>714728.50899999996</v>
      </c>
      <c r="X77" s="3">
        <f t="shared" si="5"/>
        <v>1844334.6375999998</v>
      </c>
      <c r="Y77" s="3">
        <f t="shared" si="5"/>
        <v>83018583.231999993</v>
      </c>
      <c r="Z77" s="3">
        <f t="shared" si="5"/>
        <v>217590.99179999999</v>
      </c>
      <c r="AA77" s="3">
        <f t="shared" si="5"/>
        <v>5552818.5991000002</v>
      </c>
      <c r="AB77" s="3">
        <f t="shared" si="4"/>
        <v>137659817.12970001</v>
      </c>
      <c r="AC77" s="15"/>
      <c r="AD77" s="41">
        <v>4.5060000000000002</v>
      </c>
      <c r="AE77" s="41">
        <v>4.5060000000000002</v>
      </c>
    </row>
    <row r="78" spans="1:31" ht="14.1" customHeight="1" x14ac:dyDescent="0.2">
      <c r="A78" s="8">
        <f t="shared" si="2"/>
        <v>2015</v>
      </c>
      <c r="B78" s="8">
        <v>12</v>
      </c>
      <c r="C78" s="31">
        <v>639593.78</v>
      </c>
      <c r="D78" s="31">
        <v>71483.25</v>
      </c>
      <c r="E78" s="31">
        <v>2440.2399999999998</v>
      </c>
      <c r="F78" s="31">
        <v>760.14</v>
      </c>
      <c r="G78" s="31">
        <v>796.35</v>
      </c>
      <c r="H78" s="31">
        <v>211.98</v>
      </c>
      <c r="I78" s="31">
        <v>6152.28</v>
      </c>
      <c r="J78" s="31">
        <v>1647.84</v>
      </c>
      <c r="K78" s="40"/>
      <c r="L78" s="1">
        <v>1057.6099999999999</v>
      </c>
      <c r="M78" s="1">
        <v>7045.63</v>
      </c>
      <c r="N78" s="2">
        <f t="shared" si="6"/>
        <v>194.43146493787498</v>
      </c>
      <c r="O78" s="14">
        <v>2052.9</v>
      </c>
      <c r="P78" s="14">
        <v>103794.97</v>
      </c>
      <c r="Q78" s="14">
        <v>914.2</v>
      </c>
      <c r="R78" s="14">
        <v>826.29</v>
      </c>
      <c r="S78" s="14">
        <v>79214.52</v>
      </c>
      <c r="T78" s="18"/>
      <c r="U78" s="3">
        <f t="shared" si="5"/>
        <v>676440777.66579998</v>
      </c>
      <c r="V78" s="3">
        <f t="shared" si="5"/>
        <v>503644530.69749999</v>
      </c>
      <c r="W78" s="4">
        <v>474459.43800000002</v>
      </c>
      <c r="X78" s="3">
        <f t="shared" si="5"/>
        <v>1560491.406</v>
      </c>
      <c r="Y78" s="3">
        <f t="shared" si="5"/>
        <v>82657124.359500006</v>
      </c>
      <c r="Z78" s="3">
        <f t="shared" si="5"/>
        <v>193792.11600000001</v>
      </c>
      <c r="AA78" s="3">
        <f t="shared" si="5"/>
        <v>5083567.4411999993</v>
      </c>
      <c r="AB78" s="3">
        <f t="shared" si="4"/>
        <v>130532854.63680001</v>
      </c>
      <c r="AC78" s="15"/>
      <c r="AD78" s="41">
        <v>4.1459999999999999</v>
      </c>
      <c r="AE78" s="41">
        <v>4.1459999999999999</v>
      </c>
    </row>
    <row r="79" spans="1:31" ht="14.1" customHeight="1" x14ac:dyDescent="0.2">
      <c r="A79" s="8">
        <f t="shared" si="2"/>
        <v>2016</v>
      </c>
      <c r="B79" s="8">
        <v>1</v>
      </c>
      <c r="C79" s="31">
        <v>640919.55000000005</v>
      </c>
      <c r="D79" s="31">
        <v>71478.28</v>
      </c>
      <c r="E79" s="31">
        <v>2423.58</v>
      </c>
      <c r="F79" s="31">
        <v>760.04</v>
      </c>
      <c r="G79" s="31">
        <v>799.29</v>
      </c>
      <c r="H79" s="31">
        <v>212.96</v>
      </c>
      <c r="I79" s="31">
        <v>6158.25</v>
      </c>
      <c r="J79" s="31">
        <v>1649.04</v>
      </c>
      <c r="K79" s="40"/>
      <c r="L79" s="1">
        <v>1074.8499999999999</v>
      </c>
      <c r="M79" s="1">
        <v>6911.44</v>
      </c>
      <c r="N79" s="2">
        <f t="shared" si="6"/>
        <v>179.95966669142342</v>
      </c>
      <c r="O79" s="14">
        <v>1940.88</v>
      </c>
      <c r="P79" s="14">
        <v>101575.14</v>
      </c>
      <c r="Q79" s="14">
        <v>843.45</v>
      </c>
      <c r="R79" s="14">
        <v>847.07</v>
      </c>
      <c r="S79" s="14">
        <v>79207.62</v>
      </c>
      <c r="T79" s="18"/>
      <c r="U79" s="3">
        <f t="shared" si="5"/>
        <v>688892378.3175</v>
      </c>
      <c r="V79" s="3">
        <f t="shared" si="5"/>
        <v>494017843.52319998</v>
      </c>
      <c r="W79" s="4">
        <v>436146.64899999998</v>
      </c>
      <c r="X79" s="3">
        <f t="shared" si="5"/>
        <v>1475146.4351999999</v>
      </c>
      <c r="Y79" s="3">
        <f t="shared" si="5"/>
        <v>81187993.650600001</v>
      </c>
      <c r="Z79" s="3">
        <f t="shared" si="5"/>
        <v>179621.11200000002</v>
      </c>
      <c r="AA79" s="3">
        <f t="shared" si="5"/>
        <v>5216468.8275000006</v>
      </c>
      <c r="AB79" s="3">
        <f t="shared" si="4"/>
        <v>130616533.68479998</v>
      </c>
      <c r="AC79" s="15"/>
      <c r="AD79" s="41">
        <v>4.5199999999999996</v>
      </c>
      <c r="AE79" s="41">
        <v>4.5199999999999996</v>
      </c>
    </row>
    <row r="80" spans="1:31" ht="14.1" customHeight="1" x14ac:dyDescent="0.2">
      <c r="A80" s="8">
        <f t="shared" si="2"/>
        <v>2016</v>
      </c>
      <c r="B80" s="8">
        <v>2</v>
      </c>
      <c r="C80" s="31">
        <v>642109.93000000005</v>
      </c>
      <c r="D80" s="31">
        <v>71576.679999999993</v>
      </c>
      <c r="E80" s="31">
        <v>2473.88</v>
      </c>
      <c r="F80" s="31">
        <v>759.94</v>
      </c>
      <c r="G80" s="31">
        <v>800.28</v>
      </c>
      <c r="H80" s="31">
        <v>210.04</v>
      </c>
      <c r="I80" s="31">
        <v>6164.21</v>
      </c>
      <c r="J80" s="31">
        <v>1650.25</v>
      </c>
      <c r="K80" s="40"/>
      <c r="L80" s="1">
        <v>930.99</v>
      </c>
      <c r="M80" s="1">
        <v>6215.9</v>
      </c>
      <c r="N80" s="2">
        <f t="shared" si="6"/>
        <v>176.45107685093859</v>
      </c>
      <c r="O80" s="14">
        <v>1901.34</v>
      </c>
      <c r="P80" s="14">
        <v>94264.46</v>
      </c>
      <c r="Q80" s="14">
        <v>891.52</v>
      </c>
      <c r="R80" s="14">
        <v>836.99</v>
      </c>
      <c r="S80" s="14">
        <v>75509.31</v>
      </c>
      <c r="T80" s="18"/>
      <c r="U80" s="3">
        <f t="shared" si="5"/>
        <v>597797923.73070002</v>
      </c>
      <c r="V80" s="3">
        <f t="shared" si="5"/>
        <v>444913485.21199995</v>
      </c>
      <c r="W80" s="4">
        <v>436518.79</v>
      </c>
      <c r="X80" s="3">
        <f t="shared" si="5"/>
        <v>1444904.3196</v>
      </c>
      <c r="Y80" s="3">
        <f t="shared" si="5"/>
        <v>75437962.048800007</v>
      </c>
      <c r="Z80" s="3">
        <f t="shared" si="5"/>
        <v>187254.86079999999</v>
      </c>
      <c r="AA80" s="3">
        <f t="shared" si="5"/>
        <v>5159382.1278999997</v>
      </c>
      <c r="AB80" s="3">
        <f t="shared" si="4"/>
        <v>124609238.8275</v>
      </c>
      <c r="AC80" s="15"/>
      <c r="AD80" s="41">
        <v>4.1020000000000003</v>
      </c>
      <c r="AE80" s="41">
        <v>4.1020000000000003</v>
      </c>
    </row>
    <row r="81" spans="1:31" ht="14.1" customHeight="1" x14ac:dyDescent="0.2">
      <c r="A81" s="8">
        <f t="shared" si="2"/>
        <v>2016</v>
      </c>
      <c r="B81" s="8">
        <v>3</v>
      </c>
      <c r="C81" s="31">
        <v>643785.49</v>
      </c>
      <c r="D81" s="31">
        <v>71811.149999999994</v>
      </c>
      <c r="E81" s="31">
        <v>2540.2399999999998</v>
      </c>
      <c r="F81" s="31">
        <v>759.85</v>
      </c>
      <c r="G81" s="31">
        <v>804.21</v>
      </c>
      <c r="H81" s="31">
        <v>209.07</v>
      </c>
      <c r="I81" s="31">
        <v>6169.79</v>
      </c>
      <c r="J81" s="31">
        <v>1651.38</v>
      </c>
      <c r="K81" s="40"/>
      <c r="L81" s="1">
        <v>837.14</v>
      </c>
      <c r="M81" s="1">
        <v>6229.12</v>
      </c>
      <c r="N81" s="2">
        <f t="shared" si="6"/>
        <v>135.57695768903727</v>
      </c>
      <c r="O81" s="14">
        <v>1837.25</v>
      </c>
      <c r="P81" s="14">
        <v>96920.85</v>
      </c>
      <c r="Q81" s="14">
        <v>800.24</v>
      </c>
      <c r="R81" s="14">
        <v>825.86</v>
      </c>
      <c r="S81" s="14">
        <v>75168.23</v>
      </c>
      <c r="T81" s="18"/>
      <c r="U81" s="3">
        <f t="shared" si="5"/>
        <v>538938585.09860003</v>
      </c>
      <c r="V81" s="3">
        <f t="shared" si="5"/>
        <v>447320270.68799996</v>
      </c>
      <c r="W81" s="4">
        <v>344398.011</v>
      </c>
      <c r="X81" s="3">
        <f t="shared" si="5"/>
        <v>1396034.4125000001</v>
      </c>
      <c r="Y81" s="3">
        <f t="shared" si="5"/>
        <v>77944716.778500006</v>
      </c>
      <c r="Z81" s="3">
        <f t="shared" si="5"/>
        <v>167306.17679999999</v>
      </c>
      <c r="AA81" s="3">
        <f t="shared" si="5"/>
        <v>5095382.7693999996</v>
      </c>
      <c r="AB81" s="3">
        <f t="shared" si="4"/>
        <v>124131311.6574</v>
      </c>
      <c r="AC81" s="15"/>
      <c r="AD81" s="41">
        <v>4.0780000000000003</v>
      </c>
      <c r="AE81" s="41">
        <v>4.0780000000000003</v>
      </c>
    </row>
    <row r="82" spans="1:31" ht="14.1" customHeight="1" x14ac:dyDescent="0.2">
      <c r="A82" s="8">
        <f t="shared" si="2"/>
        <v>2016</v>
      </c>
      <c r="B82" s="8">
        <v>4</v>
      </c>
      <c r="C82" s="31">
        <v>644709.42000000004</v>
      </c>
      <c r="D82" s="31">
        <v>71776.83</v>
      </c>
      <c r="E82" s="31">
        <v>2610.25</v>
      </c>
      <c r="F82" s="31">
        <v>759.76</v>
      </c>
      <c r="G82" s="31">
        <v>804.21</v>
      </c>
      <c r="H82" s="31">
        <v>231.46</v>
      </c>
      <c r="I82" s="31">
        <v>6175.75</v>
      </c>
      <c r="J82" s="31">
        <v>1652.58</v>
      </c>
      <c r="K82" s="40"/>
      <c r="L82" s="1">
        <v>962.67</v>
      </c>
      <c r="M82" s="1">
        <v>6818.39</v>
      </c>
      <c r="N82" s="2">
        <f t="shared" si="6"/>
        <v>190.68041298726175</v>
      </c>
      <c r="O82" s="14">
        <v>2049</v>
      </c>
      <c r="P82" s="14">
        <v>106568.38</v>
      </c>
      <c r="Q82" s="14">
        <v>868.3</v>
      </c>
      <c r="R82" s="14">
        <v>822.48</v>
      </c>
      <c r="S82" s="14">
        <v>79684.84</v>
      </c>
      <c r="T82" s="18"/>
      <c r="U82" s="3">
        <f t="shared" si="5"/>
        <v>620642417.35140002</v>
      </c>
      <c r="V82" s="3">
        <f t="shared" si="5"/>
        <v>489402419.90370005</v>
      </c>
      <c r="W82" s="4">
        <v>497723.54800000001</v>
      </c>
      <c r="X82" s="3">
        <f t="shared" si="5"/>
        <v>1556748.24</v>
      </c>
      <c r="Y82" s="3">
        <f t="shared" si="5"/>
        <v>85703356.879800007</v>
      </c>
      <c r="Z82" s="3">
        <f t="shared" si="5"/>
        <v>200976.71799999999</v>
      </c>
      <c r="AA82" s="3">
        <f t="shared" si="5"/>
        <v>5079430.8600000003</v>
      </c>
      <c r="AB82" s="3">
        <f t="shared" si="4"/>
        <v>131685572.88719998</v>
      </c>
      <c r="AC82" s="15"/>
      <c r="AD82" s="41">
        <v>4.7130000000000001</v>
      </c>
      <c r="AE82" s="41">
        <v>4.7130000000000001</v>
      </c>
    </row>
    <row r="83" spans="1:31" ht="14.1" customHeight="1" x14ac:dyDescent="0.2">
      <c r="A83" s="8">
        <f t="shared" si="2"/>
        <v>2016</v>
      </c>
      <c r="B83" s="8">
        <v>5</v>
      </c>
      <c r="C83" s="31">
        <v>645530.06999999995</v>
      </c>
      <c r="D83" s="31">
        <v>71716.929999999993</v>
      </c>
      <c r="E83" s="31">
        <v>2608.2800000000002</v>
      </c>
      <c r="F83" s="31">
        <v>759.67</v>
      </c>
      <c r="G83" s="31">
        <v>808.15</v>
      </c>
      <c r="H83" s="31">
        <v>224.65</v>
      </c>
      <c r="I83" s="31">
        <v>6181.53</v>
      </c>
      <c r="J83" s="31">
        <v>1653.75</v>
      </c>
      <c r="K83" s="40"/>
      <c r="L83" s="1">
        <v>1066.1500000000001</v>
      </c>
      <c r="M83" s="1">
        <v>7093.71</v>
      </c>
      <c r="N83" s="2">
        <f t="shared" si="6"/>
        <v>254.83333882865335</v>
      </c>
      <c r="O83" s="14">
        <v>2174.83</v>
      </c>
      <c r="P83" s="14">
        <v>106106.95</v>
      </c>
      <c r="Q83" s="14">
        <v>889.2</v>
      </c>
      <c r="R83" s="14">
        <v>821.12</v>
      </c>
      <c r="S83" s="14">
        <v>83068.61</v>
      </c>
      <c r="T83" s="18"/>
      <c r="U83" s="3">
        <f t="shared" si="5"/>
        <v>688231884.13049996</v>
      </c>
      <c r="V83" s="3">
        <f t="shared" si="5"/>
        <v>508739103.51029998</v>
      </c>
      <c r="W83" s="4">
        <v>664676.701</v>
      </c>
      <c r="X83" s="3">
        <f t="shared" si="5"/>
        <v>1652153.1060999997</v>
      </c>
      <c r="Y83" s="3">
        <f t="shared" si="5"/>
        <v>85750331.642499998</v>
      </c>
      <c r="Z83" s="3">
        <f t="shared" si="5"/>
        <v>199758.78000000003</v>
      </c>
      <c r="AA83" s="3">
        <f t="shared" si="5"/>
        <v>5075777.9135999996</v>
      </c>
      <c r="AB83" s="3">
        <f t="shared" si="4"/>
        <v>137374713.78749999</v>
      </c>
      <c r="AC83" s="15"/>
      <c r="AD83" s="41">
        <v>4.9160000000000004</v>
      </c>
      <c r="AE83" s="41">
        <v>4.9160000000000004</v>
      </c>
    </row>
    <row r="84" spans="1:31" ht="14.1" customHeight="1" x14ac:dyDescent="0.2">
      <c r="A84" s="8">
        <f t="shared" ref="A84:A147" si="7">+A72+1</f>
        <v>2016</v>
      </c>
      <c r="B84" s="8">
        <v>6</v>
      </c>
      <c r="C84" s="31">
        <v>646343</v>
      </c>
      <c r="D84" s="31">
        <v>71820.89</v>
      </c>
      <c r="E84" s="31">
        <v>2678.99</v>
      </c>
      <c r="F84" s="31">
        <v>759.58</v>
      </c>
      <c r="G84" s="31">
        <v>806.19</v>
      </c>
      <c r="H84" s="31">
        <v>214.92</v>
      </c>
      <c r="I84" s="31">
        <v>6187.49</v>
      </c>
      <c r="J84" s="31">
        <v>1654.96</v>
      </c>
      <c r="K84" s="40"/>
      <c r="L84" s="1">
        <v>1323.81</v>
      </c>
      <c r="M84" s="1">
        <v>7854.93</v>
      </c>
      <c r="N84" s="2">
        <f t="shared" si="6"/>
        <v>312.90991530390187</v>
      </c>
      <c r="O84" s="14">
        <v>2469.58</v>
      </c>
      <c r="P84" s="14">
        <v>109227.75</v>
      </c>
      <c r="Q84" s="14">
        <v>1022.32</v>
      </c>
      <c r="R84" s="14">
        <v>907.53</v>
      </c>
      <c r="S84" s="14">
        <v>88003.65</v>
      </c>
      <c r="T84" s="18"/>
      <c r="U84" s="3">
        <f t="shared" si="5"/>
        <v>855635326.82999992</v>
      </c>
      <c r="V84" s="3">
        <f t="shared" si="5"/>
        <v>564148063.48769999</v>
      </c>
      <c r="W84" s="4">
        <v>838282.53399999999</v>
      </c>
      <c r="X84" s="3">
        <f t="shared" si="5"/>
        <v>1875843.5764000001</v>
      </c>
      <c r="Y84" s="3">
        <f t="shared" si="5"/>
        <v>88058319.772500008</v>
      </c>
      <c r="Z84" s="3">
        <f t="shared" si="5"/>
        <v>219717.01439999999</v>
      </c>
      <c r="AA84" s="3">
        <f t="shared" si="5"/>
        <v>5615332.7996999994</v>
      </c>
      <c r="AB84" s="3">
        <f t="shared" si="4"/>
        <v>145642520.604</v>
      </c>
      <c r="AC84" s="15"/>
      <c r="AD84" s="41">
        <v>5.4260000000000002</v>
      </c>
      <c r="AE84" s="41">
        <v>5.4260000000000002</v>
      </c>
    </row>
    <row r="85" spans="1:31" ht="14.1" customHeight="1" x14ac:dyDescent="0.2">
      <c r="A85" s="8">
        <f t="shared" si="7"/>
        <v>2016</v>
      </c>
      <c r="B85" s="8">
        <v>7</v>
      </c>
      <c r="C85" s="31">
        <v>646898.73</v>
      </c>
      <c r="D85" s="31">
        <v>71758.039999999994</v>
      </c>
      <c r="E85" s="31">
        <v>2642.6</v>
      </c>
      <c r="F85" s="31">
        <v>759.5</v>
      </c>
      <c r="G85" s="31">
        <v>805.21</v>
      </c>
      <c r="H85" s="31">
        <v>219.79</v>
      </c>
      <c r="I85" s="31">
        <v>6193.26</v>
      </c>
      <c r="J85" s="31">
        <v>1656.13</v>
      </c>
      <c r="K85" s="40"/>
      <c r="L85" s="1">
        <v>1470.23</v>
      </c>
      <c r="M85" s="1">
        <v>8301.59</v>
      </c>
      <c r="N85" s="2">
        <f t="shared" si="6"/>
        <v>392.64187429047155</v>
      </c>
      <c r="O85" s="14">
        <v>2654.72</v>
      </c>
      <c r="P85" s="14">
        <v>111182.69</v>
      </c>
      <c r="Q85" s="14">
        <v>1111.03</v>
      </c>
      <c r="R85" s="14">
        <v>910.08</v>
      </c>
      <c r="S85" s="14">
        <v>87322.38</v>
      </c>
      <c r="T85" s="18"/>
      <c r="U85" s="3">
        <f t="shared" si="5"/>
        <v>951089919.80789995</v>
      </c>
      <c r="V85" s="3">
        <f t="shared" si="5"/>
        <v>595705827.28359997</v>
      </c>
      <c r="W85" s="4">
        <v>1037595.417</v>
      </c>
      <c r="X85" s="3">
        <f t="shared" si="5"/>
        <v>2016259.8399999999</v>
      </c>
      <c r="Y85" s="3">
        <f t="shared" si="5"/>
        <v>89525413.814900011</v>
      </c>
      <c r="Z85" s="3">
        <f t="shared" si="5"/>
        <v>244193.28369999997</v>
      </c>
      <c r="AA85" s="3">
        <f t="shared" si="5"/>
        <v>5636362.0608000001</v>
      </c>
      <c r="AB85" s="3">
        <f t="shared" si="4"/>
        <v>144617213.18940002</v>
      </c>
      <c r="AC85" s="15"/>
      <c r="AD85" s="41">
        <v>5.5250000000000004</v>
      </c>
      <c r="AE85" s="41">
        <v>5.5250000000000004</v>
      </c>
    </row>
    <row r="86" spans="1:31" ht="14.1" customHeight="1" x14ac:dyDescent="0.2">
      <c r="A86" s="8">
        <f t="shared" si="7"/>
        <v>2016</v>
      </c>
      <c r="B86" s="8">
        <v>8</v>
      </c>
      <c r="C86" s="31">
        <v>647290.06000000006</v>
      </c>
      <c r="D86" s="31">
        <v>71748.3</v>
      </c>
      <c r="E86" s="31">
        <v>2610.88</v>
      </c>
      <c r="F86" s="31">
        <v>759.42</v>
      </c>
      <c r="G86" s="31">
        <v>805.21</v>
      </c>
      <c r="H86" s="31">
        <v>235.37</v>
      </c>
      <c r="I86" s="31">
        <v>6199.22</v>
      </c>
      <c r="J86" s="31">
        <v>1657.33</v>
      </c>
      <c r="K86" s="40"/>
      <c r="L86" s="1">
        <v>1458.82</v>
      </c>
      <c r="M86" s="1">
        <v>8265.9500000000007</v>
      </c>
      <c r="N86" s="2">
        <f t="shared" si="6"/>
        <v>385.48315893491849</v>
      </c>
      <c r="O86" s="14">
        <v>2711.35</v>
      </c>
      <c r="P86" s="14">
        <v>109952.82</v>
      </c>
      <c r="Q86" s="14">
        <v>1058.56</v>
      </c>
      <c r="R86" s="14">
        <v>919.08</v>
      </c>
      <c r="S86" s="14">
        <v>88869.81</v>
      </c>
      <c r="T86" s="18"/>
      <c r="U86" s="3">
        <f t="shared" si="5"/>
        <v>944279685.32920003</v>
      </c>
      <c r="V86" s="3">
        <f t="shared" si="5"/>
        <v>593067860.38500011</v>
      </c>
      <c r="W86" s="4">
        <v>1006450.27</v>
      </c>
      <c r="X86" s="3">
        <f t="shared" si="5"/>
        <v>2059053.4169999999</v>
      </c>
      <c r="Y86" s="3">
        <f t="shared" si="5"/>
        <v>88535110.192200005</v>
      </c>
      <c r="Z86" s="3">
        <f t="shared" si="5"/>
        <v>249153.2672</v>
      </c>
      <c r="AA86" s="3">
        <f t="shared" si="5"/>
        <v>5697579.1176000005</v>
      </c>
      <c r="AB86" s="3">
        <f t="shared" si="4"/>
        <v>147286602.20729998</v>
      </c>
      <c r="AC86" s="15"/>
      <c r="AD86" s="41">
        <v>5.4729999999999999</v>
      </c>
      <c r="AE86" s="41">
        <v>5.4729999999999999</v>
      </c>
    </row>
    <row r="87" spans="1:31" ht="14.1" customHeight="1" x14ac:dyDescent="0.2">
      <c r="A87" s="8">
        <f t="shared" si="7"/>
        <v>2016</v>
      </c>
      <c r="B87" s="8">
        <v>9</v>
      </c>
      <c r="C87" s="31">
        <v>648096.69999999995</v>
      </c>
      <c r="D87" s="31">
        <v>71807.53</v>
      </c>
      <c r="E87" s="31">
        <v>2591.5300000000002</v>
      </c>
      <c r="F87" s="31">
        <v>759.35</v>
      </c>
      <c r="G87" s="31">
        <v>806.2</v>
      </c>
      <c r="H87" s="31">
        <v>244.13</v>
      </c>
      <c r="I87" s="31">
        <v>6205.19</v>
      </c>
      <c r="J87" s="31">
        <v>1658.54</v>
      </c>
      <c r="K87" s="40"/>
      <c r="L87" s="1">
        <v>1507.62</v>
      </c>
      <c r="M87" s="1">
        <v>8405.98</v>
      </c>
      <c r="N87" s="2">
        <f t="shared" si="6"/>
        <v>375.62668114974548</v>
      </c>
      <c r="O87" s="14">
        <v>2726.36</v>
      </c>
      <c r="P87" s="14">
        <v>111514.74</v>
      </c>
      <c r="Q87" s="14">
        <v>1151.3</v>
      </c>
      <c r="R87" s="14">
        <v>988.16</v>
      </c>
      <c r="S87" s="14">
        <v>98804.479999999996</v>
      </c>
      <c r="T87" s="18"/>
      <c r="U87" s="3">
        <f t="shared" si="5"/>
        <v>977083546.85399985</v>
      </c>
      <c r="V87" s="3">
        <f t="shared" si="5"/>
        <v>603612661.02939999</v>
      </c>
      <c r="W87" s="4">
        <v>973447.81299999997</v>
      </c>
      <c r="X87" s="3">
        <f t="shared" si="5"/>
        <v>2070261.4660000002</v>
      </c>
      <c r="Y87" s="3">
        <f t="shared" si="5"/>
        <v>89903183.388000011</v>
      </c>
      <c r="Z87" s="3">
        <f t="shared" si="5"/>
        <v>281066.86900000001</v>
      </c>
      <c r="AA87" s="3">
        <f t="shared" si="5"/>
        <v>6131720.5503999991</v>
      </c>
      <c r="AB87" s="3">
        <f t="shared" si="4"/>
        <v>163871182.25919998</v>
      </c>
      <c r="AC87" s="15"/>
      <c r="AD87" s="41">
        <v>5.2839999999999998</v>
      </c>
      <c r="AE87" s="41">
        <v>5.2839999999999998</v>
      </c>
    </row>
    <row r="88" spans="1:31" ht="14.1" customHeight="1" x14ac:dyDescent="0.2">
      <c r="A88" s="8">
        <f t="shared" si="7"/>
        <v>2016</v>
      </c>
      <c r="B88" s="8">
        <v>10</v>
      </c>
      <c r="C88" s="31">
        <v>649431.74</v>
      </c>
      <c r="D88" s="31">
        <v>71814.89</v>
      </c>
      <c r="E88" s="31">
        <v>2616.36</v>
      </c>
      <c r="F88" s="31">
        <v>759.27</v>
      </c>
      <c r="G88" s="31">
        <v>812.11</v>
      </c>
      <c r="H88" s="31">
        <v>249</v>
      </c>
      <c r="I88" s="31">
        <v>6210.96</v>
      </c>
      <c r="J88" s="31">
        <v>1659.71</v>
      </c>
      <c r="K88" s="40"/>
      <c r="L88" s="1">
        <v>1382.29</v>
      </c>
      <c r="M88" s="1">
        <v>7976.03</v>
      </c>
      <c r="N88" s="2">
        <f t="shared" si="6"/>
        <v>343.68842131816723</v>
      </c>
      <c r="O88" s="14">
        <v>2570.11</v>
      </c>
      <c r="P88" s="14">
        <v>106054.39999999999</v>
      </c>
      <c r="Q88" s="14">
        <v>1129.43</v>
      </c>
      <c r="R88" s="14">
        <v>943.4</v>
      </c>
      <c r="S88" s="14">
        <v>91496.86</v>
      </c>
      <c r="T88" s="18"/>
      <c r="U88" s="3">
        <f t="shared" si="5"/>
        <v>897702999.88459992</v>
      </c>
      <c r="V88" s="3">
        <f t="shared" si="5"/>
        <v>572797717.08669996</v>
      </c>
      <c r="W88" s="4">
        <v>899212.63800000004</v>
      </c>
      <c r="X88" s="3">
        <f t="shared" si="5"/>
        <v>1951407.4197</v>
      </c>
      <c r="Y88" s="3">
        <f t="shared" si="5"/>
        <v>86127838.783999994</v>
      </c>
      <c r="Z88" s="3">
        <f t="shared" si="5"/>
        <v>281228.07</v>
      </c>
      <c r="AA88" s="3">
        <f t="shared" si="5"/>
        <v>5859419.6639999999</v>
      </c>
      <c r="AB88" s="3">
        <f t="shared" si="4"/>
        <v>151858253.5106</v>
      </c>
      <c r="AC88" s="15"/>
      <c r="AD88" s="41">
        <v>4.7859999999999996</v>
      </c>
      <c r="AE88" s="41">
        <v>4.7859999999999996</v>
      </c>
    </row>
    <row r="89" spans="1:31" ht="14.1" customHeight="1" x14ac:dyDescent="0.2">
      <c r="A89" s="8">
        <f t="shared" si="7"/>
        <v>2016</v>
      </c>
      <c r="B89" s="8">
        <v>11</v>
      </c>
      <c r="C89" s="31">
        <v>650242.37</v>
      </c>
      <c r="D89" s="31">
        <v>71853.350000000006</v>
      </c>
      <c r="E89" s="31">
        <v>2590.5300000000002</v>
      </c>
      <c r="F89" s="31">
        <v>759.2</v>
      </c>
      <c r="G89" s="31">
        <v>819.01</v>
      </c>
      <c r="H89" s="31">
        <v>257.77</v>
      </c>
      <c r="I89" s="31">
        <v>6216.92</v>
      </c>
      <c r="J89" s="31">
        <v>1660.91</v>
      </c>
      <c r="K89" s="40"/>
      <c r="L89" s="1">
        <v>1060.8499999999999</v>
      </c>
      <c r="M89" s="1">
        <v>7050.52</v>
      </c>
      <c r="N89" s="2">
        <f t="shared" si="6"/>
        <v>253.18141963227598</v>
      </c>
      <c r="O89" s="14">
        <v>2245.9299999999998</v>
      </c>
      <c r="P89" s="14">
        <v>102068.93</v>
      </c>
      <c r="Q89" s="14">
        <v>962.31</v>
      </c>
      <c r="R89" s="14">
        <v>853.87</v>
      </c>
      <c r="S89" s="14">
        <v>82402.87</v>
      </c>
      <c r="T89" s="18"/>
      <c r="U89" s="3">
        <f t="shared" si="5"/>
        <v>689809618.21449995</v>
      </c>
      <c r="V89" s="3">
        <f t="shared" si="5"/>
        <v>506603481.24200004</v>
      </c>
      <c r="W89" s="4">
        <v>655874.06299999997</v>
      </c>
      <c r="X89" s="3">
        <f t="shared" si="5"/>
        <v>1705110.0559999999</v>
      </c>
      <c r="Y89" s="3">
        <f t="shared" si="5"/>
        <v>83595474.359299988</v>
      </c>
      <c r="Z89" s="3">
        <f t="shared" si="5"/>
        <v>248054.64869999996</v>
      </c>
      <c r="AA89" s="3">
        <f t="shared" si="5"/>
        <v>5308441.4803999998</v>
      </c>
      <c r="AB89" s="3">
        <f t="shared" si="4"/>
        <v>136863750.81169999</v>
      </c>
      <c r="AC89" s="15"/>
      <c r="AD89" s="41">
        <v>4.0419999999999998</v>
      </c>
      <c r="AE89" s="41">
        <v>4.0419999999999998</v>
      </c>
    </row>
    <row r="90" spans="1:31" ht="14.1" customHeight="1" x14ac:dyDescent="0.2">
      <c r="A90" s="8">
        <f t="shared" si="7"/>
        <v>2016</v>
      </c>
      <c r="B90" s="8">
        <v>12</v>
      </c>
      <c r="C90" s="31">
        <v>651200.71</v>
      </c>
      <c r="D90" s="31">
        <v>71920.47</v>
      </c>
      <c r="E90" s="31">
        <v>2582.64</v>
      </c>
      <c r="F90" s="31">
        <v>759.13</v>
      </c>
      <c r="G90" s="31">
        <v>820.99</v>
      </c>
      <c r="H90" s="31">
        <v>248.03</v>
      </c>
      <c r="I90" s="31">
        <v>6222.69</v>
      </c>
      <c r="J90" s="31">
        <v>1662.08</v>
      </c>
      <c r="K90" s="40"/>
      <c r="L90" s="1">
        <v>977.41</v>
      </c>
      <c r="M90" s="1">
        <v>6847.36</v>
      </c>
      <c r="N90" s="2">
        <f t="shared" si="6"/>
        <v>174.39624608927301</v>
      </c>
      <c r="O90" s="14">
        <v>1995.89</v>
      </c>
      <c r="P90" s="14">
        <v>102849.69</v>
      </c>
      <c r="Q90" s="14">
        <v>878.68</v>
      </c>
      <c r="R90" s="14">
        <v>830.23</v>
      </c>
      <c r="S90" s="14">
        <v>78254.429999999993</v>
      </c>
      <c r="T90" s="18"/>
      <c r="U90" s="3">
        <f t="shared" si="5"/>
        <v>636490085.96109998</v>
      </c>
      <c r="V90" s="3">
        <f t="shared" si="5"/>
        <v>492465349.45919997</v>
      </c>
      <c r="W90" s="4">
        <v>450402.72100000002</v>
      </c>
      <c r="X90" s="3">
        <f t="shared" si="5"/>
        <v>1515139.9757000001</v>
      </c>
      <c r="Y90" s="3">
        <f t="shared" si="5"/>
        <v>84438566.993100002</v>
      </c>
      <c r="Z90" s="3">
        <f t="shared" si="5"/>
        <v>217939.00039999999</v>
      </c>
      <c r="AA90" s="3">
        <f t="shared" si="5"/>
        <v>5166263.9186999993</v>
      </c>
      <c r="AB90" s="3">
        <f t="shared" si="4"/>
        <v>130065123.01439998</v>
      </c>
      <c r="AC90" s="15"/>
      <c r="AD90" s="41">
        <v>3.956</v>
      </c>
      <c r="AE90" s="41">
        <v>3.956</v>
      </c>
    </row>
    <row r="91" spans="1:31" ht="14.1" customHeight="1" x14ac:dyDescent="0.2">
      <c r="A91" s="8">
        <f t="shared" si="7"/>
        <v>2017</v>
      </c>
      <c r="B91" s="8">
        <v>1</v>
      </c>
      <c r="C91" s="31">
        <v>654358.16</v>
      </c>
      <c r="D91" s="31">
        <v>71980.63</v>
      </c>
      <c r="E91" s="31">
        <v>2567.63</v>
      </c>
      <c r="F91" s="31">
        <v>759.07</v>
      </c>
      <c r="G91" s="31">
        <v>820</v>
      </c>
      <c r="H91" s="31">
        <v>254.85</v>
      </c>
      <c r="I91" s="31">
        <v>6228.66</v>
      </c>
      <c r="J91" s="31">
        <v>1663.29</v>
      </c>
      <c r="K91" s="40"/>
      <c r="L91" s="1">
        <v>939.35</v>
      </c>
      <c r="M91" s="1">
        <v>6584.45</v>
      </c>
      <c r="N91" s="2">
        <f t="shared" si="6"/>
        <v>207.43125255585892</v>
      </c>
      <c r="O91" s="14">
        <v>1769.73</v>
      </c>
      <c r="P91" s="14">
        <v>100130.2</v>
      </c>
      <c r="Q91" s="14">
        <v>732.26</v>
      </c>
      <c r="R91" s="14">
        <v>778.38</v>
      </c>
      <c r="S91" s="14">
        <v>70046.210000000006</v>
      </c>
      <c r="T91" s="18"/>
      <c r="U91" s="3">
        <f t="shared" si="5"/>
        <v>614671337.59600008</v>
      </c>
      <c r="V91" s="3">
        <f t="shared" si="5"/>
        <v>473952859.20350003</v>
      </c>
      <c r="W91" s="4">
        <v>532606.70700000005</v>
      </c>
      <c r="X91" s="3">
        <f t="shared" si="5"/>
        <v>1343348.9511000002</v>
      </c>
      <c r="Y91" s="3">
        <f t="shared" si="5"/>
        <v>82106764</v>
      </c>
      <c r="Z91" s="3">
        <f t="shared" si="5"/>
        <v>186616.46099999998</v>
      </c>
      <c r="AA91" s="3">
        <f t="shared" si="5"/>
        <v>4848264.3707999997</v>
      </c>
      <c r="AB91" s="3">
        <f t="shared" si="4"/>
        <v>116507160.63090001</v>
      </c>
      <c r="AC91" s="15"/>
      <c r="AD91" s="41">
        <v>4.3689999999999998</v>
      </c>
      <c r="AE91" s="41">
        <v>4.3689999999999998</v>
      </c>
    </row>
    <row r="92" spans="1:31" ht="14.1" customHeight="1" x14ac:dyDescent="0.2">
      <c r="A92" s="8">
        <f t="shared" si="7"/>
        <v>2017</v>
      </c>
      <c r="B92" s="8">
        <v>2</v>
      </c>
      <c r="C92" s="31">
        <v>655522.18000000005</v>
      </c>
      <c r="D92" s="31">
        <v>72257.149999999994</v>
      </c>
      <c r="E92" s="31">
        <v>2856.79</v>
      </c>
      <c r="F92" s="31">
        <v>759.01</v>
      </c>
      <c r="G92" s="31">
        <v>821.98</v>
      </c>
      <c r="H92" s="31">
        <v>265.56</v>
      </c>
      <c r="I92" s="31">
        <v>6234.62</v>
      </c>
      <c r="J92" s="31">
        <v>1664.49</v>
      </c>
      <c r="K92" s="40"/>
      <c r="L92" s="1">
        <v>835.35</v>
      </c>
      <c r="M92" s="1">
        <v>6274.57</v>
      </c>
      <c r="N92" s="2">
        <f t="shared" si="6"/>
        <v>182.62723861396881</v>
      </c>
      <c r="O92" s="14">
        <v>1874.24</v>
      </c>
      <c r="P92" s="14">
        <v>93017.9</v>
      </c>
      <c r="Q92" s="14">
        <v>792.88</v>
      </c>
      <c r="R92" s="14">
        <v>797.99</v>
      </c>
      <c r="S92" s="14">
        <v>66737.75</v>
      </c>
      <c r="T92" s="18"/>
      <c r="U92" s="3">
        <f t="shared" si="5"/>
        <v>547590453.06300008</v>
      </c>
      <c r="V92" s="3">
        <f t="shared" si="5"/>
        <v>453382545.67549992</v>
      </c>
      <c r="W92" s="4">
        <v>521727.66899999999</v>
      </c>
      <c r="X92" s="3">
        <f t="shared" si="5"/>
        <v>1422566.9024</v>
      </c>
      <c r="Y92" s="3">
        <f t="shared" si="5"/>
        <v>76458853.442000002</v>
      </c>
      <c r="Z92" s="3">
        <f t="shared" si="5"/>
        <v>210557.21280000001</v>
      </c>
      <c r="AA92" s="3">
        <f t="shared" si="5"/>
        <v>4975164.4138000002</v>
      </c>
      <c r="AB92" s="3">
        <f t="shared" si="4"/>
        <v>111084317.4975</v>
      </c>
      <c r="AC92" s="15"/>
      <c r="AD92" s="41">
        <v>3.8359999999999999</v>
      </c>
      <c r="AE92" s="41">
        <v>3.8359999999999999</v>
      </c>
    </row>
    <row r="93" spans="1:31" ht="14.1" customHeight="1" x14ac:dyDescent="0.2">
      <c r="A93" s="8">
        <f t="shared" si="7"/>
        <v>2017</v>
      </c>
      <c r="B93" s="8">
        <v>3</v>
      </c>
      <c r="C93" s="31">
        <v>657171.38</v>
      </c>
      <c r="D93" s="31">
        <v>72355.56</v>
      </c>
      <c r="E93" s="31">
        <v>3040.18</v>
      </c>
      <c r="F93" s="31">
        <v>758.95</v>
      </c>
      <c r="G93" s="31">
        <v>821.98</v>
      </c>
      <c r="H93" s="31">
        <v>269.45</v>
      </c>
      <c r="I93" s="31">
        <v>6240.01</v>
      </c>
      <c r="J93" s="31">
        <v>1665.58</v>
      </c>
      <c r="K93" s="40"/>
      <c r="L93" s="1">
        <v>832.34</v>
      </c>
      <c r="M93" s="1">
        <v>6382.36</v>
      </c>
      <c r="N93" s="2">
        <f t="shared" si="6"/>
        <v>191.54451019347539</v>
      </c>
      <c r="O93" s="14">
        <v>1871.22</v>
      </c>
      <c r="P93" s="14">
        <v>95199.41</v>
      </c>
      <c r="Q93" s="14">
        <v>773.92</v>
      </c>
      <c r="R93" s="14">
        <v>811.2</v>
      </c>
      <c r="S93" s="14">
        <v>67024.19</v>
      </c>
      <c r="T93" s="18"/>
      <c r="U93" s="3">
        <f t="shared" si="5"/>
        <v>546990026.42920005</v>
      </c>
      <c r="V93" s="3">
        <f t="shared" si="5"/>
        <v>461799231.92159998</v>
      </c>
      <c r="W93" s="4">
        <v>582329.78899999999</v>
      </c>
      <c r="X93" s="3">
        <f t="shared" si="5"/>
        <v>1420162.419</v>
      </c>
      <c r="Y93" s="3">
        <f t="shared" si="5"/>
        <v>78252011.031800002</v>
      </c>
      <c r="Z93" s="3">
        <f t="shared" si="5"/>
        <v>208532.74399999998</v>
      </c>
      <c r="AA93" s="3">
        <f t="shared" si="5"/>
        <v>5061896.1120000007</v>
      </c>
      <c r="AB93" s="3">
        <f t="shared" si="4"/>
        <v>111634150.3802</v>
      </c>
      <c r="AC93" s="15"/>
      <c r="AD93" s="41">
        <v>3.9119999999999999</v>
      </c>
      <c r="AE93" s="41">
        <v>3.9119999999999999</v>
      </c>
    </row>
    <row r="94" spans="1:31" ht="14.1" customHeight="1" x14ac:dyDescent="0.2">
      <c r="A94" s="8">
        <f t="shared" si="7"/>
        <v>2017</v>
      </c>
      <c r="B94" s="8">
        <v>4</v>
      </c>
      <c r="C94" s="31">
        <v>658068.93999999994</v>
      </c>
      <c r="D94" s="31">
        <v>72288.990000000005</v>
      </c>
      <c r="E94" s="31">
        <v>3092.91</v>
      </c>
      <c r="F94" s="31">
        <v>758.9</v>
      </c>
      <c r="G94" s="31">
        <v>821.98</v>
      </c>
      <c r="H94" s="31">
        <v>256.81</v>
      </c>
      <c r="I94" s="31">
        <v>6245.97</v>
      </c>
      <c r="J94" s="31">
        <v>1666.79</v>
      </c>
      <c r="K94" s="40"/>
      <c r="L94" s="1">
        <v>976.69</v>
      </c>
      <c r="M94" s="1">
        <v>6834.12</v>
      </c>
      <c r="N94" s="2">
        <f t="shared" si="6"/>
        <v>232.22371035691307</v>
      </c>
      <c r="O94" s="14">
        <v>2051.16</v>
      </c>
      <c r="P94" s="14">
        <v>102196.8</v>
      </c>
      <c r="Q94" s="14">
        <v>872.24</v>
      </c>
      <c r="R94" s="14">
        <v>811.85</v>
      </c>
      <c r="S94" s="14">
        <v>71505.48</v>
      </c>
      <c r="T94" s="18"/>
      <c r="U94" s="3">
        <f t="shared" si="5"/>
        <v>642729353.0086</v>
      </c>
      <c r="V94" s="3">
        <f t="shared" si="5"/>
        <v>494031632.33880001</v>
      </c>
      <c r="W94" s="4">
        <v>718247.03599999996</v>
      </c>
      <c r="X94" s="3">
        <f t="shared" si="5"/>
        <v>1556625.3239999998</v>
      </c>
      <c r="Y94" s="3">
        <f t="shared" si="5"/>
        <v>84003725.664000005</v>
      </c>
      <c r="Z94" s="3">
        <f t="shared" si="5"/>
        <v>223999.95440000002</v>
      </c>
      <c r="AA94" s="3">
        <f t="shared" si="5"/>
        <v>5070790.7445</v>
      </c>
      <c r="AB94" s="3">
        <f t="shared" si="4"/>
        <v>119184619.00919999</v>
      </c>
      <c r="AC94" s="15"/>
      <c r="AD94" s="41">
        <v>4.76</v>
      </c>
      <c r="AE94" s="41">
        <v>4.76</v>
      </c>
    </row>
    <row r="95" spans="1:31" ht="14.1" customHeight="1" x14ac:dyDescent="0.2">
      <c r="A95" s="8">
        <f t="shared" si="7"/>
        <v>2017</v>
      </c>
      <c r="B95" s="8">
        <v>5</v>
      </c>
      <c r="C95" s="31">
        <v>659000.14</v>
      </c>
      <c r="D95" s="31">
        <v>72344.59</v>
      </c>
      <c r="E95" s="31">
        <v>3010.15</v>
      </c>
      <c r="F95" s="31">
        <v>758.84</v>
      </c>
      <c r="G95" s="31">
        <v>821.98</v>
      </c>
      <c r="H95" s="31">
        <v>257.77999999999997</v>
      </c>
      <c r="I95" s="31">
        <v>6251.74</v>
      </c>
      <c r="J95" s="31">
        <v>1667.96</v>
      </c>
      <c r="K95" s="40"/>
      <c r="L95" s="1">
        <v>1205</v>
      </c>
      <c r="M95" s="1">
        <v>7522.68</v>
      </c>
      <c r="N95" s="2">
        <f t="shared" si="6"/>
        <v>315.19028387289671</v>
      </c>
      <c r="O95" s="14">
        <v>2366.6999999999998</v>
      </c>
      <c r="P95" s="14">
        <v>105279.28</v>
      </c>
      <c r="Q95" s="14">
        <v>981.98</v>
      </c>
      <c r="R95" s="14">
        <v>868.39</v>
      </c>
      <c r="S95" s="14">
        <v>75760.45</v>
      </c>
      <c r="T95" s="18"/>
      <c r="U95" s="3">
        <f t="shared" si="5"/>
        <v>794095168.70000005</v>
      </c>
      <c r="V95" s="3">
        <f t="shared" si="5"/>
        <v>544225200.30120003</v>
      </c>
      <c r="W95" s="4">
        <v>948770.03300000005</v>
      </c>
      <c r="X95" s="3">
        <f t="shared" si="5"/>
        <v>1795946.628</v>
      </c>
      <c r="Y95" s="3">
        <f t="shared" si="5"/>
        <v>86537462.574400008</v>
      </c>
      <c r="Z95" s="3">
        <f t="shared" si="5"/>
        <v>253134.80439999996</v>
      </c>
      <c r="AA95" s="3">
        <f t="shared" si="5"/>
        <v>5428948.4985999996</v>
      </c>
      <c r="AB95" s="3">
        <f t="shared" si="4"/>
        <v>126365400.182</v>
      </c>
      <c r="AC95" s="15"/>
      <c r="AD95" s="41">
        <v>5.17</v>
      </c>
      <c r="AE95" s="41">
        <v>5.17</v>
      </c>
    </row>
    <row r="96" spans="1:31" ht="14.1" customHeight="1" x14ac:dyDescent="0.2">
      <c r="A96" s="8">
        <f t="shared" si="7"/>
        <v>2017</v>
      </c>
      <c r="B96" s="8">
        <v>6</v>
      </c>
      <c r="C96" s="31">
        <v>659923.61</v>
      </c>
      <c r="D96" s="31">
        <v>72317.600000000006</v>
      </c>
      <c r="E96" s="31">
        <v>2945.99</v>
      </c>
      <c r="F96" s="31">
        <v>758.79</v>
      </c>
      <c r="G96" s="31">
        <v>821.98</v>
      </c>
      <c r="H96" s="31">
        <v>259.73</v>
      </c>
      <c r="I96" s="31">
        <v>6257.71</v>
      </c>
      <c r="J96" s="31">
        <v>1669.16</v>
      </c>
      <c r="K96" s="40"/>
      <c r="L96" s="1">
        <v>1376.77</v>
      </c>
      <c r="M96" s="1">
        <v>8021.13</v>
      </c>
      <c r="N96" s="2">
        <f t="shared" si="6"/>
        <v>345.7799191443284</v>
      </c>
      <c r="O96" s="14">
        <v>2542.9299999999998</v>
      </c>
      <c r="P96" s="14">
        <v>106116.5</v>
      </c>
      <c r="Q96" s="14">
        <v>1055.99</v>
      </c>
      <c r="R96" s="14">
        <v>918.82</v>
      </c>
      <c r="S96" s="14">
        <v>80025.66</v>
      </c>
      <c r="T96" s="18"/>
      <c r="U96" s="3">
        <f t="shared" si="5"/>
        <v>908563028.53969991</v>
      </c>
      <c r="V96" s="3">
        <f t="shared" si="5"/>
        <v>580068870.88800001</v>
      </c>
      <c r="W96" s="4">
        <v>1018664.184</v>
      </c>
      <c r="X96" s="3">
        <f t="shared" si="5"/>
        <v>1929549.8546999998</v>
      </c>
      <c r="Y96" s="3">
        <f t="shared" si="5"/>
        <v>87225640.670000002</v>
      </c>
      <c r="Z96" s="3">
        <f t="shared" si="5"/>
        <v>274272.28270000004</v>
      </c>
      <c r="AA96" s="3">
        <f t="shared" si="5"/>
        <v>5749709.1022000005</v>
      </c>
      <c r="AB96" s="3">
        <f t="shared" si="4"/>
        <v>133575630.64560001</v>
      </c>
      <c r="AC96" s="15"/>
      <c r="AD96" s="41">
        <v>5.1210000000000004</v>
      </c>
      <c r="AE96" s="41">
        <v>5.1210000000000004</v>
      </c>
    </row>
    <row r="97" spans="1:31" ht="14.1" customHeight="1" x14ac:dyDescent="0.2">
      <c r="A97" s="8">
        <f t="shared" si="7"/>
        <v>2017</v>
      </c>
      <c r="B97" s="8">
        <v>7</v>
      </c>
      <c r="C97" s="31">
        <v>660589.89</v>
      </c>
      <c r="D97" s="31">
        <v>72359.88</v>
      </c>
      <c r="E97" s="31">
        <v>2879.29</v>
      </c>
      <c r="F97" s="31">
        <v>758.74</v>
      </c>
      <c r="G97" s="31">
        <v>818.04</v>
      </c>
      <c r="H97" s="31">
        <v>279.2</v>
      </c>
      <c r="I97" s="31">
        <v>6263.48</v>
      </c>
      <c r="J97" s="31">
        <v>1670.33</v>
      </c>
      <c r="K97" s="40"/>
      <c r="L97" s="1">
        <v>1461.97</v>
      </c>
      <c r="M97" s="1">
        <v>8292.01</v>
      </c>
      <c r="N97" s="2">
        <f t="shared" si="6"/>
        <v>411.79330876709184</v>
      </c>
      <c r="O97" s="14">
        <v>2652.47</v>
      </c>
      <c r="P97" s="14">
        <v>106540.74</v>
      </c>
      <c r="Q97" s="14">
        <v>959.18</v>
      </c>
      <c r="R97" s="14">
        <v>901.75</v>
      </c>
      <c r="S97" s="14">
        <v>78820.179999999993</v>
      </c>
      <c r="T97" s="18"/>
      <c r="U97" s="3">
        <f t="shared" si="5"/>
        <v>965762601.48330009</v>
      </c>
      <c r="V97" s="3">
        <f t="shared" si="5"/>
        <v>600008848.5588001</v>
      </c>
      <c r="W97" s="4">
        <v>1185672.3559999999</v>
      </c>
      <c r="X97" s="3">
        <f t="shared" si="5"/>
        <v>2012535.0877999999</v>
      </c>
      <c r="Y97" s="3">
        <f t="shared" si="5"/>
        <v>87154586.949599996</v>
      </c>
      <c r="Z97" s="3">
        <f t="shared" si="5"/>
        <v>267803.05599999998</v>
      </c>
      <c r="AA97" s="3">
        <f t="shared" si="5"/>
        <v>5648093.0899999999</v>
      </c>
      <c r="AB97" s="3">
        <f t="shared" si="4"/>
        <v>131655711.25939998</v>
      </c>
      <c r="AC97" s="15"/>
      <c r="AD97" s="41">
        <v>5.3460000000000001</v>
      </c>
      <c r="AE97" s="41">
        <v>5.3460000000000001</v>
      </c>
    </row>
    <row r="98" spans="1:31" ht="14.1" customHeight="1" x14ac:dyDescent="0.2">
      <c r="A98" s="8">
        <f t="shared" si="7"/>
        <v>2017</v>
      </c>
      <c r="B98" s="8">
        <v>8</v>
      </c>
      <c r="C98" s="31">
        <v>661091.77</v>
      </c>
      <c r="D98" s="31">
        <v>72346.880000000005</v>
      </c>
      <c r="E98" s="31">
        <v>2902.86</v>
      </c>
      <c r="F98" s="31">
        <v>758.69</v>
      </c>
      <c r="G98" s="31">
        <v>816.07</v>
      </c>
      <c r="H98" s="31">
        <v>276.29000000000002</v>
      </c>
      <c r="I98" s="31">
        <v>6269.44</v>
      </c>
      <c r="J98" s="31">
        <v>1671.54</v>
      </c>
      <c r="K98" s="40"/>
      <c r="L98" s="1">
        <v>1451.87</v>
      </c>
      <c r="M98" s="1">
        <v>8239.0499999999993</v>
      </c>
      <c r="N98" s="2">
        <f t="shared" si="6"/>
        <v>415.31166608103729</v>
      </c>
      <c r="O98" s="14">
        <v>2695.61</v>
      </c>
      <c r="P98" s="14">
        <v>105075.91</v>
      </c>
      <c r="Q98" s="14">
        <v>904.02</v>
      </c>
      <c r="R98" s="14">
        <v>901.97</v>
      </c>
      <c r="S98" s="14">
        <v>80440.41</v>
      </c>
      <c r="T98" s="18"/>
      <c r="U98" s="3">
        <f t="shared" si="5"/>
        <v>959819308.1099</v>
      </c>
      <c r="V98" s="3">
        <f t="shared" si="5"/>
        <v>596069561.66400003</v>
      </c>
      <c r="W98" s="4">
        <v>1205591.6229999999</v>
      </c>
      <c r="X98" s="3">
        <f t="shared" si="5"/>
        <v>2045132.3509000002</v>
      </c>
      <c r="Y98" s="3">
        <f t="shared" si="5"/>
        <v>85749297.873700008</v>
      </c>
      <c r="Z98" s="3">
        <f t="shared" si="5"/>
        <v>249771.68580000001</v>
      </c>
      <c r="AA98" s="3">
        <f t="shared" si="5"/>
        <v>5654846.7967999997</v>
      </c>
      <c r="AB98" s="3">
        <f t="shared" si="4"/>
        <v>134459362.9314</v>
      </c>
      <c r="AC98" s="15"/>
      <c r="AD98" s="41">
        <v>5.3019999999999996</v>
      </c>
      <c r="AE98" s="41">
        <v>5.3019999999999996</v>
      </c>
    </row>
    <row r="99" spans="1:31" ht="14.1" customHeight="1" x14ac:dyDescent="0.2">
      <c r="A99" s="8">
        <f t="shared" si="7"/>
        <v>2017</v>
      </c>
      <c r="B99" s="8">
        <v>9</v>
      </c>
      <c r="C99" s="31">
        <v>662008.94999999995</v>
      </c>
      <c r="D99" s="31">
        <v>71780.89</v>
      </c>
      <c r="E99" s="31">
        <v>2983.01</v>
      </c>
      <c r="F99" s="31">
        <v>758.65</v>
      </c>
      <c r="G99" s="31">
        <v>820.01</v>
      </c>
      <c r="H99" s="31">
        <v>277.26</v>
      </c>
      <c r="I99" s="31">
        <v>6653</v>
      </c>
      <c r="J99" s="31">
        <v>1795</v>
      </c>
      <c r="K99" s="40"/>
      <c r="L99" s="1">
        <v>1545.6</v>
      </c>
      <c r="M99" s="1">
        <v>8554.7199999999993</v>
      </c>
      <c r="N99" s="2">
        <f t="shared" si="6"/>
        <v>390.41608174293742</v>
      </c>
      <c r="O99" s="14">
        <v>2801.11</v>
      </c>
      <c r="P99" s="14">
        <v>108080.5</v>
      </c>
      <c r="Q99" s="14">
        <v>1034.8699999999999</v>
      </c>
      <c r="R99" s="14">
        <v>1001.03</v>
      </c>
      <c r="S99" s="14">
        <v>90578.95</v>
      </c>
      <c r="T99" s="18"/>
      <c r="U99" s="3">
        <f t="shared" ref="U99:V130" si="8">+L99*C99</f>
        <v>1023201033.1199999</v>
      </c>
      <c r="V99" s="3">
        <f t="shared" si="8"/>
        <v>614065415.30079997</v>
      </c>
      <c r="W99" s="4">
        <v>1164615.0759999999</v>
      </c>
      <c r="X99" s="3">
        <f t="shared" ref="X99:AB130" si="9">+O99*F99</f>
        <v>2125062.1014999999</v>
      </c>
      <c r="Y99" s="3">
        <f t="shared" si="9"/>
        <v>88627090.804999992</v>
      </c>
      <c r="Z99" s="3">
        <f t="shared" si="9"/>
        <v>286928.05619999993</v>
      </c>
      <c r="AA99" s="3">
        <f t="shared" si="9"/>
        <v>6659852.5899999999</v>
      </c>
      <c r="AB99" s="3">
        <f t="shared" si="4"/>
        <v>162589215.25</v>
      </c>
      <c r="AC99" s="15"/>
      <c r="AD99" s="41">
        <v>5.0860000000000003</v>
      </c>
      <c r="AE99" s="41">
        <v>5.0860000000000003</v>
      </c>
    </row>
    <row r="100" spans="1:31" ht="14.1" customHeight="1" x14ac:dyDescent="0.2">
      <c r="A100" s="8">
        <f t="shared" si="7"/>
        <v>2017</v>
      </c>
      <c r="B100" s="8">
        <v>10</v>
      </c>
      <c r="C100" s="31">
        <v>660279.51</v>
      </c>
      <c r="D100" s="31">
        <v>71802.210000000006</v>
      </c>
      <c r="E100" s="31">
        <v>2899.56</v>
      </c>
      <c r="F100" s="31">
        <v>758.6</v>
      </c>
      <c r="G100" s="31">
        <v>818.04</v>
      </c>
      <c r="H100" s="31">
        <v>277.26</v>
      </c>
      <c r="I100" s="31">
        <v>6753.65</v>
      </c>
      <c r="J100" s="31">
        <v>1850.34</v>
      </c>
      <c r="K100" s="40"/>
      <c r="L100" s="1">
        <v>1408.25</v>
      </c>
      <c r="M100" s="1">
        <v>7815.5</v>
      </c>
      <c r="N100" s="2">
        <f t="shared" si="6"/>
        <v>397.20099911710741</v>
      </c>
      <c r="O100" s="14">
        <v>2606.39</v>
      </c>
      <c r="P100" s="14">
        <v>102005.8</v>
      </c>
      <c r="Q100" s="14">
        <v>1049.99</v>
      </c>
      <c r="R100" s="14">
        <v>938.13</v>
      </c>
      <c r="S100" s="14">
        <v>86934.07</v>
      </c>
      <c r="T100" s="18"/>
      <c r="U100" s="3">
        <f t="shared" si="8"/>
        <v>929838619.95749998</v>
      </c>
      <c r="V100" s="3">
        <f t="shared" si="8"/>
        <v>561170172.255</v>
      </c>
      <c r="W100" s="4">
        <v>1151708.129</v>
      </c>
      <c r="X100" s="3">
        <f t="shared" si="9"/>
        <v>1977207.4539999999</v>
      </c>
      <c r="Y100" s="3">
        <f t="shared" si="9"/>
        <v>83444824.631999999</v>
      </c>
      <c r="Z100" s="3">
        <f t="shared" si="9"/>
        <v>291120.22739999997</v>
      </c>
      <c r="AA100" s="3">
        <f t="shared" si="9"/>
        <v>6335801.6744999997</v>
      </c>
      <c r="AB100" s="3">
        <f t="shared" si="4"/>
        <v>160857587.08380002</v>
      </c>
      <c r="AC100" s="15"/>
      <c r="AD100" s="41">
        <v>4.9370000000000003</v>
      </c>
      <c r="AE100" s="41">
        <v>4.9370000000000003</v>
      </c>
    </row>
    <row r="101" spans="1:31" ht="14.1" customHeight="1" x14ac:dyDescent="0.2">
      <c r="A101" s="8">
        <f t="shared" si="7"/>
        <v>2017</v>
      </c>
      <c r="B101" s="8">
        <v>11</v>
      </c>
      <c r="C101" s="31">
        <v>661200.68999999994</v>
      </c>
      <c r="D101" s="31">
        <v>71824.55</v>
      </c>
      <c r="E101" s="31">
        <v>3026.59</v>
      </c>
      <c r="F101" s="31">
        <v>758.55</v>
      </c>
      <c r="G101" s="31">
        <v>818.04</v>
      </c>
      <c r="H101" s="31">
        <v>275.32</v>
      </c>
      <c r="I101" s="31">
        <v>6759.61</v>
      </c>
      <c r="J101" s="31">
        <v>1851.54</v>
      </c>
      <c r="K101" s="40"/>
      <c r="L101" s="1">
        <v>1031.18</v>
      </c>
      <c r="M101" s="1">
        <v>6707.59</v>
      </c>
      <c r="N101" s="2">
        <f t="shared" si="6"/>
        <v>288.7452932177797</v>
      </c>
      <c r="O101" s="14">
        <v>2202.4699999999998</v>
      </c>
      <c r="P101" s="14">
        <v>96384.07</v>
      </c>
      <c r="Q101" s="14">
        <v>846.01</v>
      </c>
      <c r="R101" s="14">
        <v>827.5</v>
      </c>
      <c r="S101" s="14">
        <v>77422.3</v>
      </c>
      <c r="T101" s="18"/>
      <c r="U101" s="3">
        <f t="shared" si="8"/>
        <v>681816927.51419997</v>
      </c>
      <c r="V101" s="3">
        <f t="shared" si="8"/>
        <v>481769633.33450001</v>
      </c>
      <c r="W101" s="4">
        <v>873913.61699999997</v>
      </c>
      <c r="X101" s="3">
        <f t="shared" si="9"/>
        <v>1670683.6184999996</v>
      </c>
      <c r="Y101" s="3">
        <f t="shared" si="9"/>
        <v>78846024.622800007</v>
      </c>
      <c r="Z101" s="3">
        <f t="shared" si="9"/>
        <v>232923.47319999998</v>
      </c>
      <c r="AA101" s="3">
        <f t="shared" si="9"/>
        <v>5593577.2749999994</v>
      </c>
      <c r="AB101" s="3">
        <f t="shared" si="4"/>
        <v>143350485.34200001</v>
      </c>
      <c r="AC101" s="15"/>
      <c r="AD101" s="41">
        <v>3.7949999999999999</v>
      </c>
      <c r="AE101" s="41">
        <v>3.7949999999999999</v>
      </c>
    </row>
    <row r="102" spans="1:31" ht="14.1" customHeight="1" x14ac:dyDescent="0.2">
      <c r="A102" s="8">
        <f t="shared" si="7"/>
        <v>2017</v>
      </c>
      <c r="B102" s="8">
        <v>12</v>
      </c>
      <c r="C102" s="31">
        <v>662269.56999999995</v>
      </c>
      <c r="D102" s="31">
        <v>71816.75</v>
      </c>
      <c r="E102" s="31">
        <v>3055.02</v>
      </c>
      <c r="F102" s="31">
        <v>758.49</v>
      </c>
      <c r="G102" s="31">
        <v>812.13</v>
      </c>
      <c r="H102" s="31">
        <v>273.37</v>
      </c>
      <c r="I102" s="31">
        <v>6765.38</v>
      </c>
      <c r="J102" s="31">
        <v>1852.71</v>
      </c>
      <c r="K102" s="40"/>
      <c r="L102" s="1">
        <v>932.06</v>
      </c>
      <c r="M102" s="1">
        <v>6430.7</v>
      </c>
      <c r="N102" s="2">
        <f t="shared" si="6"/>
        <v>218.02904367238187</v>
      </c>
      <c r="O102" s="14">
        <v>1906.01</v>
      </c>
      <c r="P102" s="14">
        <v>96488.87</v>
      </c>
      <c r="Q102" s="14">
        <v>742.15</v>
      </c>
      <c r="R102" s="14">
        <v>779.59</v>
      </c>
      <c r="S102" s="14">
        <v>73336.13</v>
      </c>
      <c r="T102" s="18"/>
      <c r="U102" s="3">
        <f t="shared" si="8"/>
        <v>617274975.41419995</v>
      </c>
      <c r="V102" s="3">
        <f t="shared" si="8"/>
        <v>461831974.22499996</v>
      </c>
      <c r="W102" s="4">
        <v>666083.08900000004</v>
      </c>
      <c r="X102" s="3">
        <f t="shared" si="9"/>
        <v>1445689.5249000001</v>
      </c>
      <c r="Y102" s="3">
        <f t="shared" si="9"/>
        <v>78361505.993100002</v>
      </c>
      <c r="Z102" s="3">
        <f t="shared" si="9"/>
        <v>202881.54550000001</v>
      </c>
      <c r="AA102" s="3">
        <f t="shared" si="9"/>
        <v>5274222.5942000002</v>
      </c>
      <c r="AB102" s="3">
        <f t="shared" si="4"/>
        <v>135870581.41230002</v>
      </c>
      <c r="AC102" s="15"/>
      <c r="AD102" s="41">
        <v>4.0259999999999998</v>
      </c>
      <c r="AE102" s="41">
        <v>4.0259999999999998</v>
      </c>
    </row>
    <row r="103" spans="1:31" ht="14.1" customHeight="1" x14ac:dyDescent="0.2">
      <c r="A103" s="8">
        <f t="shared" si="7"/>
        <v>2018</v>
      </c>
      <c r="B103" s="8">
        <v>1</v>
      </c>
      <c r="C103" s="31">
        <v>663679.53</v>
      </c>
      <c r="D103" s="31">
        <v>71842.41</v>
      </c>
      <c r="E103" s="31">
        <v>2984.98</v>
      </c>
      <c r="F103" s="31">
        <v>758.43</v>
      </c>
      <c r="G103" s="31">
        <v>810.16</v>
      </c>
      <c r="H103" s="31">
        <v>273.38</v>
      </c>
      <c r="I103" s="31">
        <v>6771.35</v>
      </c>
      <c r="J103" s="31">
        <v>1853.92</v>
      </c>
      <c r="K103" s="40"/>
      <c r="L103" s="1">
        <v>1082.3</v>
      </c>
      <c r="M103" s="1">
        <v>6542.96</v>
      </c>
      <c r="N103" s="2">
        <f t="shared" si="6"/>
        <v>283.85075511393711</v>
      </c>
      <c r="O103" s="14">
        <v>1957.37</v>
      </c>
      <c r="P103" s="14">
        <v>94585.600000000006</v>
      </c>
      <c r="Q103" s="14">
        <v>794.53</v>
      </c>
      <c r="R103" s="14">
        <v>876.06</v>
      </c>
      <c r="S103" s="14">
        <v>73985.31</v>
      </c>
      <c r="T103" s="18"/>
      <c r="U103" s="3">
        <f t="shared" si="8"/>
        <v>718300355.31900001</v>
      </c>
      <c r="V103" s="3">
        <f t="shared" si="8"/>
        <v>470062014.93360001</v>
      </c>
      <c r="W103" s="4">
        <v>847288.82700000005</v>
      </c>
      <c r="X103" s="3">
        <f t="shared" si="9"/>
        <v>1484528.1290999998</v>
      </c>
      <c r="Y103" s="3">
        <f t="shared" si="9"/>
        <v>76629469.695999995</v>
      </c>
      <c r="Z103" s="3">
        <f t="shared" si="9"/>
        <v>217208.61139999999</v>
      </c>
      <c r="AA103" s="3">
        <f t="shared" si="9"/>
        <v>5932108.8810000001</v>
      </c>
      <c r="AB103" s="3">
        <f t="shared" si="4"/>
        <v>137162845.9152</v>
      </c>
      <c r="AC103" s="15"/>
      <c r="AD103" s="41">
        <v>5.3109999999999999</v>
      </c>
      <c r="AE103" s="41">
        <v>5.3109999999999999</v>
      </c>
    </row>
    <row r="104" spans="1:31" ht="14.1" customHeight="1" x14ac:dyDescent="0.2">
      <c r="A104" s="8">
        <f t="shared" si="7"/>
        <v>2018</v>
      </c>
      <c r="B104" s="8">
        <v>2</v>
      </c>
      <c r="C104" s="31">
        <v>664954.1</v>
      </c>
      <c r="D104" s="31">
        <v>71912.649999999994</v>
      </c>
      <c r="E104" s="31">
        <v>3082.26</v>
      </c>
      <c r="F104" s="31">
        <v>758.36</v>
      </c>
      <c r="G104" s="31">
        <v>804.25</v>
      </c>
      <c r="H104" s="31">
        <v>271.44</v>
      </c>
      <c r="I104" s="31">
        <v>6777.31</v>
      </c>
      <c r="J104" s="31">
        <v>1855.12</v>
      </c>
      <c r="K104" s="40"/>
      <c r="L104" s="1">
        <v>934.58</v>
      </c>
      <c r="M104" s="1">
        <v>6253.73</v>
      </c>
      <c r="N104" s="2">
        <f t="shared" si="6"/>
        <v>224.15289722476362</v>
      </c>
      <c r="O104" s="14">
        <v>1980.15</v>
      </c>
      <c r="P104" s="14">
        <v>94426.45</v>
      </c>
      <c r="Q104" s="14">
        <v>767.68</v>
      </c>
      <c r="R104" s="14">
        <v>818.14</v>
      </c>
      <c r="S104" s="14">
        <v>71157.13</v>
      </c>
      <c r="T104" s="18"/>
      <c r="U104" s="3">
        <f t="shared" si="8"/>
        <v>621452802.778</v>
      </c>
      <c r="V104" s="3">
        <f t="shared" si="8"/>
        <v>449722296.68449992</v>
      </c>
      <c r="W104" s="4">
        <v>690897.50899999996</v>
      </c>
      <c r="X104" s="3">
        <f t="shared" si="9"/>
        <v>1501666.554</v>
      </c>
      <c r="Y104" s="3">
        <f t="shared" si="9"/>
        <v>75942472.412499994</v>
      </c>
      <c r="Z104" s="3">
        <f t="shared" si="9"/>
        <v>208379.05919999999</v>
      </c>
      <c r="AA104" s="3">
        <f t="shared" si="9"/>
        <v>5544788.4034000002</v>
      </c>
      <c r="AB104" s="3">
        <f t="shared" si="4"/>
        <v>132005015.00560001</v>
      </c>
      <c r="AC104" s="15"/>
      <c r="AD104" s="41">
        <v>4.1399999999999997</v>
      </c>
      <c r="AE104" s="41">
        <v>4.1399999999999997</v>
      </c>
    </row>
    <row r="105" spans="1:31" ht="14.1" customHeight="1" x14ac:dyDescent="0.2">
      <c r="A105" s="8">
        <f t="shared" si="7"/>
        <v>2018</v>
      </c>
      <c r="B105" s="8">
        <v>3</v>
      </c>
      <c r="C105" s="31">
        <v>666713.84</v>
      </c>
      <c r="D105" s="31">
        <v>71951.75</v>
      </c>
      <c r="E105" s="31">
        <v>3095.66</v>
      </c>
      <c r="F105" s="31">
        <v>758.29</v>
      </c>
      <c r="G105" s="31">
        <v>812.13</v>
      </c>
      <c r="H105" s="31">
        <v>263.64</v>
      </c>
      <c r="I105" s="31">
        <v>6782.7</v>
      </c>
      <c r="J105" s="31">
        <v>1856.21</v>
      </c>
      <c r="K105" s="40"/>
      <c r="L105" s="1">
        <v>941.67</v>
      </c>
      <c r="M105" s="1">
        <v>6389.89</v>
      </c>
      <c r="N105" s="2">
        <f t="shared" si="6"/>
        <v>239.80279294237741</v>
      </c>
      <c r="O105" s="14">
        <v>1987.41</v>
      </c>
      <c r="P105" s="14">
        <v>96903.43</v>
      </c>
      <c r="Q105" s="14">
        <v>754.13</v>
      </c>
      <c r="R105" s="14">
        <v>833.98</v>
      </c>
      <c r="S105" s="14">
        <v>71534.960000000006</v>
      </c>
      <c r="T105" s="18"/>
      <c r="U105" s="3">
        <f t="shared" si="8"/>
        <v>627824421.71279991</v>
      </c>
      <c r="V105" s="3">
        <f t="shared" si="8"/>
        <v>459763767.8075</v>
      </c>
      <c r="W105" s="4">
        <v>742347.91399999999</v>
      </c>
      <c r="X105" s="3">
        <f t="shared" si="9"/>
        <v>1507033.1288999999</v>
      </c>
      <c r="Y105" s="3">
        <f t="shared" si="9"/>
        <v>78698182.60589999</v>
      </c>
      <c r="Z105" s="3">
        <f t="shared" si="9"/>
        <v>198818.83319999999</v>
      </c>
      <c r="AA105" s="3">
        <f t="shared" si="9"/>
        <v>5656636.1459999997</v>
      </c>
      <c r="AB105" s="3">
        <f t="shared" si="4"/>
        <v>132783908.10160002</v>
      </c>
      <c r="AC105" s="15"/>
      <c r="AD105" s="41">
        <v>3.677</v>
      </c>
      <c r="AE105" s="41">
        <v>3.677</v>
      </c>
    </row>
    <row r="106" spans="1:31" ht="14.1" customHeight="1" x14ac:dyDescent="0.2">
      <c r="A106" s="8">
        <f t="shared" si="7"/>
        <v>2018</v>
      </c>
      <c r="B106" s="8">
        <v>4</v>
      </c>
      <c r="C106" s="31">
        <v>667721.94999999995</v>
      </c>
      <c r="D106" s="31">
        <v>71823.070000000007</v>
      </c>
      <c r="E106" s="31">
        <v>3142.19</v>
      </c>
      <c r="F106" s="31">
        <v>758.2</v>
      </c>
      <c r="G106" s="31">
        <v>814.09</v>
      </c>
      <c r="H106" s="31">
        <v>261.70999999999998</v>
      </c>
      <c r="I106" s="31">
        <v>6838</v>
      </c>
      <c r="J106" s="31">
        <v>1857.42</v>
      </c>
      <c r="K106" s="40"/>
      <c r="L106" s="1">
        <v>959.6</v>
      </c>
      <c r="M106" s="1">
        <v>6547.04</v>
      </c>
      <c r="N106" s="2">
        <f t="shared" si="6"/>
        <v>238.46492955550107</v>
      </c>
      <c r="O106" s="14">
        <v>2055.1</v>
      </c>
      <c r="P106" s="14">
        <v>101704.98</v>
      </c>
      <c r="Q106" s="14">
        <v>779.59</v>
      </c>
      <c r="R106" s="14">
        <v>817.83</v>
      </c>
      <c r="S106" s="14">
        <v>74774.02</v>
      </c>
      <c r="T106" s="18"/>
      <c r="U106" s="3">
        <f t="shared" si="8"/>
        <v>640745983.22000003</v>
      </c>
      <c r="V106" s="3">
        <f t="shared" si="8"/>
        <v>470228512.21280003</v>
      </c>
      <c r="W106" s="4">
        <v>749302.11699999997</v>
      </c>
      <c r="X106" s="3">
        <f t="shared" si="9"/>
        <v>1558176.82</v>
      </c>
      <c r="Y106" s="3">
        <f t="shared" si="9"/>
        <v>82797007.168200001</v>
      </c>
      <c r="Z106" s="3">
        <f t="shared" si="9"/>
        <v>204026.49890000001</v>
      </c>
      <c r="AA106" s="3">
        <f t="shared" si="9"/>
        <v>5592321.54</v>
      </c>
      <c r="AB106" s="3">
        <f t="shared" si="4"/>
        <v>138886760.22840002</v>
      </c>
      <c r="AC106" s="15"/>
      <c r="AD106" s="41">
        <v>4.2930000000000001</v>
      </c>
      <c r="AE106" s="41">
        <v>4.2930000000000001</v>
      </c>
    </row>
    <row r="107" spans="1:31" ht="14.1" customHeight="1" x14ac:dyDescent="0.2">
      <c r="A107" s="8">
        <f t="shared" si="7"/>
        <v>2018</v>
      </c>
      <c r="B107" s="8">
        <v>5</v>
      </c>
      <c r="C107" s="31">
        <v>668886.17000000004</v>
      </c>
      <c r="D107" s="31">
        <v>71639.34</v>
      </c>
      <c r="E107" s="31">
        <v>3044.01</v>
      </c>
      <c r="F107" s="31">
        <v>758.1</v>
      </c>
      <c r="G107" s="31">
        <v>810.15</v>
      </c>
      <c r="H107" s="31">
        <v>259.76</v>
      </c>
      <c r="I107" s="31">
        <v>6900.76</v>
      </c>
      <c r="J107" s="31">
        <v>1858.59</v>
      </c>
      <c r="K107" s="40"/>
      <c r="L107" s="1">
        <v>1010.6</v>
      </c>
      <c r="M107" s="1">
        <v>6950.13</v>
      </c>
      <c r="N107" s="2">
        <f t="shared" si="6"/>
        <v>293.18023692432018</v>
      </c>
      <c r="O107" s="14">
        <v>2126.3200000000002</v>
      </c>
      <c r="P107" s="14">
        <v>102726.43</v>
      </c>
      <c r="Q107" s="14">
        <v>810.36</v>
      </c>
      <c r="R107" s="14">
        <v>821.17</v>
      </c>
      <c r="S107" s="14">
        <v>78418.460000000006</v>
      </c>
      <c r="T107" s="18"/>
      <c r="U107" s="3">
        <f t="shared" si="8"/>
        <v>675976363.40200007</v>
      </c>
      <c r="V107" s="3">
        <f t="shared" si="8"/>
        <v>497902726.1142</v>
      </c>
      <c r="W107" s="4">
        <v>892443.57299999997</v>
      </c>
      <c r="X107" s="3">
        <f t="shared" si="9"/>
        <v>1611963.1920000003</v>
      </c>
      <c r="Y107" s="3">
        <f t="shared" si="9"/>
        <v>83223817.264499992</v>
      </c>
      <c r="Z107" s="3">
        <f t="shared" si="9"/>
        <v>210499.11359999998</v>
      </c>
      <c r="AA107" s="3">
        <f t="shared" si="9"/>
        <v>5666697.0892000003</v>
      </c>
      <c r="AB107" s="3">
        <f t="shared" si="4"/>
        <v>145747765.57140002</v>
      </c>
      <c r="AC107" s="15"/>
      <c r="AD107" s="41">
        <v>4.6879999999999997</v>
      </c>
      <c r="AE107" s="41">
        <v>4.6879999999999997</v>
      </c>
    </row>
    <row r="108" spans="1:31" ht="14.1" customHeight="1" x14ac:dyDescent="0.2">
      <c r="A108" s="8">
        <f t="shared" si="7"/>
        <v>2018</v>
      </c>
      <c r="B108" s="8">
        <v>6</v>
      </c>
      <c r="C108" s="31">
        <v>670042.67000000004</v>
      </c>
      <c r="D108" s="31">
        <v>71735.929999999993</v>
      </c>
      <c r="E108" s="31">
        <v>3063.22</v>
      </c>
      <c r="F108" s="31">
        <v>757.98</v>
      </c>
      <c r="G108" s="31">
        <v>812.12</v>
      </c>
      <c r="H108" s="31">
        <v>262.69</v>
      </c>
      <c r="I108" s="31">
        <v>6906.73</v>
      </c>
      <c r="J108" s="31">
        <v>1859.79</v>
      </c>
      <c r="K108" s="40"/>
      <c r="L108" s="1">
        <v>1250.8399999999999</v>
      </c>
      <c r="M108" s="1">
        <v>7720.35</v>
      </c>
      <c r="N108" s="2">
        <f t="shared" si="6"/>
        <v>341.78519792897669</v>
      </c>
      <c r="O108" s="14">
        <v>2422.7800000000002</v>
      </c>
      <c r="P108" s="14">
        <v>105839.61</v>
      </c>
      <c r="Q108" s="14">
        <v>946.33</v>
      </c>
      <c r="R108" s="14">
        <v>904.63</v>
      </c>
      <c r="S108" s="14">
        <v>83411.740000000005</v>
      </c>
      <c r="T108" s="18"/>
      <c r="U108" s="3">
        <f t="shared" si="8"/>
        <v>838116173.34280002</v>
      </c>
      <c r="V108" s="3">
        <f t="shared" si="8"/>
        <v>553826487.17549992</v>
      </c>
      <c r="W108" s="4">
        <v>1046963.254</v>
      </c>
      <c r="X108" s="3">
        <f t="shared" si="9"/>
        <v>1836418.7844000002</v>
      </c>
      <c r="Y108" s="3">
        <f t="shared" si="9"/>
        <v>85954464.073200002</v>
      </c>
      <c r="Z108" s="3">
        <f t="shared" si="9"/>
        <v>248591.4277</v>
      </c>
      <c r="AA108" s="3">
        <f t="shared" si="9"/>
        <v>6248035.1598999994</v>
      </c>
      <c r="AB108" s="3">
        <f t="shared" si="4"/>
        <v>155128319.9346</v>
      </c>
      <c r="AC108" s="15"/>
      <c r="AD108" s="41">
        <v>5.2309999999999999</v>
      </c>
      <c r="AE108" s="41">
        <v>5.2309999999999999</v>
      </c>
    </row>
    <row r="109" spans="1:31" ht="14.1" customHeight="1" x14ac:dyDescent="0.2">
      <c r="A109" s="8">
        <f t="shared" si="7"/>
        <v>2018</v>
      </c>
      <c r="B109" s="8">
        <v>7</v>
      </c>
      <c r="C109" s="31">
        <v>670941.97</v>
      </c>
      <c r="D109" s="31">
        <v>71798.37</v>
      </c>
      <c r="E109" s="31">
        <v>3011.47</v>
      </c>
      <c r="F109" s="31">
        <v>757.85</v>
      </c>
      <c r="G109" s="31">
        <v>812.12</v>
      </c>
      <c r="H109" s="31">
        <v>267.56</v>
      </c>
      <c r="I109" s="31">
        <v>6912.5</v>
      </c>
      <c r="J109" s="31">
        <v>1860.96</v>
      </c>
      <c r="K109" s="40"/>
      <c r="L109" s="1">
        <v>1473.81</v>
      </c>
      <c r="M109" s="1">
        <v>8082.7</v>
      </c>
      <c r="N109" s="2">
        <f t="shared" si="6"/>
        <v>423.56532125506811</v>
      </c>
      <c r="O109" s="14">
        <v>2568.46</v>
      </c>
      <c r="P109" s="14">
        <v>107049.96</v>
      </c>
      <c r="Q109" s="14">
        <v>1016.44</v>
      </c>
      <c r="R109" s="14">
        <v>894.68</v>
      </c>
      <c r="S109" s="14">
        <v>82541.17</v>
      </c>
      <c r="T109" s="18"/>
      <c r="U109" s="3">
        <f t="shared" si="8"/>
        <v>988840984.80569994</v>
      </c>
      <c r="V109" s="3">
        <f t="shared" si="8"/>
        <v>580324685.199</v>
      </c>
      <c r="W109" s="4">
        <v>1275554.2579999999</v>
      </c>
      <c r="X109" s="3">
        <f t="shared" si="9"/>
        <v>1946507.4110000001</v>
      </c>
      <c r="Y109" s="3">
        <f t="shared" si="9"/>
        <v>86937413.515200004</v>
      </c>
      <c r="Z109" s="3">
        <f t="shared" si="9"/>
        <v>271958.68640000001</v>
      </c>
      <c r="AA109" s="3">
        <f t="shared" si="9"/>
        <v>6184475.5</v>
      </c>
      <c r="AB109" s="3">
        <f t="shared" si="4"/>
        <v>153605815.72319999</v>
      </c>
      <c r="AC109" s="15"/>
      <c r="AD109" s="41">
        <v>5.2770000000000001</v>
      </c>
      <c r="AE109" s="41">
        <v>5.2770000000000001</v>
      </c>
    </row>
    <row r="110" spans="1:31" ht="14.1" customHeight="1" x14ac:dyDescent="0.2">
      <c r="A110" s="8">
        <f t="shared" si="7"/>
        <v>2018</v>
      </c>
      <c r="B110" s="8">
        <v>8</v>
      </c>
      <c r="C110" s="31">
        <v>671676.87</v>
      </c>
      <c r="D110" s="31">
        <v>71874.429999999993</v>
      </c>
      <c r="E110" s="31">
        <v>3040.45</v>
      </c>
      <c r="F110" s="31">
        <v>757.71</v>
      </c>
      <c r="G110" s="31">
        <v>812.11</v>
      </c>
      <c r="H110" s="31">
        <v>267.56</v>
      </c>
      <c r="I110" s="31">
        <v>6918.46</v>
      </c>
      <c r="J110" s="31">
        <v>1862.17</v>
      </c>
      <c r="K110" s="40"/>
      <c r="L110" s="1">
        <v>1437.14</v>
      </c>
      <c r="M110" s="1">
        <v>7966.32</v>
      </c>
      <c r="N110" s="2">
        <f t="shared" si="6"/>
        <v>418.87243335690442</v>
      </c>
      <c r="O110" s="14">
        <v>2587.38</v>
      </c>
      <c r="P110" s="14">
        <v>105141.12</v>
      </c>
      <c r="Q110" s="14">
        <v>945.86</v>
      </c>
      <c r="R110" s="14">
        <v>892.42</v>
      </c>
      <c r="S110" s="14">
        <v>83913.86</v>
      </c>
      <c r="T110" s="18"/>
      <c r="U110" s="3">
        <f t="shared" si="8"/>
        <v>965293696.95180011</v>
      </c>
      <c r="V110" s="3">
        <f t="shared" si="8"/>
        <v>572574709.19759989</v>
      </c>
      <c r="W110" s="4">
        <v>1273560.69</v>
      </c>
      <c r="X110" s="3">
        <f t="shared" si="9"/>
        <v>1960483.6998000003</v>
      </c>
      <c r="Y110" s="3">
        <f t="shared" si="9"/>
        <v>85386154.963200003</v>
      </c>
      <c r="Z110" s="3">
        <f t="shared" si="9"/>
        <v>253074.30160000001</v>
      </c>
      <c r="AA110" s="3">
        <f t="shared" si="9"/>
        <v>6174172.0731999995</v>
      </c>
      <c r="AB110" s="3">
        <f t="shared" si="4"/>
        <v>156261872.6762</v>
      </c>
      <c r="AC110" s="15"/>
      <c r="AD110" s="41">
        <v>5.048</v>
      </c>
      <c r="AE110" s="41">
        <v>5.048</v>
      </c>
    </row>
    <row r="111" spans="1:31" ht="14.1" customHeight="1" x14ac:dyDescent="0.2">
      <c r="A111" s="8">
        <f t="shared" si="7"/>
        <v>2018</v>
      </c>
      <c r="B111" s="8">
        <v>9</v>
      </c>
      <c r="C111" s="31">
        <v>672827.08</v>
      </c>
      <c r="D111" s="31">
        <v>71946.89</v>
      </c>
      <c r="E111" s="31">
        <v>3119.49</v>
      </c>
      <c r="F111" s="31">
        <v>757.55</v>
      </c>
      <c r="G111" s="31">
        <v>808.17</v>
      </c>
      <c r="H111" s="31">
        <v>270.49</v>
      </c>
      <c r="I111" s="31">
        <v>6924.42</v>
      </c>
      <c r="J111" s="31">
        <v>1863.37</v>
      </c>
      <c r="K111" s="40"/>
      <c r="L111" s="1">
        <v>1521.12</v>
      </c>
      <c r="M111" s="1">
        <v>8662.06</v>
      </c>
      <c r="N111" s="2">
        <f t="shared" si="6"/>
        <v>434.76488496517061</v>
      </c>
      <c r="O111" s="14">
        <v>2868.31</v>
      </c>
      <c r="P111" s="14">
        <v>111368.48</v>
      </c>
      <c r="Q111" s="14">
        <v>1161.48</v>
      </c>
      <c r="R111" s="14">
        <v>1049</v>
      </c>
      <c r="S111" s="14">
        <v>94926.080000000002</v>
      </c>
      <c r="T111" s="18"/>
      <c r="U111" s="3">
        <f t="shared" si="8"/>
        <v>1023450727.9295999</v>
      </c>
      <c r="V111" s="3">
        <f t="shared" si="8"/>
        <v>623208277.99339998</v>
      </c>
      <c r="W111" s="4">
        <v>1356244.7109999999</v>
      </c>
      <c r="X111" s="3">
        <f t="shared" si="9"/>
        <v>2172888.2404999998</v>
      </c>
      <c r="Y111" s="3">
        <f t="shared" si="9"/>
        <v>90004664.481599987</v>
      </c>
      <c r="Z111" s="3">
        <f t="shared" si="9"/>
        <v>314168.72520000004</v>
      </c>
      <c r="AA111" s="3">
        <f t="shared" si="9"/>
        <v>7263716.5800000001</v>
      </c>
      <c r="AB111" s="3">
        <f t="shared" si="4"/>
        <v>176882409.68959999</v>
      </c>
      <c r="AC111" s="15"/>
      <c r="AD111" s="41">
        <v>5.391</v>
      </c>
      <c r="AE111" s="41">
        <v>5.391</v>
      </c>
    </row>
    <row r="112" spans="1:31" ht="14.1" customHeight="1" x14ac:dyDescent="0.2">
      <c r="A112" s="8">
        <f t="shared" si="7"/>
        <v>2018</v>
      </c>
      <c r="B112" s="8">
        <v>10</v>
      </c>
      <c r="C112" s="31">
        <v>674505.69</v>
      </c>
      <c r="D112" s="31">
        <v>71928.89</v>
      </c>
      <c r="E112" s="31">
        <v>3044</v>
      </c>
      <c r="F112" s="31">
        <v>757.4</v>
      </c>
      <c r="G112" s="31">
        <v>815.07</v>
      </c>
      <c r="H112" s="31">
        <v>262.7</v>
      </c>
      <c r="I112" s="31">
        <v>6930.2</v>
      </c>
      <c r="J112" s="31">
        <v>1864.54</v>
      </c>
      <c r="K112" s="40"/>
      <c r="L112" s="1">
        <v>1467.18</v>
      </c>
      <c r="M112" s="1">
        <v>7983.87</v>
      </c>
      <c r="N112" s="2">
        <f t="shared" si="6"/>
        <v>429.00865900131407</v>
      </c>
      <c r="O112" s="14">
        <v>2577.9699999999998</v>
      </c>
      <c r="P112" s="14">
        <v>103746.93</v>
      </c>
      <c r="Q112" s="14">
        <v>1085.18</v>
      </c>
      <c r="R112" s="14">
        <v>949.89</v>
      </c>
      <c r="S112" s="14">
        <v>87458.28</v>
      </c>
      <c r="T112" s="18"/>
      <c r="U112" s="3">
        <f t="shared" si="8"/>
        <v>989621258.25419998</v>
      </c>
      <c r="V112" s="3">
        <f t="shared" si="8"/>
        <v>574270907.0043</v>
      </c>
      <c r="W112" s="4">
        <v>1305902.358</v>
      </c>
      <c r="X112" s="3">
        <f t="shared" si="9"/>
        <v>1952554.4779999999</v>
      </c>
      <c r="Y112" s="3">
        <f t="shared" si="9"/>
        <v>84561010.235100001</v>
      </c>
      <c r="Z112" s="3">
        <f t="shared" si="9"/>
        <v>285076.78600000002</v>
      </c>
      <c r="AA112" s="3">
        <f t="shared" si="9"/>
        <v>6582927.6779999994</v>
      </c>
      <c r="AB112" s="3">
        <f t="shared" si="4"/>
        <v>163069461.39120001</v>
      </c>
      <c r="AC112" s="15"/>
      <c r="AD112" s="41">
        <v>4.9569999999999999</v>
      </c>
      <c r="AE112" s="41">
        <v>4.9569999999999999</v>
      </c>
    </row>
    <row r="113" spans="1:31" ht="14.1" customHeight="1" x14ac:dyDescent="0.2">
      <c r="A113" s="8">
        <f t="shared" si="7"/>
        <v>2018</v>
      </c>
      <c r="B113" s="8">
        <v>11</v>
      </c>
      <c r="C113" s="31">
        <v>675659.89</v>
      </c>
      <c r="D113" s="31">
        <v>72024.67</v>
      </c>
      <c r="E113" s="31">
        <v>3200.05</v>
      </c>
      <c r="F113" s="31">
        <v>757.24</v>
      </c>
      <c r="G113" s="31">
        <v>818.02</v>
      </c>
      <c r="H113" s="31">
        <v>294.83</v>
      </c>
      <c r="I113" s="31">
        <v>6936.16</v>
      </c>
      <c r="J113" s="31">
        <v>1865.75</v>
      </c>
      <c r="K113" s="40"/>
      <c r="L113" s="1">
        <v>1093.69</v>
      </c>
      <c r="M113" s="1">
        <v>6910.18</v>
      </c>
      <c r="N113" s="2">
        <f t="shared" si="6"/>
        <v>309.51797284417427</v>
      </c>
      <c r="O113" s="14">
        <v>2195.2600000000002</v>
      </c>
      <c r="P113" s="14">
        <v>98477.24</v>
      </c>
      <c r="Q113" s="14">
        <v>887.51</v>
      </c>
      <c r="R113" s="14">
        <v>850.82</v>
      </c>
      <c r="S113" s="14">
        <v>77917.39</v>
      </c>
      <c r="T113" s="18"/>
      <c r="U113" s="3">
        <f t="shared" si="8"/>
        <v>738962465.0941</v>
      </c>
      <c r="V113" s="3">
        <f t="shared" si="8"/>
        <v>497703434.14060003</v>
      </c>
      <c r="W113" s="4">
        <v>990472.98899999994</v>
      </c>
      <c r="X113" s="3">
        <f t="shared" si="9"/>
        <v>1662338.6824000003</v>
      </c>
      <c r="Y113" s="3">
        <f t="shared" si="9"/>
        <v>80556351.864800006</v>
      </c>
      <c r="Z113" s="3">
        <f t="shared" si="9"/>
        <v>261664.57329999999</v>
      </c>
      <c r="AA113" s="3">
        <f t="shared" si="9"/>
        <v>5901423.6512000002</v>
      </c>
      <c r="AB113" s="3">
        <f t="shared" si="4"/>
        <v>145374370.39250001</v>
      </c>
      <c r="AC113" s="15"/>
      <c r="AD113" s="41">
        <v>4.0519999999999996</v>
      </c>
      <c r="AE113" s="41">
        <v>4.0519999999999996</v>
      </c>
    </row>
    <row r="114" spans="1:31" ht="14.1" customHeight="1" x14ac:dyDescent="0.2">
      <c r="A114" s="8">
        <f t="shared" si="7"/>
        <v>2018</v>
      </c>
      <c r="B114" s="8">
        <v>12</v>
      </c>
      <c r="C114" s="31">
        <v>676961.8</v>
      </c>
      <c r="D114" s="31">
        <v>72096.75</v>
      </c>
      <c r="E114" s="31">
        <v>3140.82</v>
      </c>
      <c r="F114" s="31">
        <v>757.09</v>
      </c>
      <c r="G114" s="31">
        <v>823.93</v>
      </c>
      <c r="H114" s="31">
        <v>284.12</v>
      </c>
      <c r="I114" s="31">
        <v>6941.93</v>
      </c>
      <c r="J114" s="31">
        <v>1866.92</v>
      </c>
      <c r="K114" s="40"/>
      <c r="L114" s="1">
        <v>974.26</v>
      </c>
      <c r="M114" s="1">
        <v>6407.66</v>
      </c>
      <c r="N114" s="2">
        <f t="shared" si="6"/>
        <v>250.75208130360861</v>
      </c>
      <c r="O114" s="14">
        <v>1829.66</v>
      </c>
      <c r="P114" s="14">
        <v>95420.6</v>
      </c>
      <c r="Q114" s="14">
        <v>788.05</v>
      </c>
      <c r="R114" s="14">
        <v>799.92</v>
      </c>
      <c r="S114" s="14">
        <v>73508.7</v>
      </c>
      <c r="T114" s="18"/>
      <c r="U114" s="3">
        <f t="shared" si="8"/>
        <v>659536803.26800001</v>
      </c>
      <c r="V114" s="3">
        <f t="shared" si="8"/>
        <v>461971461.10500002</v>
      </c>
      <c r="W114" s="4">
        <v>787567.152</v>
      </c>
      <c r="X114" s="3">
        <f t="shared" si="9"/>
        <v>1385217.2894000001</v>
      </c>
      <c r="Y114" s="3">
        <f t="shared" si="9"/>
        <v>78619894.958000004</v>
      </c>
      <c r="Z114" s="3">
        <f t="shared" si="9"/>
        <v>223900.766</v>
      </c>
      <c r="AA114" s="3">
        <f t="shared" si="9"/>
        <v>5552988.6456000004</v>
      </c>
      <c r="AB114" s="3">
        <f t="shared" si="4"/>
        <v>137234862.204</v>
      </c>
      <c r="AC114" s="15"/>
      <c r="AD114" s="41">
        <v>3.7610000000000001</v>
      </c>
      <c r="AE114" s="41">
        <v>3.7610000000000001</v>
      </c>
    </row>
    <row r="115" spans="1:31" ht="14.1" customHeight="1" x14ac:dyDescent="0.2">
      <c r="A115" s="8">
        <f t="shared" si="7"/>
        <v>2019</v>
      </c>
      <c r="B115" s="8">
        <v>1</v>
      </c>
      <c r="C115" s="31">
        <v>678604.78</v>
      </c>
      <c r="D115" s="31">
        <v>72181.149999999994</v>
      </c>
      <c r="E115" s="31">
        <v>3022.91</v>
      </c>
      <c r="F115" s="31">
        <v>756.95</v>
      </c>
      <c r="G115" s="31">
        <v>820.97</v>
      </c>
      <c r="H115" s="31">
        <v>287.04000000000002</v>
      </c>
      <c r="I115" s="31">
        <v>6947.89</v>
      </c>
      <c r="J115" s="31">
        <v>1868.12</v>
      </c>
      <c r="K115" s="40"/>
      <c r="L115" s="1">
        <v>965.16</v>
      </c>
      <c r="M115" s="1">
        <v>6417.85</v>
      </c>
      <c r="N115" s="2">
        <f t="shared" si="6"/>
        <v>217.71263451442485</v>
      </c>
      <c r="O115" s="14">
        <v>1771.18</v>
      </c>
      <c r="P115" s="14">
        <v>95445.08</v>
      </c>
      <c r="Q115" s="14">
        <v>694.01</v>
      </c>
      <c r="R115" s="14">
        <v>833.72</v>
      </c>
      <c r="S115" s="14">
        <v>73300.59</v>
      </c>
      <c r="T115" s="18"/>
      <c r="U115" s="3">
        <f t="shared" si="8"/>
        <v>654962189.4648</v>
      </c>
      <c r="V115" s="3">
        <f t="shared" si="8"/>
        <v>463247793.52749997</v>
      </c>
      <c r="W115" s="4">
        <v>658125.69999999995</v>
      </c>
      <c r="X115" s="3">
        <f t="shared" si="9"/>
        <v>1340694.7010000001</v>
      </c>
      <c r="Y115" s="3">
        <f t="shared" si="9"/>
        <v>78357547.327600002</v>
      </c>
      <c r="Z115" s="3">
        <f t="shared" si="9"/>
        <v>199208.63040000002</v>
      </c>
      <c r="AA115" s="3">
        <f t="shared" si="9"/>
        <v>5792594.8508000001</v>
      </c>
      <c r="AB115" s="3">
        <f t="shared" si="4"/>
        <v>136934298.19079998</v>
      </c>
      <c r="AC115" s="15"/>
      <c r="AD115" s="41">
        <v>3.891</v>
      </c>
      <c r="AE115" s="41">
        <v>3.891</v>
      </c>
    </row>
    <row r="116" spans="1:31" ht="14.1" customHeight="1" x14ac:dyDescent="0.2">
      <c r="A116" s="8">
        <f t="shared" si="7"/>
        <v>2019</v>
      </c>
      <c r="B116" s="8">
        <v>2</v>
      </c>
      <c r="C116" s="31">
        <v>680112.37</v>
      </c>
      <c r="D116" s="31">
        <v>72232.97</v>
      </c>
      <c r="E116" s="31">
        <v>3079.27</v>
      </c>
      <c r="F116" s="31">
        <v>756.84</v>
      </c>
      <c r="G116" s="31">
        <v>823.93</v>
      </c>
      <c r="H116" s="31">
        <v>288.99</v>
      </c>
      <c r="I116" s="31">
        <v>6953.86</v>
      </c>
      <c r="J116" s="31">
        <v>1869.33</v>
      </c>
      <c r="K116" s="40"/>
      <c r="L116" s="1">
        <v>910.34</v>
      </c>
      <c r="M116" s="1">
        <v>6124.28</v>
      </c>
      <c r="N116" s="2">
        <f t="shared" si="6"/>
        <v>252.51037810909727</v>
      </c>
      <c r="O116" s="14">
        <v>1850.19</v>
      </c>
      <c r="P116" s="14">
        <v>92994.65</v>
      </c>
      <c r="Q116" s="14">
        <v>764.94</v>
      </c>
      <c r="R116" s="14">
        <v>821.82</v>
      </c>
      <c r="S116" s="14">
        <v>70835.17</v>
      </c>
      <c r="T116" s="18"/>
      <c r="U116" s="3">
        <f t="shared" si="8"/>
        <v>619133494.90579998</v>
      </c>
      <c r="V116" s="3">
        <f t="shared" si="8"/>
        <v>442374933.51160002</v>
      </c>
      <c r="W116" s="4">
        <v>777547.63199999998</v>
      </c>
      <c r="X116" s="3">
        <f t="shared" si="9"/>
        <v>1400297.7996</v>
      </c>
      <c r="Y116" s="3">
        <f t="shared" si="9"/>
        <v>76621081.974499986</v>
      </c>
      <c r="Z116" s="3">
        <f t="shared" si="9"/>
        <v>221060.01060000001</v>
      </c>
      <c r="AA116" s="3">
        <f t="shared" si="9"/>
        <v>5714821.2252000002</v>
      </c>
      <c r="AB116" s="3">
        <f t="shared" si="4"/>
        <v>132414308.3361</v>
      </c>
      <c r="AC116" s="15"/>
      <c r="AD116" s="41">
        <v>3.972</v>
      </c>
      <c r="AE116" s="41">
        <v>3.972</v>
      </c>
    </row>
    <row r="117" spans="1:31" ht="14.1" customHeight="1" x14ac:dyDescent="0.2">
      <c r="A117" s="8">
        <f t="shared" si="7"/>
        <v>2019</v>
      </c>
      <c r="B117" s="8">
        <v>3</v>
      </c>
      <c r="C117" s="31">
        <v>682105.14</v>
      </c>
      <c r="D117" s="31">
        <v>72383.179999999993</v>
      </c>
      <c r="E117" s="31">
        <v>3266.89</v>
      </c>
      <c r="F117" s="31">
        <v>729.07</v>
      </c>
      <c r="G117" s="31">
        <v>825.62</v>
      </c>
      <c r="H117" s="31">
        <v>289.95999999999998</v>
      </c>
      <c r="I117" s="31">
        <v>6959.24</v>
      </c>
      <c r="J117" s="31">
        <v>1870.42</v>
      </c>
      <c r="K117" s="40"/>
      <c r="L117" s="1">
        <v>899.28</v>
      </c>
      <c r="M117" s="1">
        <v>6340.42</v>
      </c>
      <c r="N117" s="2">
        <f t="shared" si="6"/>
        <v>249.18408639409347</v>
      </c>
      <c r="O117" s="14">
        <v>1862.85</v>
      </c>
      <c r="P117" s="14">
        <v>97226.96</v>
      </c>
      <c r="Q117" s="14">
        <v>720.83</v>
      </c>
      <c r="R117" s="14">
        <v>822.91</v>
      </c>
      <c r="S117" s="14">
        <v>71257.320000000007</v>
      </c>
      <c r="T117" s="18"/>
      <c r="U117" s="3">
        <f t="shared" si="8"/>
        <v>613403510.29919994</v>
      </c>
      <c r="V117" s="3">
        <f t="shared" si="8"/>
        <v>458939762.13559997</v>
      </c>
      <c r="W117" s="4">
        <v>814057</v>
      </c>
      <c r="X117" s="3">
        <f t="shared" si="9"/>
        <v>1358148.0495</v>
      </c>
      <c r="Y117" s="3">
        <f t="shared" si="9"/>
        <v>80272522.715200007</v>
      </c>
      <c r="Z117" s="3">
        <f t="shared" si="9"/>
        <v>209011.86679999999</v>
      </c>
      <c r="AA117" s="3">
        <f t="shared" si="9"/>
        <v>5726828.1883999994</v>
      </c>
      <c r="AB117" s="3">
        <f t="shared" si="4"/>
        <v>133281116.47440001</v>
      </c>
      <c r="AC117" s="15"/>
      <c r="AD117" s="41">
        <v>3.9009999999999998</v>
      </c>
      <c r="AE117" s="41">
        <v>3.9009999999999998</v>
      </c>
    </row>
    <row r="118" spans="1:31" ht="14.1" customHeight="1" x14ac:dyDescent="0.2">
      <c r="A118" s="8">
        <f t="shared" si="7"/>
        <v>2019</v>
      </c>
      <c r="B118" s="8">
        <v>4</v>
      </c>
      <c r="C118" s="31">
        <v>683346.27</v>
      </c>
      <c r="D118" s="31">
        <v>72436.399999999994</v>
      </c>
      <c r="E118" s="31">
        <v>3410.68</v>
      </c>
      <c r="F118" s="31">
        <v>729</v>
      </c>
      <c r="G118" s="31">
        <v>825.92</v>
      </c>
      <c r="H118" s="31">
        <v>275.37</v>
      </c>
      <c r="I118" s="31">
        <v>6965.21</v>
      </c>
      <c r="J118" s="31">
        <v>1871.63</v>
      </c>
      <c r="K118" s="40"/>
      <c r="L118" s="1">
        <v>894.33</v>
      </c>
      <c r="M118" s="1">
        <v>6431.7</v>
      </c>
      <c r="N118" s="2">
        <f t="shared" si="6"/>
        <v>255.83527067916077</v>
      </c>
      <c r="O118" s="14">
        <v>1885.5</v>
      </c>
      <c r="P118" s="14">
        <v>101653.58</v>
      </c>
      <c r="Q118" s="14">
        <v>720.59</v>
      </c>
      <c r="R118" s="14">
        <v>784.26</v>
      </c>
      <c r="S118" s="14">
        <v>74474.83</v>
      </c>
      <c r="T118" s="18"/>
      <c r="U118" s="3">
        <f t="shared" si="8"/>
        <v>611137069.64910007</v>
      </c>
      <c r="V118" s="3">
        <f t="shared" si="8"/>
        <v>465889193.87999994</v>
      </c>
      <c r="W118" s="4">
        <v>872572.24100000004</v>
      </c>
      <c r="X118" s="3">
        <f t="shared" si="9"/>
        <v>1374529.5</v>
      </c>
      <c r="Y118" s="3">
        <f t="shared" si="9"/>
        <v>83957724.793599993</v>
      </c>
      <c r="Z118" s="3">
        <f t="shared" si="9"/>
        <v>198428.8683</v>
      </c>
      <c r="AA118" s="3">
        <f t="shared" si="9"/>
        <v>5462535.5946000004</v>
      </c>
      <c r="AB118" s="3">
        <f t="shared" si="4"/>
        <v>139389326.0729</v>
      </c>
      <c r="AC118" s="15"/>
      <c r="AD118" s="41">
        <v>4.5720000000000001</v>
      </c>
      <c r="AE118" s="41">
        <v>4.5720000000000001</v>
      </c>
    </row>
    <row r="119" spans="1:31" ht="14.1" customHeight="1" x14ac:dyDescent="0.2">
      <c r="A119" s="8">
        <f t="shared" si="7"/>
        <v>2019</v>
      </c>
      <c r="B119" s="8">
        <v>5</v>
      </c>
      <c r="C119" s="31">
        <v>684272.69</v>
      </c>
      <c r="D119" s="31">
        <v>72329.399999999994</v>
      </c>
      <c r="E119" s="31">
        <v>3438.4</v>
      </c>
      <c r="F119" s="31">
        <v>728.96</v>
      </c>
      <c r="G119" s="31">
        <v>825.92</v>
      </c>
      <c r="H119" s="31">
        <v>262.72000000000003</v>
      </c>
      <c r="I119" s="31">
        <v>6970.98</v>
      </c>
      <c r="J119" s="31">
        <v>1872.79</v>
      </c>
      <c r="K119" s="40"/>
      <c r="L119" s="1">
        <v>1185.54</v>
      </c>
      <c r="M119" s="1">
        <v>7279.52</v>
      </c>
      <c r="N119" s="2">
        <f t="shared" si="6"/>
        <v>349.81345771288971</v>
      </c>
      <c r="O119" s="14">
        <v>2277.62</v>
      </c>
      <c r="P119" s="14">
        <v>105801.12</v>
      </c>
      <c r="Q119" s="14">
        <v>876.08</v>
      </c>
      <c r="R119" s="14">
        <v>865.03</v>
      </c>
      <c r="S119" s="14">
        <v>79175.649999999994</v>
      </c>
      <c r="T119" s="18"/>
      <c r="U119" s="3">
        <f t="shared" si="8"/>
        <v>811232644.90259993</v>
      </c>
      <c r="V119" s="3">
        <f t="shared" si="8"/>
        <v>526523313.88800001</v>
      </c>
      <c r="W119" s="4">
        <v>1202798.5930000001</v>
      </c>
      <c r="X119" s="3">
        <f t="shared" si="9"/>
        <v>1660293.8751999999</v>
      </c>
      <c r="Y119" s="3">
        <f t="shared" si="9"/>
        <v>87383261.030399993</v>
      </c>
      <c r="Z119" s="3">
        <f t="shared" si="9"/>
        <v>230163.73760000002</v>
      </c>
      <c r="AA119" s="3">
        <f t="shared" si="9"/>
        <v>6030106.8293999992</v>
      </c>
      <c r="AB119" s="3">
        <f t="shared" si="4"/>
        <v>148279365.56349999</v>
      </c>
      <c r="AC119" s="15"/>
      <c r="AD119" s="41">
        <v>5.1920000000000002</v>
      </c>
      <c r="AE119" s="41">
        <v>5.1920000000000002</v>
      </c>
    </row>
    <row r="120" spans="1:31" ht="14.1" customHeight="1" x14ac:dyDescent="0.2">
      <c r="A120" s="8">
        <f t="shared" si="7"/>
        <v>2019</v>
      </c>
      <c r="B120" s="8">
        <v>6</v>
      </c>
      <c r="C120" s="31">
        <v>685191.39</v>
      </c>
      <c r="D120" s="31">
        <v>72501.740000000005</v>
      </c>
      <c r="E120" s="31">
        <v>3480.69</v>
      </c>
      <c r="F120" s="31">
        <v>728.96</v>
      </c>
      <c r="G120" s="31">
        <v>819.03</v>
      </c>
      <c r="H120" s="31">
        <v>273.43</v>
      </c>
      <c r="I120" s="31">
        <v>6976.94</v>
      </c>
      <c r="J120" s="31">
        <v>1874</v>
      </c>
      <c r="K120" s="40"/>
      <c r="L120" s="1">
        <v>1444.68</v>
      </c>
      <c r="M120" s="1">
        <v>8000.36</v>
      </c>
      <c r="N120" s="2">
        <f t="shared" si="6"/>
        <v>405.16523189367626</v>
      </c>
      <c r="O120" s="14">
        <v>2540.56</v>
      </c>
      <c r="P120" s="14">
        <v>108397.49</v>
      </c>
      <c r="Q120" s="14">
        <v>1000.96</v>
      </c>
      <c r="R120" s="14">
        <v>930.2</v>
      </c>
      <c r="S120" s="14">
        <v>84270.87</v>
      </c>
      <c r="T120" s="18"/>
      <c r="U120" s="3">
        <f t="shared" si="8"/>
        <v>989882297.3052001</v>
      </c>
      <c r="V120" s="3">
        <f t="shared" si="8"/>
        <v>580040020.62639999</v>
      </c>
      <c r="W120" s="4">
        <v>1410254.571</v>
      </c>
      <c r="X120" s="3">
        <f t="shared" si="9"/>
        <v>1851966.6176</v>
      </c>
      <c r="Y120" s="3">
        <f t="shared" si="9"/>
        <v>88780796.234699994</v>
      </c>
      <c r="Z120" s="3">
        <f t="shared" si="9"/>
        <v>273692.49280000001</v>
      </c>
      <c r="AA120" s="3">
        <f t="shared" si="9"/>
        <v>6489949.5879999995</v>
      </c>
      <c r="AB120" s="3">
        <f t="shared" si="4"/>
        <v>157923610.38</v>
      </c>
      <c r="AC120" s="15"/>
      <c r="AD120" s="41">
        <v>5.4610000000000003</v>
      </c>
      <c r="AE120" s="41">
        <v>5.4610000000000003</v>
      </c>
    </row>
    <row r="121" spans="1:31" ht="14.1" customHeight="1" x14ac:dyDescent="0.2">
      <c r="A121" s="8">
        <f t="shared" si="7"/>
        <v>2019</v>
      </c>
      <c r="B121" s="8">
        <v>7</v>
      </c>
      <c r="C121" s="31">
        <v>685852.89</v>
      </c>
      <c r="D121" s="31">
        <v>72553.2</v>
      </c>
      <c r="E121" s="31">
        <v>3456.17</v>
      </c>
      <c r="F121" s="31">
        <v>729</v>
      </c>
      <c r="G121" s="31">
        <v>815.09</v>
      </c>
      <c r="H121" s="31">
        <v>170.25</v>
      </c>
      <c r="I121" s="31">
        <v>6982.72</v>
      </c>
      <c r="J121" s="31">
        <v>1875.17</v>
      </c>
      <c r="K121" s="40"/>
      <c r="L121" s="1">
        <v>1466.87</v>
      </c>
      <c r="M121" s="1">
        <v>8102.42</v>
      </c>
      <c r="N121" s="2">
        <f t="shared" si="6"/>
        <v>429.38489975898176</v>
      </c>
      <c r="O121" s="14">
        <v>2581.09</v>
      </c>
      <c r="P121" s="14">
        <v>107458.89</v>
      </c>
      <c r="Q121" s="14">
        <v>661.62</v>
      </c>
      <c r="R121" s="14">
        <v>900.29</v>
      </c>
      <c r="S121" s="14">
        <v>82497.490000000005</v>
      </c>
      <c r="T121" s="18"/>
      <c r="U121" s="3">
        <f t="shared" si="8"/>
        <v>1006057028.7543</v>
      </c>
      <c r="V121" s="3">
        <f t="shared" si="8"/>
        <v>587856498.74399996</v>
      </c>
      <c r="W121" s="4">
        <v>1484027.209</v>
      </c>
      <c r="X121" s="3">
        <f t="shared" si="9"/>
        <v>1881614.61</v>
      </c>
      <c r="Y121" s="3">
        <f t="shared" si="9"/>
        <v>87588666.650100008</v>
      </c>
      <c r="Z121" s="3">
        <f t="shared" si="9"/>
        <v>112640.80500000001</v>
      </c>
      <c r="AA121" s="3">
        <f t="shared" si="9"/>
        <v>6286472.9888000004</v>
      </c>
      <c r="AB121" s="3">
        <f t="shared" si="4"/>
        <v>154696818.3233</v>
      </c>
      <c r="AC121" s="15"/>
      <c r="AD121" s="41">
        <v>5.0780000000000003</v>
      </c>
      <c r="AE121" s="41">
        <v>5.0780000000000003</v>
      </c>
    </row>
    <row r="122" spans="1:31" ht="14.1" customHeight="1" x14ac:dyDescent="0.2">
      <c r="A122" s="8">
        <f t="shared" si="7"/>
        <v>2019</v>
      </c>
      <c r="B122" s="8">
        <v>8</v>
      </c>
      <c r="C122" s="31">
        <v>686350</v>
      </c>
      <c r="D122" s="31">
        <v>72798.7</v>
      </c>
      <c r="E122" s="31">
        <v>3464.09</v>
      </c>
      <c r="F122" s="31">
        <v>625.46</v>
      </c>
      <c r="G122" s="31">
        <v>768.79</v>
      </c>
      <c r="H122" s="31">
        <v>169.28</v>
      </c>
      <c r="I122" s="31">
        <v>6953.93</v>
      </c>
      <c r="J122" s="31">
        <v>1876.37</v>
      </c>
      <c r="K122" s="40"/>
      <c r="L122" s="1">
        <v>1420.17</v>
      </c>
      <c r="M122" s="1">
        <v>7956.23</v>
      </c>
      <c r="N122" s="2">
        <f t="shared" si="6"/>
        <v>384.61042380538606</v>
      </c>
      <c r="O122" s="14">
        <v>2588.12</v>
      </c>
      <c r="P122" s="14">
        <v>107239.99</v>
      </c>
      <c r="Q122" s="14">
        <v>585.36</v>
      </c>
      <c r="R122" s="14">
        <v>892.72</v>
      </c>
      <c r="S122" s="14">
        <v>82806.91</v>
      </c>
      <c r="T122" s="18"/>
      <c r="U122" s="3">
        <f t="shared" si="8"/>
        <v>974733679.5</v>
      </c>
      <c r="V122" s="3">
        <f t="shared" si="8"/>
        <v>579203200.9009999</v>
      </c>
      <c r="W122" s="4">
        <v>1332325.1229999999</v>
      </c>
      <c r="X122" s="3">
        <f t="shared" si="9"/>
        <v>1618765.5352</v>
      </c>
      <c r="Y122" s="3">
        <f t="shared" si="9"/>
        <v>82445031.912100002</v>
      </c>
      <c r="Z122" s="3">
        <f t="shared" si="9"/>
        <v>99089.7408</v>
      </c>
      <c r="AA122" s="3">
        <f t="shared" si="9"/>
        <v>6207912.3896000003</v>
      </c>
      <c r="AB122" s="3">
        <f t="shared" si="4"/>
        <v>155376401.71669999</v>
      </c>
      <c r="AC122" s="15"/>
      <c r="AD122" s="41">
        <v>5.2649999999999997</v>
      </c>
      <c r="AE122" s="41">
        <v>5.2649999999999997</v>
      </c>
    </row>
    <row r="123" spans="1:31" ht="14.1" customHeight="1" x14ac:dyDescent="0.2">
      <c r="A123" s="8">
        <f t="shared" si="7"/>
        <v>2019</v>
      </c>
      <c r="B123" s="8">
        <v>9</v>
      </c>
      <c r="C123" s="31">
        <v>687262.41</v>
      </c>
      <c r="D123" s="31">
        <v>72852.58</v>
      </c>
      <c r="E123" s="31">
        <v>3307.66</v>
      </c>
      <c r="F123" s="31">
        <v>625.57000000000005</v>
      </c>
      <c r="G123" s="31">
        <v>769.1</v>
      </c>
      <c r="H123" s="31">
        <v>169.28</v>
      </c>
      <c r="I123" s="31">
        <v>6959.9</v>
      </c>
      <c r="J123" s="31">
        <v>1877.58</v>
      </c>
      <c r="K123" s="40"/>
      <c r="L123" s="1">
        <v>1571.31</v>
      </c>
      <c r="M123" s="1">
        <v>8406.83</v>
      </c>
      <c r="N123" s="2">
        <f t="shared" si="6"/>
        <v>428.04002225138021</v>
      </c>
      <c r="O123" s="14">
        <v>2743.63</v>
      </c>
      <c r="P123" s="14">
        <v>111285.74</v>
      </c>
      <c r="Q123" s="14">
        <v>748.46</v>
      </c>
      <c r="R123" s="14">
        <v>1002.22</v>
      </c>
      <c r="S123" s="14">
        <v>93513.34</v>
      </c>
      <c r="T123" s="18"/>
      <c r="U123" s="3">
        <f t="shared" si="8"/>
        <v>1079902297.4570999</v>
      </c>
      <c r="V123" s="3">
        <f t="shared" si="8"/>
        <v>612459255.1214</v>
      </c>
      <c r="W123" s="4">
        <v>1415810.86</v>
      </c>
      <c r="X123" s="3">
        <f t="shared" si="9"/>
        <v>1716332.6191000002</v>
      </c>
      <c r="Y123" s="3">
        <f t="shared" si="9"/>
        <v>85589862.634000003</v>
      </c>
      <c r="Z123" s="3">
        <f t="shared" si="9"/>
        <v>126699.30880000001</v>
      </c>
      <c r="AA123" s="3">
        <f t="shared" si="9"/>
        <v>6975350.9780000001</v>
      </c>
      <c r="AB123" s="3">
        <f t="shared" si="4"/>
        <v>175578776.9172</v>
      </c>
      <c r="AC123" s="15"/>
      <c r="AD123" s="41">
        <v>5.2770000000000001</v>
      </c>
      <c r="AE123" s="41">
        <v>5.2770000000000001</v>
      </c>
    </row>
    <row r="124" spans="1:31" ht="14.1" customHeight="1" x14ac:dyDescent="0.2">
      <c r="A124" s="8">
        <f t="shared" si="7"/>
        <v>2019</v>
      </c>
      <c r="B124" s="8">
        <v>10</v>
      </c>
      <c r="C124" s="31">
        <v>688703.22</v>
      </c>
      <c r="D124" s="31">
        <v>72888.81</v>
      </c>
      <c r="E124" s="31">
        <v>3335.43</v>
      </c>
      <c r="F124" s="31">
        <v>625.72</v>
      </c>
      <c r="G124" s="31">
        <v>766.15</v>
      </c>
      <c r="H124" s="31">
        <v>169.28</v>
      </c>
      <c r="I124" s="31">
        <v>6965.67</v>
      </c>
      <c r="J124" s="31">
        <v>1878.75</v>
      </c>
      <c r="K124" s="40"/>
      <c r="L124" s="1">
        <v>1389.83</v>
      </c>
      <c r="M124" s="1">
        <v>7801.87</v>
      </c>
      <c r="N124" s="2">
        <f t="shared" si="6"/>
        <v>387.041279235361</v>
      </c>
      <c r="O124" s="14">
        <v>2508.2800000000002</v>
      </c>
      <c r="P124" s="14">
        <v>104334.96</v>
      </c>
      <c r="Q124" s="14">
        <v>688.35</v>
      </c>
      <c r="R124" s="14">
        <v>935.94</v>
      </c>
      <c r="S124" s="14">
        <v>85783.44</v>
      </c>
      <c r="T124" s="18"/>
      <c r="U124" s="3">
        <f t="shared" si="8"/>
        <v>957180396.25259995</v>
      </c>
      <c r="V124" s="3">
        <f t="shared" si="8"/>
        <v>568669020.0747</v>
      </c>
      <c r="W124" s="4">
        <v>1290949.094</v>
      </c>
      <c r="X124" s="3">
        <f t="shared" si="9"/>
        <v>1569480.9616000003</v>
      </c>
      <c r="Y124" s="3">
        <f t="shared" si="9"/>
        <v>79936229.604000002</v>
      </c>
      <c r="Z124" s="3">
        <f t="shared" si="9"/>
        <v>116523.88800000001</v>
      </c>
      <c r="AA124" s="3">
        <f t="shared" si="9"/>
        <v>6519449.1798</v>
      </c>
      <c r="AB124" s="3">
        <f t="shared" si="4"/>
        <v>161165637.90000001</v>
      </c>
      <c r="AC124" s="15"/>
      <c r="AD124" s="41">
        <v>4.782</v>
      </c>
      <c r="AE124" s="41">
        <v>4.782</v>
      </c>
    </row>
    <row r="125" spans="1:31" ht="14.1" customHeight="1" x14ac:dyDescent="0.2">
      <c r="A125" s="8">
        <f t="shared" si="7"/>
        <v>2019</v>
      </c>
      <c r="B125" s="8">
        <v>11</v>
      </c>
      <c r="C125" s="31">
        <v>689619.63</v>
      </c>
      <c r="D125" s="31">
        <v>72890.92</v>
      </c>
      <c r="E125" s="31">
        <v>3311.79</v>
      </c>
      <c r="F125" s="31">
        <v>625.89</v>
      </c>
      <c r="G125" s="31">
        <v>764.18</v>
      </c>
      <c r="H125" s="31">
        <v>174.15</v>
      </c>
      <c r="I125" s="31">
        <v>6971.63</v>
      </c>
      <c r="J125" s="31">
        <v>1879.95</v>
      </c>
      <c r="K125" s="40"/>
      <c r="L125" s="1">
        <v>1174.17</v>
      </c>
      <c r="M125" s="1">
        <v>7160.53</v>
      </c>
      <c r="N125" s="2">
        <f t="shared" si="6"/>
        <v>354.39379368860949</v>
      </c>
      <c r="O125" s="14">
        <v>2293.19</v>
      </c>
      <c r="P125" s="14">
        <v>102480.69</v>
      </c>
      <c r="Q125" s="14">
        <v>593.79999999999995</v>
      </c>
      <c r="R125" s="14">
        <v>884.35</v>
      </c>
      <c r="S125" s="14">
        <v>77547.039999999994</v>
      </c>
      <c r="T125" s="18"/>
      <c r="U125" s="3">
        <f t="shared" si="8"/>
        <v>809730680.95710003</v>
      </c>
      <c r="V125" s="3">
        <f t="shared" si="8"/>
        <v>521937619.38759995</v>
      </c>
      <c r="W125" s="4">
        <v>1173677.8219999999</v>
      </c>
      <c r="X125" s="3">
        <f t="shared" si="9"/>
        <v>1435284.6891000001</v>
      </c>
      <c r="Y125" s="3">
        <f t="shared" si="9"/>
        <v>78313693.684200004</v>
      </c>
      <c r="Z125" s="3">
        <f t="shared" si="9"/>
        <v>103410.26999999999</v>
      </c>
      <c r="AA125" s="3">
        <f t="shared" si="9"/>
        <v>6165360.9905000003</v>
      </c>
      <c r="AB125" s="3">
        <f t="shared" si="4"/>
        <v>145784557.84799999</v>
      </c>
      <c r="AC125" s="15"/>
      <c r="AD125" s="41">
        <v>4.1029999999999998</v>
      </c>
      <c r="AE125" s="41">
        <v>4.1029999999999998</v>
      </c>
    </row>
    <row r="126" spans="1:31" ht="14.1" customHeight="1" x14ac:dyDescent="0.2">
      <c r="A126" s="8">
        <f t="shared" si="7"/>
        <v>2019</v>
      </c>
      <c r="B126" s="8">
        <v>12</v>
      </c>
      <c r="C126" s="31">
        <v>690683.74</v>
      </c>
      <c r="D126" s="31">
        <v>72966.7</v>
      </c>
      <c r="E126" s="31">
        <v>3371.14</v>
      </c>
      <c r="F126" s="31">
        <v>626.08000000000004</v>
      </c>
      <c r="G126" s="31">
        <v>766.16</v>
      </c>
      <c r="H126" s="31">
        <v>171.23</v>
      </c>
      <c r="I126" s="31">
        <v>6977.4</v>
      </c>
      <c r="J126" s="31">
        <v>1881.12</v>
      </c>
      <c r="K126" s="40"/>
      <c r="L126" s="1">
        <v>855.93</v>
      </c>
      <c r="M126" s="1">
        <v>6212.64</v>
      </c>
      <c r="N126" s="2">
        <f t="shared" si="6"/>
        <v>236.53470339410407</v>
      </c>
      <c r="O126" s="14">
        <v>1718.1</v>
      </c>
      <c r="P126" s="14">
        <v>96610.54</v>
      </c>
      <c r="Q126" s="14">
        <v>354.09</v>
      </c>
      <c r="R126" s="14">
        <v>772.22</v>
      </c>
      <c r="S126" s="14">
        <v>71600.47</v>
      </c>
      <c r="T126" s="18"/>
      <c r="U126" s="3">
        <f t="shared" si="8"/>
        <v>591176933.57819998</v>
      </c>
      <c r="V126" s="3">
        <f t="shared" si="8"/>
        <v>453315839.088</v>
      </c>
      <c r="W126" s="4">
        <v>797391.6</v>
      </c>
      <c r="X126" s="3">
        <f t="shared" si="9"/>
        <v>1075668.048</v>
      </c>
      <c r="Y126" s="3">
        <f t="shared" si="9"/>
        <v>74019131.326399997</v>
      </c>
      <c r="Z126" s="3">
        <f t="shared" si="9"/>
        <v>60630.830699999991</v>
      </c>
      <c r="AA126" s="3">
        <f t="shared" si="9"/>
        <v>5388087.8279999997</v>
      </c>
      <c r="AB126" s="3">
        <f t="shared" si="9"/>
        <v>134689076.12639999</v>
      </c>
      <c r="AC126" s="15"/>
      <c r="AD126" s="41">
        <v>3.5539999999999998</v>
      </c>
      <c r="AE126" s="41">
        <v>3.5539999999999998</v>
      </c>
    </row>
    <row r="127" spans="1:31" ht="14.1" customHeight="1" x14ac:dyDescent="0.2">
      <c r="A127" s="8">
        <f t="shared" si="7"/>
        <v>2020</v>
      </c>
      <c r="B127" s="8">
        <v>1</v>
      </c>
      <c r="C127" s="31">
        <v>692088.92</v>
      </c>
      <c r="D127" s="31">
        <v>73102.58</v>
      </c>
      <c r="E127" s="31">
        <v>3330.79</v>
      </c>
      <c r="F127" s="31">
        <v>626.28</v>
      </c>
      <c r="G127" s="31">
        <v>766.16</v>
      </c>
      <c r="H127" s="31">
        <v>192.65</v>
      </c>
      <c r="I127" s="31">
        <v>6983.37</v>
      </c>
      <c r="J127" s="31">
        <v>1882.33</v>
      </c>
      <c r="K127" s="40"/>
      <c r="L127" s="1">
        <v>956.91</v>
      </c>
      <c r="M127" s="1">
        <v>6537.78</v>
      </c>
      <c r="N127" s="2">
        <f t="shared" si="6"/>
        <v>224.6792544711615</v>
      </c>
      <c r="O127" s="14">
        <v>1779.92</v>
      </c>
      <c r="P127" s="14">
        <v>99189.07</v>
      </c>
      <c r="Q127" s="14">
        <v>317.33999999999997</v>
      </c>
      <c r="R127" s="14">
        <v>825.45</v>
      </c>
      <c r="S127" s="14">
        <v>72552.77</v>
      </c>
      <c r="T127" s="18"/>
      <c r="U127" s="3">
        <f t="shared" si="8"/>
        <v>662266808.43720007</v>
      </c>
      <c r="V127" s="3">
        <f t="shared" si="8"/>
        <v>477928585.47240001</v>
      </c>
      <c r="W127" s="4">
        <v>748359.41399999999</v>
      </c>
      <c r="X127" s="3">
        <f t="shared" si="9"/>
        <v>1114728.2975999999</v>
      </c>
      <c r="Y127" s="3">
        <f t="shared" si="9"/>
        <v>75994697.871199995</v>
      </c>
      <c r="Z127" s="3">
        <f t="shared" si="9"/>
        <v>61135.550999999999</v>
      </c>
      <c r="AA127" s="3">
        <f t="shared" si="9"/>
        <v>5764422.7664999999</v>
      </c>
      <c r="AB127" s="3">
        <f t="shared" si="9"/>
        <v>136568255.55410001</v>
      </c>
      <c r="AC127" s="15"/>
      <c r="AD127" s="41">
        <v>4.3920000000000003</v>
      </c>
      <c r="AE127" s="41">
        <v>4.3920000000000003</v>
      </c>
    </row>
    <row r="128" spans="1:31" ht="14.1" customHeight="1" x14ac:dyDescent="0.2">
      <c r="A128" s="8">
        <f t="shared" si="7"/>
        <v>2020</v>
      </c>
      <c r="B128" s="8">
        <v>2</v>
      </c>
      <c r="C128" s="31">
        <v>693358.71</v>
      </c>
      <c r="D128" s="31">
        <v>73159.02</v>
      </c>
      <c r="E128" s="31">
        <v>3261.53</v>
      </c>
      <c r="F128" s="31">
        <v>626.48</v>
      </c>
      <c r="G128" s="31">
        <v>766.16</v>
      </c>
      <c r="H128" s="31">
        <v>211.15</v>
      </c>
      <c r="I128" s="31">
        <v>6989.33</v>
      </c>
      <c r="J128" s="31">
        <v>1883.54</v>
      </c>
      <c r="K128" s="40"/>
      <c r="L128" s="1">
        <v>884.28</v>
      </c>
      <c r="M128" s="1">
        <v>6157.52</v>
      </c>
      <c r="N128" s="2">
        <f t="shared" si="6"/>
        <v>234.19475338261489</v>
      </c>
      <c r="O128" s="14">
        <v>1831.04</v>
      </c>
      <c r="P128" s="14">
        <v>95673.1</v>
      </c>
      <c r="Q128" s="14">
        <v>383.74</v>
      </c>
      <c r="R128" s="14">
        <v>812.45</v>
      </c>
      <c r="S128" s="14">
        <v>69855.33</v>
      </c>
      <c r="T128" s="18"/>
      <c r="U128" s="3">
        <f t="shared" si="8"/>
        <v>613123240.07879996</v>
      </c>
      <c r="V128" s="3">
        <f t="shared" si="8"/>
        <v>450478128.83040005</v>
      </c>
      <c r="W128" s="4">
        <v>763833.21400000004</v>
      </c>
      <c r="X128" s="3">
        <f t="shared" si="9"/>
        <v>1147109.9391999999</v>
      </c>
      <c r="Y128" s="3">
        <f t="shared" si="9"/>
        <v>73300902.296000004</v>
      </c>
      <c r="Z128" s="3">
        <f t="shared" si="9"/>
        <v>81026.701000000001</v>
      </c>
      <c r="AA128" s="3">
        <f t="shared" si="9"/>
        <v>5678481.1584999999</v>
      </c>
      <c r="AB128" s="3">
        <f t="shared" si="9"/>
        <v>131575308.2682</v>
      </c>
      <c r="AC128" s="15"/>
      <c r="AD128" s="41">
        <v>3.7029999999999998</v>
      </c>
      <c r="AE128" s="41">
        <v>3.7029999999999998</v>
      </c>
    </row>
    <row r="129" spans="1:31" ht="14.1" customHeight="1" x14ac:dyDescent="0.2">
      <c r="A129" s="8">
        <f t="shared" si="7"/>
        <v>2020</v>
      </c>
      <c r="B129" s="8">
        <v>3</v>
      </c>
      <c r="C129" s="31">
        <v>695113.69</v>
      </c>
      <c r="D129" s="31">
        <v>73313.86</v>
      </c>
      <c r="E129" s="31">
        <v>3300.97</v>
      </c>
      <c r="F129" s="31">
        <v>626.66999999999996</v>
      </c>
      <c r="G129" s="31">
        <v>766.17</v>
      </c>
      <c r="H129" s="31">
        <v>203.36</v>
      </c>
      <c r="I129" s="31">
        <v>6994.91</v>
      </c>
      <c r="J129" s="31">
        <v>1884.66</v>
      </c>
      <c r="K129" s="40"/>
      <c r="L129" s="1">
        <v>921.9</v>
      </c>
      <c r="M129" s="1">
        <v>5955.84</v>
      </c>
      <c r="N129" s="2">
        <f t="shared" si="6"/>
        <v>264.14626791518856</v>
      </c>
      <c r="O129" s="14">
        <v>1797.18</v>
      </c>
      <c r="P129" s="14">
        <v>98556.19</v>
      </c>
      <c r="Q129" s="14">
        <v>391.27</v>
      </c>
      <c r="R129" s="14">
        <v>791.57</v>
      </c>
      <c r="S129" s="14">
        <v>70460.11</v>
      </c>
      <c r="T129" s="18"/>
      <c r="U129" s="3">
        <f t="shared" si="8"/>
        <v>640825310.81099999</v>
      </c>
      <c r="V129" s="3">
        <f t="shared" si="8"/>
        <v>436645619.94240004</v>
      </c>
      <c r="W129" s="4">
        <v>871938.90599999996</v>
      </c>
      <c r="X129" s="3">
        <f t="shared" si="9"/>
        <v>1126238.7905999999</v>
      </c>
      <c r="Y129" s="3">
        <f t="shared" si="9"/>
        <v>75510796.092299998</v>
      </c>
      <c r="Z129" s="3">
        <f t="shared" si="9"/>
        <v>79568.667199999996</v>
      </c>
      <c r="AA129" s="3">
        <f t="shared" si="9"/>
        <v>5536960.9087000005</v>
      </c>
      <c r="AB129" s="3">
        <f t="shared" si="9"/>
        <v>132793350.91260001</v>
      </c>
      <c r="AC129" s="15"/>
      <c r="AD129" s="41">
        <v>4.1689999999999996</v>
      </c>
      <c r="AE129" s="41">
        <v>4.1689999999999996</v>
      </c>
    </row>
    <row r="130" spans="1:31" ht="14.1" customHeight="1" x14ac:dyDescent="0.2">
      <c r="A130" s="8">
        <f t="shared" si="7"/>
        <v>2020</v>
      </c>
      <c r="B130" s="8">
        <v>4</v>
      </c>
      <c r="C130" s="31">
        <v>696117.02</v>
      </c>
      <c r="D130" s="31">
        <v>73403.86</v>
      </c>
      <c r="E130" s="31">
        <v>3394.66</v>
      </c>
      <c r="F130" s="31">
        <v>626.85</v>
      </c>
      <c r="G130" s="31">
        <v>765.19</v>
      </c>
      <c r="H130" s="31">
        <v>223.81</v>
      </c>
      <c r="I130" s="31">
        <v>7000.87</v>
      </c>
      <c r="J130" s="31">
        <v>1885.87</v>
      </c>
      <c r="K130" s="40"/>
      <c r="L130" s="1">
        <v>1116.45</v>
      </c>
      <c r="M130" s="1">
        <v>6342.32</v>
      </c>
      <c r="N130" s="2">
        <f t="shared" si="6"/>
        <v>325.08209864905467</v>
      </c>
      <c r="O130" s="14">
        <v>1992.48</v>
      </c>
      <c r="P130" s="14">
        <v>101541.01</v>
      </c>
      <c r="Q130" s="14">
        <v>487.85</v>
      </c>
      <c r="R130" s="14">
        <v>759.94</v>
      </c>
      <c r="S130" s="14">
        <v>71204.97</v>
      </c>
      <c r="T130" s="18"/>
      <c r="U130" s="3">
        <f t="shared" si="8"/>
        <v>777179846.97900009</v>
      </c>
      <c r="V130" s="3">
        <f t="shared" si="8"/>
        <v>465550769.35519999</v>
      </c>
      <c r="W130" s="4">
        <v>1103543.1969999999</v>
      </c>
      <c r="X130" s="3">
        <f t="shared" si="9"/>
        <v>1248986.088</v>
      </c>
      <c r="Y130" s="3">
        <f t="shared" si="9"/>
        <v>77698165.4419</v>
      </c>
      <c r="Z130" s="3">
        <f t="shared" si="9"/>
        <v>109185.70850000001</v>
      </c>
      <c r="AA130" s="3">
        <f t="shared" si="9"/>
        <v>5320241.1478000004</v>
      </c>
      <c r="AB130" s="3">
        <f t="shared" si="9"/>
        <v>134283316.7739</v>
      </c>
      <c r="AC130" s="15"/>
      <c r="AD130" s="41">
        <v>4.5199999999999996</v>
      </c>
      <c r="AE130" s="41">
        <v>4.5199999999999996</v>
      </c>
    </row>
    <row r="131" spans="1:31" ht="14.1" customHeight="1" x14ac:dyDescent="0.2">
      <c r="A131" s="8">
        <f t="shared" si="7"/>
        <v>2020</v>
      </c>
      <c r="B131" s="8">
        <v>5</v>
      </c>
      <c r="C131" s="31">
        <v>697031.85</v>
      </c>
      <c r="D131" s="31">
        <v>73273.27</v>
      </c>
      <c r="E131" s="31">
        <v>3483.27</v>
      </c>
      <c r="F131" s="31">
        <v>616.53</v>
      </c>
      <c r="G131" s="31">
        <v>767.16</v>
      </c>
      <c r="H131" s="31">
        <v>208.22</v>
      </c>
      <c r="I131" s="31">
        <v>7059.43</v>
      </c>
      <c r="J131" s="31">
        <v>1874.81</v>
      </c>
      <c r="K131" s="40"/>
      <c r="L131" s="1">
        <v>1150.0899999999999</v>
      </c>
      <c r="M131" s="1">
        <v>6050.19</v>
      </c>
      <c r="N131" s="2">
        <f t="shared" si="6"/>
        <v>312.87897148369206</v>
      </c>
      <c r="O131" s="14">
        <v>1998.16</v>
      </c>
      <c r="P131" s="14">
        <v>95709.91</v>
      </c>
      <c r="Q131" s="14">
        <v>462.08</v>
      </c>
      <c r="R131" s="14">
        <v>712.72</v>
      </c>
      <c r="S131" s="14">
        <v>67821.73</v>
      </c>
      <c r="T131" s="18"/>
      <c r="U131" s="3">
        <f t="shared" ref="U131:V162" si="10">+L131*C131</f>
        <v>801649360.3664999</v>
      </c>
      <c r="V131" s="3">
        <f t="shared" si="10"/>
        <v>443317205.42129999</v>
      </c>
      <c r="W131" s="4">
        <v>1089841.9350000001</v>
      </c>
      <c r="X131" s="3">
        <f t="shared" ref="X131:AB162" si="11">+O131*F131</f>
        <v>1231925.5848000001</v>
      </c>
      <c r="Y131" s="3">
        <f t="shared" si="11"/>
        <v>73424814.555600002</v>
      </c>
      <c r="Z131" s="3">
        <f t="shared" si="11"/>
        <v>96214.297599999991</v>
      </c>
      <c r="AA131" s="3">
        <f t="shared" si="11"/>
        <v>5031396.9495999999</v>
      </c>
      <c r="AB131" s="3">
        <f t="shared" si="11"/>
        <v>127152857.62129998</v>
      </c>
      <c r="AC131" s="15"/>
      <c r="AD131" s="41">
        <v>4.915</v>
      </c>
      <c r="AE131" s="41">
        <v>4.915</v>
      </c>
    </row>
    <row r="132" spans="1:31" ht="14.1" customHeight="1" x14ac:dyDescent="0.2">
      <c r="A132" s="8">
        <f t="shared" si="7"/>
        <v>2020</v>
      </c>
      <c r="B132" s="8">
        <v>6</v>
      </c>
      <c r="C132" s="31">
        <v>697938.95</v>
      </c>
      <c r="D132" s="31">
        <v>73219.58</v>
      </c>
      <c r="E132" s="31">
        <v>3430.37</v>
      </c>
      <c r="F132" s="31">
        <v>616.67999999999995</v>
      </c>
      <c r="G132" s="31">
        <v>760.27</v>
      </c>
      <c r="H132" s="31">
        <v>207.35</v>
      </c>
      <c r="I132" s="31">
        <v>7065.4</v>
      </c>
      <c r="J132" s="31">
        <v>1876.01</v>
      </c>
      <c r="K132" s="40"/>
      <c r="L132" s="1">
        <v>1349.01</v>
      </c>
      <c r="M132" s="1">
        <v>7095.08</v>
      </c>
      <c r="N132" s="2">
        <f t="shared" ref="N132:N162" si="12">+W132/E132</f>
        <v>369.43002999676423</v>
      </c>
      <c r="O132" s="14">
        <v>2222.0100000000002</v>
      </c>
      <c r="P132" s="14">
        <v>102724.76</v>
      </c>
      <c r="Q132" s="14">
        <v>598.78</v>
      </c>
      <c r="R132" s="14">
        <v>783.02</v>
      </c>
      <c r="S132" s="14">
        <v>74764.179999999993</v>
      </c>
      <c r="T132" s="18"/>
      <c r="U132" s="3">
        <f t="shared" si="10"/>
        <v>941526622.93949997</v>
      </c>
      <c r="V132" s="3">
        <f t="shared" si="10"/>
        <v>519498777.66640002</v>
      </c>
      <c r="W132" s="4">
        <v>1267281.692</v>
      </c>
      <c r="X132" s="3">
        <f t="shared" si="11"/>
        <v>1370269.1268</v>
      </c>
      <c r="Y132" s="3">
        <f t="shared" si="11"/>
        <v>78098553.2852</v>
      </c>
      <c r="Z132" s="3">
        <f t="shared" si="11"/>
        <v>124157.033</v>
      </c>
      <c r="AA132" s="3">
        <f t="shared" si="11"/>
        <v>5532349.5079999994</v>
      </c>
      <c r="AB132" s="3">
        <f t="shared" si="11"/>
        <v>140258349.32179999</v>
      </c>
      <c r="AC132" s="15"/>
      <c r="AD132" s="41">
        <v>5.0960000000000001</v>
      </c>
      <c r="AE132" s="41">
        <v>5.0960000000000001</v>
      </c>
    </row>
    <row r="133" spans="1:31" ht="14.1" customHeight="1" x14ac:dyDescent="0.2">
      <c r="A133" s="8">
        <f t="shared" si="7"/>
        <v>2020</v>
      </c>
      <c r="B133" s="8">
        <v>7</v>
      </c>
      <c r="C133" s="31">
        <v>699386</v>
      </c>
      <c r="D133" s="31">
        <v>73487</v>
      </c>
      <c r="E133" s="31">
        <v>3342.3</v>
      </c>
      <c r="F133" s="31">
        <v>616.79</v>
      </c>
      <c r="G133" s="31">
        <v>770</v>
      </c>
      <c r="H133" s="31">
        <v>211.24</v>
      </c>
      <c r="I133" s="31">
        <v>7071.17</v>
      </c>
      <c r="J133" s="31">
        <v>1877.18</v>
      </c>
      <c r="K133" s="40"/>
      <c r="L133" s="1">
        <v>1588.5</v>
      </c>
      <c r="M133" s="1">
        <v>7760.52</v>
      </c>
      <c r="N133" s="2">
        <f t="shared" si="12"/>
        <v>406.90447476288779</v>
      </c>
      <c r="O133" s="14">
        <v>2533.02</v>
      </c>
      <c r="P133" s="14">
        <v>103717.52</v>
      </c>
      <c r="Q133" s="14">
        <v>701.07</v>
      </c>
      <c r="R133" s="14">
        <v>856.6</v>
      </c>
      <c r="S133" s="14">
        <v>80211.78</v>
      </c>
      <c r="T133" s="18"/>
      <c r="U133" s="3">
        <f t="shared" si="10"/>
        <v>1110974661</v>
      </c>
      <c r="V133" s="3">
        <f t="shared" si="10"/>
        <v>570297333.24000001</v>
      </c>
      <c r="W133" s="4">
        <v>1359996.8259999999</v>
      </c>
      <c r="X133" s="3">
        <f t="shared" si="11"/>
        <v>1562341.4057999998</v>
      </c>
      <c r="Y133" s="3">
        <f t="shared" si="11"/>
        <v>79862490.400000006</v>
      </c>
      <c r="Z133" s="3">
        <f t="shared" si="11"/>
        <v>148094.02680000002</v>
      </c>
      <c r="AA133" s="3">
        <f t="shared" si="11"/>
        <v>6057164.2220000001</v>
      </c>
      <c r="AB133" s="3">
        <f t="shared" si="11"/>
        <v>150571949.18040001</v>
      </c>
      <c r="AC133" s="15"/>
      <c r="AD133" s="41">
        <v>5.101</v>
      </c>
      <c r="AE133" s="41">
        <v>5.101</v>
      </c>
    </row>
    <row r="134" spans="1:31" ht="14.1" customHeight="1" x14ac:dyDescent="0.2">
      <c r="A134" s="8">
        <f t="shared" si="7"/>
        <v>2020</v>
      </c>
      <c r="B134" s="8">
        <v>8</v>
      </c>
      <c r="C134" s="31">
        <v>699871.51</v>
      </c>
      <c r="D134" s="31">
        <v>73538.73</v>
      </c>
      <c r="E134" s="31">
        <v>3054.06</v>
      </c>
      <c r="F134" s="31">
        <v>616.88</v>
      </c>
      <c r="G134" s="31">
        <v>770.32</v>
      </c>
      <c r="H134" s="31">
        <v>214.17</v>
      </c>
      <c r="I134" s="31">
        <v>7077.13</v>
      </c>
      <c r="J134" s="31">
        <v>1878.39</v>
      </c>
      <c r="K134" s="40"/>
      <c r="L134" s="1">
        <v>1430.76</v>
      </c>
      <c r="M134" s="1">
        <v>8040.57</v>
      </c>
      <c r="N134" s="2">
        <f t="shared" si="12"/>
        <v>400.2957004773973</v>
      </c>
      <c r="O134" s="14">
        <v>2620.71</v>
      </c>
      <c r="P134" s="14">
        <v>107732.09</v>
      </c>
      <c r="Q134" s="14">
        <v>597.87</v>
      </c>
      <c r="R134" s="14">
        <v>919.2</v>
      </c>
      <c r="S134" s="14">
        <v>82792.350000000006</v>
      </c>
      <c r="T134" s="18"/>
      <c r="U134" s="3">
        <f t="shared" si="10"/>
        <v>1001348161.6476001</v>
      </c>
      <c r="V134" s="3">
        <f t="shared" si="10"/>
        <v>591293306.27609992</v>
      </c>
      <c r="W134" s="4">
        <v>1222527.0870000001</v>
      </c>
      <c r="X134" s="3">
        <f t="shared" si="11"/>
        <v>1616663.5848000001</v>
      </c>
      <c r="Y134" s="3">
        <f t="shared" si="11"/>
        <v>82988183.568800002</v>
      </c>
      <c r="Z134" s="3">
        <f t="shared" si="11"/>
        <v>128045.81789999999</v>
      </c>
      <c r="AA134" s="3">
        <f t="shared" si="11"/>
        <v>6505297.8960000006</v>
      </c>
      <c r="AB134" s="3">
        <f t="shared" si="11"/>
        <v>155516322.31650001</v>
      </c>
      <c r="AC134" s="15"/>
      <c r="AD134" s="41">
        <v>5.2080000000000002</v>
      </c>
      <c r="AE134" s="41">
        <v>5.2080000000000002</v>
      </c>
    </row>
    <row r="135" spans="1:31" ht="14.1" customHeight="1" x14ac:dyDescent="0.2">
      <c r="A135" s="8">
        <f t="shared" si="7"/>
        <v>2020</v>
      </c>
      <c r="B135" s="8">
        <v>9</v>
      </c>
      <c r="C135" s="31">
        <v>700772.32</v>
      </c>
      <c r="D135" s="31">
        <v>73593.48</v>
      </c>
      <c r="E135" s="31">
        <v>3027.49</v>
      </c>
      <c r="F135" s="31">
        <v>616.94000000000005</v>
      </c>
      <c r="G135" s="31">
        <v>770.65</v>
      </c>
      <c r="H135" s="31">
        <v>213.36</v>
      </c>
      <c r="I135" s="31">
        <v>7083.1</v>
      </c>
      <c r="J135" s="31">
        <v>1879.59</v>
      </c>
      <c r="K135" s="40"/>
      <c r="L135" s="1">
        <v>1447.26</v>
      </c>
      <c r="M135" s="1">
        <v>8019.55</v>
      </c>
      <c r="N135" s="2">
        <f t="shared" si="12"/>
        <v>383.42874889760168</v>
      </c>
      <c r="O135" s="14">
        <v>2543.61</v>
      </c>
      <c r="P135" s="14">
        <v>107811.32</v>
      </c>
      <c r="Q135" s="14">
        <v>655.64</v>
      </c>
      <c r="R135" s="14">
        <v>946.89</v>
      </c>
      <c r="S135" s="14">
        <v>92727.03</v>
      </c>
      <c r="T135" s="18"/>
      <c r="U135" s="3">
        <f t="shared" si="10"/>
        <v>1014199747.8432</v>
      </c>
      <c r="V135" s="3">
        <f t="shared" si="10"/>
        <v>590186592.53400004</v>
      </c>
      <c r="W135" s="4">
        <v>1160826.703</v>
      </c>
      <c r="X135" s="3">
        <f t="shared" si="11"/>
        <v>1569254.7534000003</v>
      </c>
      <c r="Y135" s="3">
        <f t="shared" si="11"/>
        <v>83084793.758000001</v>
      </c>
      <c r="Z135" s="3">
        <f t="shared" si="11"/>
        <v>139887.3504</v>
      </c>
      <c r="AA135" s="3">
        <f t="shared" si="11"/>
        <v>6706916.5590000004</v>
      </c>
      <c r="AB135" s="3">
        <f t="shared" si="11"/>
        <v>174288798.3177</v>
      </c>
      <c r="AC135" s="15"/>
      <c r="AD135" s="41">
        <v>4.8049999999999997</v>
      </c>
      <c r="AE135" s="41">
        <v>4.8049999999999997</v>
      </c>
    </row>
    <row r="136" spans="1:31" ht="14.1" customHeight="1" x14ac:dyDescent="0.2">
      <c r="A136" s="8">
        <f t="shared" si="7"/>
        <v>2020</v>
      </c>
      <c r="B136" s="8">
        <v>10</v>
      </c>
      <c r="C136" s="31">
        <v>702201.53</v>
      </c>
      <c r="D136" s="31">
        <v>73595.44</v>
      </c>
      <c r="E136" s="31">
        <v>3019.76</v>
      </c>
      <c r="F136" s="31">
        <v>616.97</v>
      </c>
      <c r="G136" s="31">
        <v>770.97</v>
      </c>
      <c r="H136" s="31">
        <v>212.57</v>
      </c>
      <c r="I136" s="31">
        <v>7088.87</v>
      </c>
      <c r="J136" s="31">
        <v>1880.76</v>
      </c>
      <c r="K136" s="40"/>
      <c r="L136" s="1">
        <v>1295.05</v>
      </c>
      <c r="M136" s="1">
        <v>7566.93</v>
      </c>
      <c r="N136" s="2">
        <f t="shared" si="12"/>
        <v>345.82504636130022</v>
      </c>
      <c r="O136" s="14">
        <v>2392.3000000000002</v>
      </c>
      <c r="P136" s="14">
        <v>102218.77</v>
      </c>
      <c r="Q136" s="14">
        <v>624.99</v>
      </c>
      <c r="R136" s="14">
        <v>916.2</v>
      </c>
      <c r="S136" s="14">
        <v>85055.37</v>
      </c>
      <c r="T136" s="18"/>
      <c r="U136" s="3">
        <f t="shared" si="10"/>
        <v>909386091.42649996</v>
      </c>
      <c r="V136" s="3">
        <f t="shared" si="10"/>
        <v>556891542.79920006</v>
      </c>
      <c r="W136" s="4">
        <v>1044308.642</v>
      </c>
      <c r="X136" s="3">
        <f t="shared" si="11"/>
        <v>1475977.3310000002</v>
      </c>
      <c r="Y136" s="3">
        <f t="shared" si="11"/>
        <v>78807605.106900007</v>
      </c>
      <c r="Z136" s="3">
        <f t="shared" si="11"/>
        <v>132854.1243</v>
      </c>
      <c r="AA136" s="3">
        <f t="shared" si="11"/>
        <v>6494822.6940000001</v>
      </c>
      <c r="AB136" s="3">
        <f t="shared" si="11"/>
        <v>159968737.6812</v>
      </c>
      <c r="AC136" s="15"/>
      <c r="AD136" s="41">
        <v>4.4749999999999996</v>
      </c>
      <c r="AE136" s="41">
        <v>4.4749999999999996</v>
      </c>
    </row>
    <row r="137" spans="1:31" ht="14.1" customHeight="1" x14ac:dyDescent="0.2">
      <c r="A137" s="8">
        <f t="shared" si="7"/>
        <v>2020</v>
      </c>
      <c r="B137" s="8">
        <v>11</v>
      </c>
      <c r="C137" s="31">
        <v>703106.34</v>
      </c>
      <c r="D137" s="31">
        <v>73607.58</v>
      </c>
      <c r="E137" s="31">
        <v>3017.04</v>
      </c>
      <c r="F137" s="31">
        <v>616.97</v>
      </c>
      <c r="G137" s="31">
        <v>771.29</v>
      </c>
      <c r="H137" s="31">
        <v>211.81</v>
      </c>
      <c r="I137" s="31">
        <v>7094.83</v>
      </c>
      <c r="J137" s="31">
        <v>1881.97</v>
      </c>
      <c r="K137" s="40"/>
      <c r="L137" s="1">
        <v>1008.79</v>
      </c>
      <c r="M137" s="1">
        <v>6754.83</v>
      </c>
      <c r="N137" s="2">
        <f t="shared" si="12"/>
        <v>278.55739201336411</v>
      </c>
      <c r="O137" s="14">
        <v>2128.64</v>
      </c>
      <c r="P137" s="14">
        <v>99006.01</v>
      </c>
      <c r="Q137" s="14">
        <v>487.64</v>
      </c>
      <c r="R137" s="14">
        <v>852</v>
      </c>
      <c r="S137" s="14">
        <v>76178.27</v>
      </c>
      <c r="T137" s="18"/>
      <c r="U137" s="3">
        <f t="shared" si="10"/>
        <v>709286644.72859991</v>
      </c>
      <c r="V137" s="3">
        <f t="shared" si="10"/>
        <v>497206689.61140001</v>
      </c>
      <c r="W137" s="4">
        <v>840418.79399999999</v>
      </c>
      <c r="X137" s="3">
        <f t="shared" si="11"/>
        <v>1313307.0208000001</v>
      </c>
      <c r="Y137" s="3">
        <f t="shared" si="11"/>
        <v>76362345.452899992</v>
      </c>
      <c r="Z137" s="3">
        <f t="shared" si="11"/>
        <v>103287.0284</v>
      </c>
      <c r="AA137" s="3">
        <f t="shared" si="11"/>
        <v>6044795.1600000001</v>
      </c>
      <c r="AB137" s="3">
        <f t="shared" si="11"/>
        <v>143365218.79190001</v>
      </c>
      <c r="AC137" s="15"/>
      <c r="AD137" s="41">
        <v>3.762</v>
      </c>
      <c r="AE137" s="41">
        <v>3.762</v>
      </c>
    </row>
    <row r="138" spans="1:31" ht="14.1" customHeight="1" x14ac:dyDescent="0.2">
      <c r="A138" s="8">
        <f t="shared" si="7"/>
        <v>2020</v>
      </c>
      <c r="B138" s="8">
        <v>12</v>
      </c>
      <c r="C138" s="31">
        <v>704158.85</v>
      </c>
      <c r="D138" s="31">
        <v>73660.479999999996</v>
      </c>
      <c r="E138" s="31">
        <v>2990.91</v>
      </c>
      <c r="F138" s="31">
        <v>616.95000000000005</v>
      </c>
      <c r="G138" s="31">
        <v>771.6</v>
      </c>
      <c r="H138" s="31">
        <v>211.07</v>
      </c>
      <c r="I138" s="31">
        <v>7100.6</v>
      </c>
      <c r="J138" s="31">
        <v>1883.14</v>
      </c>
      <c r="K138" s="40"/>
      <c r="L138" s="1">
        <v>923.27</v>
      </c>
      <c r="M138" s="1">
        <v>6398.59</v>
      </c>
      <c r="N138" s="2">
        <f t="shared" si="12"/>
        <v>239.13196318177413</v>
      </c>
      <c r="O138" s="14">
        <v>1806.98</v>
      </c>
      <c r="P138" s="14">
        <v>97567.23</v>
      </c>
      <c r="Q138" s="14">
        <v>397.14</v>
      </c>
      <c r="R138" s="14">
        <v>800.48</v>
      </c>
      <c r="S138" s="14">
        <v>72248.66</v>
      </c>
      <c r="T138" s="18"/>
      <c r="U138" s="3">
        <f t="shared" si="10"/>
        <v>650128741.43949997</v>
      </c>
      <c r="V138" s="3">
        <f t="shared" si="10"/>
        <v>471323210.72319996</v>
      </c>
      <c r="W138" s="4">
        <v>715222.18</v>
      </c>
      <c r="X138" s="3">
        <f t="shared" si="11"/>
        <v>1114816.311</v>
      </c>
      <c r="Y138" s="3">
        <f t="shared" si="11"/>
        <v>75282874.667999998</v>
      </c>
      <c r="Z138" s="3">
        <f t="shared" si="11"/>
        <v>83824.339800000002</v>
      </c>
      <c r="AA138" s="3">
        <f t="shared" si="11"/>
        <v>5683888.2880000006</v>
      </c>
      <c r="AB138" s="3">
        <f t="shared" si="11"/>
        <v>136054341.59240001</v>
      </c>
      <c r="AC138" s="15"/>
      <c r="AD138" s="41">
        <v>4.5949999999999998</v>
      </c>
      <c r="AE138" s="41">
        <v>4.5949999999999998</v>
      </c>
    </row>
    <row r="139" spans="1:31" ht="14.1" customHeight="1" x14ac:dyDescent="0.2">
      <c r="A139" s="8">
        <f t="shared" si="7"/>
        <v>2021</v>
      </c>
      <c r="B139" s="8">
        <v>1</v>
      </c>
      <c r="C139" s="31">
        <v>705552.44</v>
      </c>
      <c r="D139" s="31">
        <v>73697.929999999993</v>
      </c>
      <c r="E139" s="31">
        <v>3007.54</v>
      </c>
      <c r="F139" s="31">
        <v>616.91</v>
      </c>
      <c r="G139" s="31">
        <v>771.91</v>
      </c>
      <c r="H139" s="31">
        <v>210.36</v>
      </c>
      <c r="I139" s="31">
        <v>7106.57</v>
      </c>
      <c r="J139" s="31">
        <v>1884.34</v>
      </c>
      <c r="K139" s="40"/>
      <c r="L139" s="1">
        <v>999.66</v>
      </c>
      <c r="M139" s="1">
        <v>6462.73</v>
      </c>
      <c r="N139" s="2">
        <f t="shared" si="12"/>
        <v>252.03514699721367</v>
      </c>
      <c r="O139" s="14">
        <v>1793.27</v>
      </c>
      <c r="P139" s="14">
        <v>96513.44</v>
      </c>
      <c r="Q139" s="14">
        <v>369.52</v>
      </c>
      <c r="R139" s="14">
        <v>854.11</v>
      </c>
      <c r="S139" s="14">
        <v>72779.490000000005</v>
      </c>
      <c r="T139" s="18"/>
      <c r="U139" s="3">
        <f t="shared" si="10"/>
        <v>705312552.1703999</v>
      </c>
      <c r="V139" s="3">
        <f t="shared" si="10"/>
        <v>476289823.14889991</v>
      </c>
      <c r="W139" s="4">
        <v>758005.78599999996</v>
      </c>
      <c r="X139" s="3">
        <f t="shared" si="11"/>
        <v>1106286.1957</v>
      </c>
      <c r="Y139" s="3">
        <f t="shared" si="11"/>
        <v>74499689.470400006</v>
      </c>
      <c r="Z139" s="3">
        <f t="shared" si="11"/>
        <v>77732.227200000008</v>
      </c>
      <c r="AA139" s="3">
        <f t="shared" si="11"/>
        <v>6069792.5027000001</v>
      </c>
      <c r="AB139" s="3">
        <f t="shared" si="11"/>
        <v>137141304.1866</v>
      </c>
      <c r="AC139" s="15"/>
      <c r="AD139" s="41">
        <v>5.4850000000000003</v>
      </c>
      <c r="AE139" s="41">
        <v>5.4850000000000003</v>
      </c>
    </row>
    <row r="140" spans="1:31" ht="14.1" customHeight="1" x14ac:dyDescent="0.2">
      <c r="A140" s="8">
        <f t="shared" si="7"/>
        <v>2021</v>
      </c>
      <c r="B140" s="8">
        <v>2</v>
      </c>
      <c r="C140" s="31">
        <v>706810.64</v>
      </c>
      <c r="D140" s="31">
        <v>73799.75</v>
      </c>
      <c r="E140" s="31">
        <v>3003.6</v>
      </c>
      <c r="F140" s="31">
        <v>616.86</v>
      </c>
      <c r="G140" s="31">
        <v>772.22</v>
      </c>
      <c r="H140" s="31">
        <v>209.67</v>
      </c>
      <c r="I140" s="31">
        <v>7112.53</v>
      </c>
      <c r="J140" s="31">
        <v>1885.55</v>
      </c>
      <c r="K140" s="40"/>
      <c r="L140" s="1">
        <v>887.85</v>
      </c>
      <c r="M140" s="1">
        <v>6098.16</v>
      </c>
      <c r="N140" s="2">
        <f t="shared" si="12"/>
        <v>222.43469869489948</v>
      </c>
      <c r="O140" s="14">
        <v>1837.17</v>
      </c>
      <c r="P140" s="14">
        <v>94102.46</v>
      </c>
      <c r="Q140" s="14">
        <v>401.47</v>
      </c>
      <c r="R140" s="14">
        <v>833.13</v>
      </c>
      <c r="S140" s="14">
        <v>69798.460000000006</v>
      </c>
      <c r="T140" s="18"/>
      <c r="U140" s="3">
        <f t="shared" si="10"/>
        <v>627541826.72399998</v>
      </c>
      <c r="V140" s="3">
        <f t="shared" si="10"/>
        <v>450042683.45999998</v>
      </c>
      <c r="W140" s="4">
        <v>668104.86100000003</v>
      </c>
      <c r="X140" s="3">
        <f t="shared" si="11"/>
        <v>1133276.6862000001</v>
      </c>
      <c r="Y140" s="3">
        <f t="shared" si="11"/>
        <v>72667801.661200002</v>
      </c>
      <c r="Z140" s="3">
        <f t="shared" si="11"/>
        <v>84176.214900000006</v>
      </c>
      <c r="AA140" s="3">
        <f t="shared" si="11"/>
        <v>5925662.1189000001</v>
      </c>
      <c r="AB140" s="3">
        <f t="shared" si="11"/>
        <v>131608486.25300001</v>
      </c>
      <c r="AC140" s="15"/>
      <c r="AD140" s="41">
        <v>4.4509999999999996</v>
      </c>
      <c r="AE140" s="41">
        <v>4.4509999999999996</v>
      </c>
    </row>
    <row r="141" spans="1:31" ht="14.1" customHeight="1" x14ac:dyDescent="0.2">
      <c r="A141" s="8">
        <f t="shared" si="7"/>
        <v>2021</v>
      </c>
      <c r="B141" s="8">
        <v>3</v>
      </c>
      <c r="C141" s="31">
        <v>708554.01</v>
      </c>
      <c r="D141" s="31">
        <v>73936.94</v>
      </c>
      <c r="E141" s="31">
        <v>3010.17</v>
      </c>
      <c r="F141" s="31">
        <v>616.79</v>
      </c>
      <c r="G141" s="31">
        <v>772.51</v>
      </c>
      <c r="H141" s="31">
        <v>208.99</v>
      </c>
      <c r="I141" s="31">
        <v>7117.92</v>
      </c>
      <c r="J141" s="31">
        <v>1886.64</v>
      </c>
      <c r="K141" s="40"/>
      <c r="L141" s="1">
        <v>844.2</v>
      </c>
      <c r="M141" s="1">
        <v>6151.55</v>
      </c>
      <c r="N141" s="2">
        <f t="shared" si="12"/>
        <v>205.45058186082511</v>
      </c>
      <c r="O141" s="14">
        <v>1795.06</v>
      </c>
      <c r="P141" s="14">
        <v>96481.5</v>
      </c>
      <c r="Q141" s="14">
        <v>346.73</v>
      </c>
      <c r="R141" s="14">
        <v>828.98</v>
      </c>
      <c r="S141" s="14">
        <v>69808.3</v>
      </c>
      <c r="T141" s="18"/>
      <c r="U141" s="3">
        <f t="shared" si="10"/>
        <v>598161295.24199998</v>
      </c>
      <c r="V141" s="3">
        <f t="shared" si="10"/>
        <v>454826783.25700003</v>
      </c>
      <c r="W141" s="4">
        <v>618441.17799999996</v>
      </c>
      <c r="X141" s="3">
        <f t="shared" si="11"/>
        <v>1107175.0573999998</v>
      </c>
      <c r="Y141" s="3">
        <f t="shared" si="11"/>
        <v>74532923.564999998</v>
      </c>
      <c r="Z141" s="3">
        <f t="shared" si="11"/>
        <v>72463.102700000003</v>
      </c>
      <c r="AA141" s="3">
        <f t="shared" si="11"/>
        <v>5900613.3216000004</v>
      </c>
      <c r="AB141" s="3">
        <f t="shared" si="11"/>
        <v>131703131.11200002</v>
      </c>
      <c r="AC141" s="15"/>
      <c r="AD141" s="41">
        <v>4.25</v>
      </c>
      <c r="AE141" s="41">
        <v>4.25</v>
      </c>
    </row>
    <row r="142" spans="1:31" ht="14.1" customHeight="1" x14ac:dyDescent="0.2">
      <c r="A142" s="8">
        <f t="shared" si="7"/>
        <v>2021</v>
      </c>
      <c r="B142" s="8">
        <v>4</v>
      </c>
      <c r="C142" s="31">
        <v>709545.75</v>
      </c>
      <c r="D142" s="31">
        <v>73960</v>
      </c>
      <c r="E142" s="31">
        <v>3001.99</v>
      </c>
      <c r="F142" s="31">
        <v>616.70000000000005</v>
      </c>
      <c r="G142" s="31">
        <v>772.8</v>
      </c>
      <c r="H142" s="31">
        <v>208.34</v>
      </c>
      <c r="I142" s="31">
        <v>7123.88</v>
      </c>
      <c r="J142" s="31">
        <v>1887.84</v>
      </c>
      <c r="K142" s="40"/>
      <c r="L142" s="1">
        <v>902.89</v>
      </c>
      <c r="M142" s="1">
        <v>6510.48</v>
      </c>
      <c r="N142" s="2">
        <f t="shared" si="12"/>
        <v>225.29600931382183</v>
      </c>
      <c r="O142" s="14">
        <v>1919.02</v>
      </c>
      <c r="P142" s="14">
        <v>103847.21</v>
      </c>
      <c r="Q142" s="14">
        <v>379.28</v>
      </c>
      <c r="R142" s="14">
        <v>809.14</v>
      </c>
      <c r="S142" s="14">
        <v>73614.38</v>
      </c>
      <c r="T142" s="18"/>
      <c r="U142" s="3">
        <f t="shared" si="10"/>
        <v>640641762.21749997</v>
      </c>
      <c r="V142" s="3">
        <f t="shared" si="10"/>
        <v>481515100.79999995</v>
      </c>
      <c r="W142" s="4">
        <v>676336.36699999997</v>
      </c>
      <c r="X142" s="3">
        <f t="shared" si="11"/>
        <v>1183459.6340000001</v>
      </c>
      <c r="Y142" s="3">
        <f t="shared" si="11"/>
        <v>80253123.887999997</v>
      </c>
      <c r="Z142" s="3">
        <f t="shared" si="11"/>
        <v>79019.195200000002</v>
      </c>
      <c r="AA142" s="3">
        <f t="shared" si="11"/>
        <v>5764216.2631999999</v>
      </c>
      <c r="AB142" s="3">
        <f t="shared" si="11"/>
        <v>138972171.1392</v>
      </c>
      <c r="AC142" s="15"/>
      <c r="AD142" s="41">
        <v>4.3259999999999996</v>
      </c>
      <c r="AE142" s="41">
        <v>4.3259999999999996</v>
      </c>
    </row>
    <row r="143" spans="1:31" ht="14.1" customHeight="1" x14ac:dyDescent="0.2">
      <c r="A143" s="8">
        <f t="shared" si="7"/>
        <v>2021</v>
      </c>
      <c r="B143" s="8">
        <v>5</v>
      </c>
      <c r="C143" s="31">
        <v>710434.66</v>
      </c>
      <c r="D143" s="31">
        <v>73959.210000000006</v>
      </c>
      <c r="E143" s="31">
        <v>3012.69</v>
      </c>
      <c r="F143" s="31">
        <v>616.61</v>
      </c>
      <c r="G143" s="31">
        <v>773.08</v>
      </c>
      <c r="H143" s="31">
        <v>207.71</v>
      </c>
      <c r="I143" s="31">
        <v>7129.65</v>
      </c>
      <c r="J143" s="31">
        <v>1889.01</v>
      </c>
      <c r="K143" s="40"/>
      <c r="L143" s="1">
        <v>1056.0899999999999</v>
      </c>
      <c r="M143" s="1">
        <v>6952.31</v>
      </c>
      <c r="N143" s="2">
        <f t="shared" si="12"/>
        <v>284.25475040578351</v>
      </c>
      <c r="O143" s="14">
        <v>2111.85</v>
      </c>
      <c r="P143" s="14">
        <v>104987.19</v>
      </c>
      <c r="Q143" s="14">
        <v>430.52</v>
      </c>
      <c r="R143" s="14">
        <v>822.16</v>
      </c>
      <c r="S143" s="14">
        <v>77413.440000000002</v>
      </c>
      <c r="T143" s="18"/>
      <c r="U143" s="3">
        <f t="shared" si="10"/>
        <v>750282940.07939994</v>
      </c>
      <c r="V143" s="3">
        <f t="shared" si="10"/>
        <v>514187355.27510005</v>
      </c>
      <c r="W143" s="4">
        <v>856371.44400000002</v>
      </c>
      <c r="X143" s="3">
        <f t="shared" si="11"/>
        <v>1302187.8285000001</v>
      </c>
      <c r="Y143" s="3">
        <f t="shared" si="11"/>
        <v>81163496.845200002</v>
      </c>
      <c r="Z143" s="3">
        <f t="shared" si="11"/>
        <v>89423.309200000003</v>
      </c>
      <c r="AA143" s="3">
        <f t="shared" si="11"/>
        <v>5861713.0439999998</v>
      </c>
      <c r="AB143" s="3">
        <f t="shared" si="11"/>
        <v>146234762.29440001</v>
      </c>
      <c r="AC143" s="15"/>
      <c r="AD143" s="41">
        <v>4.6769999999999996</v>
      </c>
      <c r="AE143" s="41">
        <v>4.6769999999999996</v>
      </c>
    </row>
    <row r="144" spans="1:31" ht="14.1" customHeight="1" x14ac:dyDescent="0.2">
      <c r="A144" s="8">
        <f t="shared" si="7"/>
        <v>2021</v>
      </c>
      <c r="B144" s="8">
        <v>6</v>
      </c>
      <c r="C144" s="31">
        <v>711315.85</v>
      </c>
      <c r="D144" s="31">
        <v>74030.559999999998</v>
      </c>
      <c r="E144" s="31">
        <v>3015.82</v>
      </c>
      <c r="F144" s="31">
        <v>616.5</v>
      </c>
      <c r="G144" s="31">
        <v>773.35</v>
      </c>
      <c r="H144" s="31">
        <v>207.1</v>
      </c>
      <c r="I144" s="31">
        <v>7135.62</v>
      </c>
      <c r="J144" s="31">
        <v>1890.22</v>
      </c>
      <c r="K144" s="40"/>
      <c r="L144" s="1">
        <v>1317.55</v>
      </c>
      <c r="M144" s="1">
        <v>7726.86</v>
      </c>
      <c r="N144" s="2">
        <f t="shared" si="12"/>
        <v>351.15978208248498</v>
      </c>
      <c r="O144" s="14">
        <v>2411.13</v>
      </c>
      <c r="P144" s="14">
        <v>108156.89</v>
      </c>
      <c r="Q144" s="14">
        <v>565.13</v>
      </c>
      <c r="R144" s="14">
        <v>907.02</v>
      </c>
      <c r="S144" s="14">
        <v>82406.720000000001</v>
      </c>
      <c r="T144" s="18"/>
      <c r="U144" s="3">
        <f t="shared" si="10"/>
        <v>937194198.1674999</v>
      </c>
      <c r="V144" s="3">
        <f t="shared" si="10"/>
        <v>572023772.84159994</v>
      </c>
      <c r="W144" s="4">
        <v>1059034.6939999999</v>
      </c>
      <c r="X144" s="3">
        <f t="shared" si="11"/>
        <v>1486461.645</v>
      </c>
      <c r="Y144" s="3">
        <f t="shared" si="11"/>
        <v>83643130.881500006</v>
      </c>
      <c r="Z144" s="3">
        <f t="shared" si="11"/>
        <v>117038.423</v>
      </c>
      <c r="AA144" s="3">
        <f t="shared" si="11"/>
        <v>6472150.0523999995</v>
      </c>
      <c r="AB144" s="3">
        <f t="shared" si="11"/>
        <v>155766830.2784</v>
      </c>
      <c r="AC144" s="15"/>
      <c r="AD144" s="41">
        <v>5.0309999999999997</v>
      </c>
      <c r="AE144" s="41">
        <v>5.0309999999999997</v>
      </c>
    </row>
    <row r="145" spans="1:31" ht="14.1" customHeight="1" x14ac:dyDescent="0.2">
      <c r="A145" s="8">
        <f t="shared" si="7"/>
        <v>2021</v>
      </c>
      <c r="B145" s="8">
        <v>7</v>
      </c>
      <c r="C145" s="31">
        <v>711939.84</v>
      </c>
      <c r="D145" s="31">
        <v>74066.58</v>
      </c>
      <c r="E145" s="31">
        <v>3026.46</v>
      </c>
      <c r="F145" s="31">
        <v>616.39</v>
      </c>
      <c r="G145" s="31">
        <v>773.61</v>
      </c>
      <c r="H145" s="31">
        <v>206.51</v>
      </c>
      <c r="I145" s="31">
        <v>7141.39</v>
      </c>
      <c r="J145" s="31">
        <v>1891.39</v>
      </c>
      <c r="K145" s="40"/>
      <c r="L145" s="1">
        <v>1400.85</v>
      </c>
      <c r="M145" s="1">
        <v>7997.29</v>
      </c>
      <c r="N145" s="2">
        <f t="shared" si="12"/>
        <v>402.69773662959363</v>
      </c>
      <c r="O145" s="14">
        <v>2521.19</v>
      </c>
      <c r="P145" s="14">
        <v>108635.9</v>
      </c>
      <c r="Q145" s="14">
        <v>613.69000000000005</v>
      </c>
      <c r="R145" s="14">
        <v>891.04</v>
      </c>
      <c r="S145" s="14">
        <v>81186.679999999993</v>
      </c>
      <c r="T145" s="18"/>
      <c r="U145" s="3">
        <f t="shared" si="10"/>
        <v>997320924.86399984</v>
      </c>
      <c r="V145" s="3">
        <f t="shared" si="10"/>
        <v>592331919.56819999</v>
      </c>
      <c r="W145" s="4">
        <v>1218748.5919999999</v>
      </c>
      <c r="X145" s="3">
        <f t="shared" si="11"/>
        <v>1554036.3041000001</v>
      </c>
      <c r="Y145" s="3">
        <f t="shared" si="11"/>
        <v>84041818.598999992</v>
      </c>
      <c r="Z145" s="3">
        <f t="shared" si="11"/>
        <v>126733.12190000001</v>
      </c>
      <c r="AA145" s="3">
        <f t="shared" si="11"/>
        <v>6363264.1456000004</v>
      </c>
      <c r="AB145" s="3">
        <f t="shared" si="11"/>
        <v>153555674.68520001</v>
      </c>
      <c r="AC145" s="15"/>
      <c r="AD145" s="41">
        <v>5.0279999999999996</v>
      </c>
      <c r="AE145" s="41">
        <v>5.0279999999999996</v>
      </c>
    </row>
    <row r="146" spans="1:31" ht="14.1" customHeight="1" x14ac:dyDescent="0.2">
      <c r="A146" s="8">
        <f t="shared" si="7"/>
        <v>2021</v>
      </c>
      <c r="B146" s="8">
        <v>8</v>
      </c>
      <c r="C146" s="31">
        <v>712399.44</v>
      </c>
      <c r="D146" s="31">
        <v>74116.820000000007</v>
      </c>
      <c r="E146" s="31">
        <v>3043.04</v>
      </c>
      <c r="F146" s="31">
        <v>616.27</v>
      </c>
      <c r="G146" s="31">
        <v>773.86</v>
      </c>
      <c r="H146" s="31">
        <v>205.94</v>
      </c>
      <c r="I146" s="31">
        <v>7147.35</v>
      </c>
      <c r="J146" s="31">
        <v>1892.59</v>
      </c>
      <c r="K146" s="40"/>
      <c r="L146" s="1">
        <v>1387.07</v>
      </c>
      <c r="M146" s="1">
        <v>7931.46</v>
      </c>
      <c r="N146" s="2">
        <f t="shared" si="12"/>
        <v>396.74319167674429</v>
      </c>
      <c r="O146" s="14">
        <v>2557.59</v>
      </c>
      <c r="P146" s="14">
        <v>107117.33</v>
      </c>
      <c r="Q146" s="14">
        <v>555.57000000000005</v>
      </c>
      <c r="R146" s="14">
        <v>889.71</v>
      </c>
      <c r="S146" s="14">
        <v>82792.350000000006</v>
      </c>
      <c r="T146" s="18"/>
      <c r="U146" s="3">
        <f t="shared" si="10"/>
        <v>988147891.2407999</v>
      </c>
      <c r="V146" s="3">
        <f t="shared" si="10"/>
        <v>587854593.1572001</v>
      </c>
      <c r="W146" s="4">
        <v>1207305.402</v>
      </c>
      <c r="X146" s="3">
        <f t="shared" si="11"/>
        <v>1576165.9893</v>
      </c>
      <c r="Y146" s="3">
        <f t="shared" si="11"/>
        <v>82893816.993799999</v>
      </c>
      <c r="Z146" s="3">
        <f t="shared" si="11"/>
        <v>114414.08580000002</v>
      </c>
      <c r="AA146" s="3">
        <f t="shared" si="11"/>
        <v>6359068.7685000002</v>
      </c>
      <c r="AB146" s="3">
        <f t="shared" si="11"/>
        <v>156691973.68650001</v>
      </c>
      <c r="AC146" s="15"/>
      <c r="AD146" s="41">
        <v>5.1310000000000002</v>
      </c>
      <c r="AE146" s="41">
        <v>5.1310000000000002</v>
      </c>
    </row>
    <row r="147" spans="1:31" ht="14.1" customHeight="1" x14ac:dyDescent="0.2">
      <c r="A147" s="8">
        <f t="shared" si="7"/>
        <v>2021</v>
      </c>
      <c r="B147" s="8">
        <v>9</v>
      </c>
      <c r="C147" s="31">
        <v>713274.34</v>
      </c>
      <c r="D147" s="31">
        <v>74170.100000000006</v>
      </c>
      <c r="E147" s="31">
        <v>3057.47</v>
      </c>
      <c r="F147" s="31">
        <v>616.14</v>
      </c>
      <c r="G147" s="31">
        <v>774.09</v>
      </c>
      <c r="H147" s="31">
        <v>205.38</v>
      </c>
      <c r="I147" s="31">
        <v>7153.31</v>
      </c>
      <c r="J147" s="31">
        <v>1893.8</v>
      </c>
      <c r="K147" s="40"/>
      <c r="L147" s="1">
        <v>1455.88</v>
      </c>
      <c r="M147" s="1">
        <v>8191.49</v>
      </c>
      <c r="N147" s="2">
        <f t="shared" si="12"/>
        <v>388.33693903783194</v>
      </c>
      <c r="O147" s="14">
        <v>2641.27</v>
      </c>
      <c r="P147" s="14">
        <v>109706.87</v>
      </c>
      <c r="Q147" s="14">
        <v>670.33</v>
      </c>
      <c r="R147" s="14">
        <v>988.92</v>
      </c>
      <c r="S147" s="14">
        <v>92727.03</v>
      </c>
      <c r="T147" s="18"/>
      <c r="U147" s="3">
        <f t="shared" si="10"/>
        <v>1038441846.1192</v>
      </c>
      <c r="V147" s="3">
        <f t="shared" si="10"/>
        <v>607563632.449</v>
      </c>
      <c r="W147" s="4">
        <v>1187328.541</v>
      </c>
      <c r="X147" s="3">
        <f t="shared" si="11"/>
        <v>1627392.0977999999</v>
      </c>
      <c r="Y147" s="3">
        <f t="shared" si="11"/>
        <v>84922990.998300001</v>
      </c>
      <c r="Z147" s="3">
        <f t="shared" si="11"/>
        <v>137672.37540000002</v>
      </c>
      <c r="AA147" s="3">
        <f t="shared" si="11"/>
        <v>7074051.3251999998</v>
      </c>
      <c r="AB147" s="3">
        <f t="shared" si="11"/>
        <v>175606449.414</v>
      </c>
      <c r="AC147" s="15"/>
      <c r="AD147" s="41">
        <v>4.734</v>
      </c>
      <c r="AE147" s="41">
        <v>4.734</v>
      </c>
    </row>
    <row r="148" spans="1:31" ht="14.1" customHeight="1" x14ac:dyDescent="0.2">
      <c r="A148" s="8">
        <f t="shared" ref="A148:A162" si="13">+A136+1</f>
        <v>2021</v>
      </c>
      <c r="B148" s="8">
        <v>10</v>
      </c>
      <c r="C148" s="31">
        <v>714677.64</v>
      </c>
      <c r="D148" s="31">
        <v>74170.62</v>
      </c>
      <c r="E148" s="31">
        <v>3092.2</v>
      </c>
      <c r="F148" s="31">
        <v>616.02</v>
      </c>
      <c r="G148" s="31">
        <v>774.32</v>
      </c>
      <c r="H148" s="31">
        <v>204.84</v>
      </c>
      <c r="I148" s="31">
        <v>7159.09</v>
      </c>
      <c r="J148" s="31">
        <v>1894.97</v>
      </c>
      <c r="K148" s="40"/>
      <c r="L148" s="1">
        <v>1277.26</v>
      </c>
      <c r="M148" s="1">
        <v>7579.93</v>
      </c>
      <c r="N148" s="2">
        <f t="shared" si="12"/>
        <v>349.45716221460447</v>
      </c>
      <c r="O148" s="14">
        <v>2398.7399999999998</v>
      </c>
      <c r="P148" s="14">
        <v>102742.95</v>
      </c>
      <c r="Q148" s="14">
        <v>609.22</v>
      </c>
      <c r="R148" s="14">
        <v>917.22</v>
      </c>
      <c r="S148" s="14">
        <v>85055.37</v>
      </c>
      <c r="T148" s="18"/>
      <c r="U148" s="3">
        <f t="shared" si="10"/>
        <v>912829162.46640003</v>
      </c>
      <c r="V148" s="3">
        <f t="shared" si="10"/>
        <v>562208107.6566</v>
      </c>
      <c r="W148" s="4">
        <v>1080591.4369999999</v>
      </c>
      <c r="X148" s="3">
        <f t="shared" si="11"/>
        <v>1477671.8147999998</v>
      </c>
      <c r="Y148" s="3">
        <f t="shared" si="11"/>
        <v>79555921.044</v>
      </c>
      <c r="Z148" s="3">
        <f t="shared" si="11"/>
        <v>124792.62480000001</v>
      </c>
      <c r="AA148" s="3">
        <f t="shared" si="11"/>
        <v>6566460.5298000006</v>
      </c>
      <c r="AB148" s="3">
        <f t="shared" si="11"/>
        <v>161177374.48890001</v>
      </c>
      <c r="AC148" s="15"/>
      <c r="AD148" s="41">
        <v>4.4320000000000004</v>
      </c>
      <c r="AE148" s="41">
        <v>4.4320000000000004</v>
      </c>
    </row>
    <row r="149" spans="1:31" ht="14.1" customHeight="1" x14ac:dyDescent="0.2">
      <c r="A149" s="8">
        <f t="shared" si="13"/>
        <v>2021</v>
      </c>
      <c r="B149" s="8">
        <v>11</v>
      </c>
      <c r="C149" s="31">
        <v>715556.54</v>
      </c>
      <c r="D149" s="31">
        <v>74181.34</v>
      </c>
      <c r="E149" s="31">
        <v>3104.59</v>
      </c>
      <c r="F149" s="31">
        <v>615.88</v>
      </c>
      <c r="G149" s="31">
        <v>774.54</v>
      </c>
      <c r="H149" s="31">
        <v>204.33</v>
      </c>
      <c r="I149" s="31">
        <v>7165.05</v>
      </c>
      <c r="J149" s="31">
        <v>1896.17</v>
      </c>
      <c r="K149" s="40"/>
      <c r="L149" s="1">
        <v>988.61</v>
      </c>
      <c r="M149" s="1">
        <v>6734.93</v>
      </c>
      <c r="N149" s="2">
        <f t="shared" si="12"/>
        <v>284.09366099871482</v>
      </c>
      <c r="O149" s="14">
        <v>2116.5100000000002</v>
      </c>
      <c r="P149" s="14">
        <v>99281.75</v>
      </c>
      <c r="Q149" s="14">
        <v>467.42</v>
      </c>
      <c r="R149" s="14">
        <v>844.81</v>
      </c>
      <c r="S149" s="14">
        <v>76178.27</v>
      </c>
      <c r="T149" s="18"/>
      <c r="U149" s="3">
        <f t="shared" si="10"/>
        <v>707406351.00940001</v>
      </c>
      <c r="V149" s="3">
        <f t="shared" si="10"/>
        <v>499606132.2062</v>
      </c>
      <c r="W149" s="4">
        <v>881994.33900000004</v>
      </c>
      <c r="X149" s="3">
        <f t="shared" si="11"/>
        <v>1303516.1788000001</v>
      </c>
      <c r="Y149" s="3">
        <f t="shared" si="11"/>
        <v>76897686.644999996</v>
      </c>
      <c r="Z149" s="3">
        <f t="shared" si="11"/>
        <v>95507.928600000014</v>
      </c>
      <c r="AA149" s="3">
        <f t="shared" si="11"/>
        <v>6053105.8904999997</v>
      </c>
      <c r="AB149" s="3">
        <f t="shared" si="11"/>
        <v>144446950.22590002</v>
      </c>
      <c r="AC149" s="15"/>
      <c r="AD149" s="41">
        <v>3.7250000000000001</v>
      </c>
      <c r="AE149" s="41">
        <v>3.7250000000000001</v>
      </c>
    </row>
    <row r="150" spans="1:31" ht="14.1" customHeight="1" x14ac:dyDescent="0.2">
      <c r="A150" s="8">
        <f t="shared" si="13"/>
        <v>2021</v>
      </c>
      <c r="B150" s="8">
        <v>12</v>
      </c>
      <c r="C150" s="31">
        <v>716583.13</v>
      </c>
      <c r="D150" s="31">
        <v>74232.83</v>
      </c>
      <c r="E150" s="31">
        <v>3128.96</v>
      </c>
      <c r="F150" s="31">
        <v>615.75</v>
      </c>
      <c r="G150" s="31">
        <v>774.75</v>
      </c>
      <c r="H150" s="31">
        <v>203.82</v>
      </c>
      <c r="I150" s="31">
        <v>7170.82</v>
      </c>
      <c r="J150" s="31">
        <v>1897.34</v>
      </c>
      <c r="K150" s="40"/>
      <c r="L150" s="1">
        <v>920.03</v>
      </c>
      <c r="M150" s="1">
        <v>6463.18</v>
      </c>
      <c r="N150" s="2">
        <f t="shared" si="12"/>
        <v>252.12892238954794</v>
      </c>
      <c r="O150" s="14">
        <v>1843.6</v>
      </c>
      <c r="P150" s="14">
        <v>98614.93</v>
      </c>
      <c r="Q150" s="14">
        <v>395</v>
      </c>
      <c r="R150" s="14">
        <v>815.13</v>
      </c>
      <c r="S150" s="14">
        <v>72248.66</v>
      </c>
      <c r="T150" s="18"/>
      <c r="U150" s="3">
        <f t="shared" si="10"/>
        <v>659277977.09389997</v>
      </c>
      <c r="V150" s="3">
        <f t="shared" si="10"/>
        <v>479780142.19940001</v>
      </c>
      <c r="W150" s="4">
        <v>788901.31299999997</v>
      </c>
      <c r="X150" s="3">
        <f t="shared" si="11"/>
        <v>1135196.7</v>
      </c>
      <c r="Y150" s="3">
        <f t="shared" si="11"/>
        <v>76401917.017499998</v>
      </c>
      <c r="Z150" s="3">
        <f t="shared" si="11"/>
        <v>80508.899999999994</v>
      </c>
      <c r="AA150" s="3">
        <f t="shared" si="11"/>
        <v>5845150.5066</v>
      </c>
      <c r="AB150" s="3">
        <f t="shared" si="11"/>
        <v>137080272.56439999</v>
      </c>
      <c r="AC150" s="15"/>
      <c r="AD150" s="41">
        <v>4.5570000000000004</v>
      </c>
      <c r="AE150" s="41">
        <v>4.5570000000000004</v>
      </c>
    </row>
    <row r="151" spans="1:31" ht="14.1" customHeight="1" x14ac:dyDescent="0.2">
      <c r="A151" s="8">
        <f t="shared" si="13"/>
        <v>2022</v>
      </c>
      <c r="B151" s="8">
        <v>1</v>
      </c>
      <c r="C151" s="31">
        <v>717950.81</v>
      </c>
      <c r="D151" s="31">
        <v>74268.899999999994</v>
      </c>
      <c r="E151" s="31">
        <v>3156.92</v>
      </c>
      <c r="F151" s="31">
        <v>615.6</v>
      </c>
      <c r="G151" s="31">
        <v>774.95</v>
      </c>
      <c r="H151" s="31">
        <v>203.34</v>
      </c>
      <c r="I151" s="31">
        <v>7176.78</v>
      </c>
      <c r="J151" s="31">
        <v>1898.55</v>
      </c>
      <c r="K151" s="40"/>
      <c r="L151" s="1">
        <v>994.58</v>
      </c>
      <c r="M151" s="1">
        <v>6502.34</v>
      </c>
      <c r="N151" s="2">
        <f t="shared" si="12"/>
        <v>264.64439263586024</v>
      </c>
      <c r="O151" s="14">
        <v>1815.59</v>
      </c>
      <c r="P151" s="14">
        <v>97345.12</v>
      </c>
      <c r="Q151" s="14">
        <v>365.5</v>
      </c>
      <c r="R151" s="14">
        <v>862.14</v>
      </c>
      <c r="S151" s="14">
        <v>72779.490000000005</v>
      </c>
      <c r="T151" s="18"/>
      <c r="U151" s="3">
        <f t="shared" si="10"/>
        <v>714059516.6098001</v>
      </c>
      <c r="V151" s="3">
        <f t="shared" si="10"/>
        <v>482921639.22599995</v>
      </c>
      <c r="W151" s="4">
        <v>835461.17599999998</v>
      </c>
      <c r="X151" s="3">
        <f t="shared" si="11"/>
        <v>1117677.2039999999</v>
      </c>
      <c r="Y151" s="3">
        <f t="shared" si="11"/>
        <v>75437600.744000003</v>
      </c>
      <c r="Z151" s="3">
        <f t="shared" si="11"/>
        <v>74320.77</v>
      </c>
      <c r="AA151" s="3">
        <f t="shared" si="11"/>
        <v>6187389.1091999998</v>
      </c>
      <c r="AB151" s="3">
        <f t="shared" si="11"/>
        <v>138175500.73950002</v>
      </c>
      <c r="AC151" s="15"/>
      <c r="AD151" s="41">
        <v>5.4560000000000004</v>
      </c>
      <c r="AE151" s="41">
        <v>5.4560000000000004</v>
      </c>
    </row>
    <row r="152" spans="1:31" ht="14.1" customHeight="1" x14ac:dyDescent="0.2">
      <c r="A152" s="8">
        <f t="shared" si="13"/>
        <v>2022</v>
      </c>
      <c r="B152" s="8">
        <v>2</v>
      </c>
      <c r="C152" s="31">
        <v>719183.09</v>
      </c>
      <c r="D152" s="31">
        <v>74369.350000000006</v>
      </c>
      <c r="E152" s="31">
        <v>3179.27</v>
      </c>
      <c r="F152" s="31">
        <v>615.46</v>
      </c>
      <c r="G152" s="31">
        <v>775.15</v>
      </c>
      <c r="H152" s="31">
        <v>202.87</v>
      </c>
      <c r="I152" s="31">
        <v>7182.75</v>
      </c>
      <c r="J152" s="31">
        <v>1899.75</v>
      </c>
      <c r="K152" s="40"/>
      <c r="L152" s="1">
        <v>878.76</v>
      </c>
      <c r="M152" s="1">
        <v>6103.63</v>
      </c>
      <c r="N152" s="2">
        <f t="shared" si="12"/>
        <v>238.01897951416521</v>
      </c>
      <c r="O152" s="14">
        <v>1840.06</v>
      </c>
      <c r="P152" s="14">
        <v>94665.65</v>
      </c>
      <c r="Q152" s="14">
        <v>392.69</v>
      </c>
      <c r="R152" s="14">
        <v>832.72</v>
      </c>
      <c r="S152" s="14">
        <v>69798.460000000006</v>
      </c>
      <c r="T152" s="18"/>
      <c r="U152" s="3">
        <f t="shared" si="10"/>
        <v>631989332.16839993</v>
      </c>
      <c r="V152" s="3">
        <f t="shared" si="10"/>
        <v>453922995.74050003</v>
      </c>
      <c r="W152" s="4">
        <v>756726.60100000002</v>
      </c>
      <c r="X152" s="3">
        <f t="shared" si="11"/>
        <v>1132483.3276</v>
      </c>
      <c r="Y152" s="3">
        <f t="shared" si="11"/>
        <v>73380078.597499996</v>
      </c>
      <c r="Z152" s="3">
        <f t="shared" si="11"/>
        <v>79665.020300000004</v>
      </c>
      <c r="AA152" s="3">
        <f t="shared" si="11"/>
        <v>5981219.5800000001</v>
      </c>
      <c r="AB152" s="3">
        <f t="shared" si="11"/>
        <v>132599624.38500001</v>
      </c>
      <c r="AC152" s="15"/>
      <c r="AD152" s="41">
        <v>4.4390000000000001</v>
      </c>
      <c r="AE152" s="41">
        <v>4.4390000000000001</v>
      </c>
    </row>
    <row r="153" spans="1:31" ht="14.1" customHeight="1" x14ac:dyDescent="0.2">
      <c r="A153" s="8">
        <f t="shared" si="13"/>
        <v>2022</v>
      </c>
      <c r="B153" s="8">
        <v>3</v>
      </c>
      <c r="C153" s="31">
        <v>720900.55</v>
      </c>
      <c r="D153" s="31">
        <v>74505.179999999993</v>
      </c>
      <c r="E153" s="31">
        <v>3197.01</v>
      </c>
      <c r="F153" s="31">
        <v>615.30999999999995</v>
      </c>
      <c r="G153" s="31">
        <v>775.34</v>
      </c>
      <c r="H153" s="31">
        <v>202.41</v>
      </c>
      <c r="I153" s="31">
        <v>7188.13</v>
      </c>
      <c r="J153" s="31">
        <v>1900.84</v>
      </c>
      <c r="K153" s="40"/>
      <c r="L153" s="1">
        <v>842.77</v>
      </c>
      <c r="M153" s="1">
        <v>6179.81</v>
      </c>
      <c r="N153" s="2">
        <f t="shared" si="12"/>
        <v>223.4530886672234</v>
      </c>
      <c r="O153" s="14">
        <v>1810.71</v>
      </c>
      <c r="P153" s="14">
        <v>97233.57</v>
      </c>
      <c r="Q153" s="14">
        <v>345.66</v>
      </c>
      <c r="R153" s="14">
        <v>834.21</v>
      </c>
      <c r="S153" s="14">
        <v>69808.3</v>
      </c>
      <c r="T153" s="18"/>
      <c r="U153" s="3">
        <f t="shared" si="10"/>
        <v>607553356.52350008</v>
      </c>
      <c r="V153" s="3">
        <f t="shared" si="10"/>
        <v>460427856.41579998</v>
      </c>
      <c r="W153" s="4">
        <v>714381.75899999996</v>
      </c>
      <c r="X153" s="3">
        <f t="shared" si="11"/>
        <v>1114147.9701</v>
      </c>
      <c r="Y153" s="3">
        <f t="shared" si="11"/>
        <v>75389076.163800001</v>
      </c>
      <c r="Z153" s="3">
        <f t="shared" si="11"/>
        <v>69965.040600000008</v>
      </c>
      <c r="AA153" s="3">
        <f t="shared" si="11"/>
        <v>5996409.9273000006</v>
      </c>
      <c r="AB153" s="3">
        <f t="shared" si="11"/>
        <v>132694408.972</v>
      </c>
      <c r="AC153" s="15"/>
      <c r="AD153" s="41">
        <v>4.2439999999999998</v>
      </c>
      <c r="AE153" s="41">
        <v>4.2439999999999998</v>
      </c>
    </row>
    <row r="154" spans="1:31" ht="14.1" customHeight="1" x14ac:dyDescent="0.2">
      <c r="A154" s="8">
        <f t="shared" si="13"/>
        <v>2022</v>
      </c>
      <c r="B154" s="8">
        <v>4</v>
      </c>
      <c r="C154" s="31">
        <v>721866.38</v>
      </c>
      <c r="D154" s="31">
        <v>74526.899999999994</v>
      </c>
      <c r="E154" s="31">
        <v>3220.37</v>
      </c>
      <c r="F154" s="31">
        <v>615.16</v>
      </c>
      <c r="G154" s="31">
        <v>775.53</v>
      </c>
      <c r="H154" s="31">
        <v>201.97</v>
      </c>
      <c r="I154" s="31">
        <v>7194.1</v>
      </c>
      <c r="J154" s="31">
        <v>1902.05</v>
      </c>
      <c r="K154" s="40"/>
      <c r="L154" s="1">
        <v>901.96</v>
      </c>
      <c r="M154" s="1">
        <v>6528.95</v>
      </c>
      <c r="N154" s="2">
        <f t="shared" si="12"/>
        <v>244.53904768706701</v>
      </c>
      <c r="O154" s="14">
        <v>1928.56</v>
      </c>
      <c r="P154" s="14">
        <v>104477.16</v>
      </c>
      <c r="Q154" s="14">
        <v>378.09</v>
      </c>
      <c r="R154" s="14">
        <v>811.37</v>
      </c>
      <c r="S154" s="14">
        <v>73614.38</v>
      </c>
      <c r="T154" s="18"/>
      <c r="U154" s="3">
        <f t="shared" si="10"/>
        <v>651094600.10479999</v>
      </c>
      <c r="V154" s="3">
        <f t="shared" si="10"/>
        <v>486582403.75499994</v>
      </c>
      <c r="W154" s="4">
        <v>787506.21299999999</v>
      </c>
      <c r="X154" s="3">
        <f t="shared" si="11"/>
        <v>1186372.9696</v>
      </c>
      <c r="Y154" s="3">
        <f t="shared" si="11"/>
        <v>81025171.894799992</v>
      </c>
      <c r="Z154" s="3">
        <f t="shared" si="11"/>
        <v>76362.837299999999</v>
      </c>
      <c r="AA154" s="3">
        <f t="shared" si="11"/>
        <v>5837076.9170000004</v>
      </c>
      <c r="AB154" s="3">
        <f t="shared" si="11"/>
        <v>140018231.479</v>
      </c>
      <c r="AC154" s="15"/>
      <c r="AD154" s="41">
        <v>4.3159999999999998</v>
      </c>
      <c r="AE154" s="41">
        <v>4.3159999999999998</v>
      </c>
    </row>
    <row r="155" spans="1:31" ht="14.1" customHeight="1" x14ac:dyDescent="0.2">
      <c r="A155" s="8">
        <f t="shared" si="13"/>
        <v>2022</v>
      </c>
      <c r="B155" s="8">
        <v>5</v>
      </c>
      <c r="C155" s="31">
        <v>722722.79</v>
      </c>
      <c r="D155" s="31">
        <v>74524.479999999996</v>
      </c>
      <c r="E155" s="31">
        <v>3238.57</v>
      </c>
      <c r="F155" s="31">
        <v>615</v>
      </c>
      <c r="G155" s="31">
        <v>775.71</v>
      </c>
      <c r="H155" s="31">
        <v>201.54</v>
      </c>
      <c r="I155" s="31">
        <v>7199.87</v>
      </c>
      <c r="J155" s="31">
        <v>1903.22</v>
      </c>
      <c r="K155" s="40"/>
      <c r="L155" s="1">
        <v>1065.42</v>
      </c>
      <c r="M155" s="1">
        <v>7014.14</v>
      </c>
      <c r="N155" s="2">
        <f t="shared" si="12"/>
        <v>300.87509579845425</v>
      </c>
      <c r="O155" s="14">
        <v>2145.58</v>
      </c>
      <c r="P155" s="14">
        <v>105959.73</v>
      </c>
      <c r="Q155" s="14">
        <v>439.87</v>
      </c>
      <c r="R155" s="14">
        <v>834.85</v>
      </c>
      <c r="S155" s="14">
        <v>77413.440000000002</v>
      </c>
      <c r="T155" s="18"/>
      <c r="U155" s="3">
        <f t="shared" si="10"/>
        <v>770003314.92180014</v>
      </c>
      <c r="V155" s="3">
        <f t="shared" si="10"/>
        <v>522725136.14719999</v>
      </c>
      <c r="W155" s="4">
        <v>974405.05900000001</v>
      </c>
      <c r="X155" s="3">
        <f t="shared" si="11"/>
        <v>1319531.7</v>
      </c>
      <c r="Y155" s="3">
        <f t="shared" si="11"/>
        <v>82194022.158299997</v>
      </c>
      <c r="Z155" s="3">
        <f t="shared" si="11"/>
        <v>88651.399799999999</v>
      </c>
      <c r="AA155" s="3">
        <f t="shared" si="11"/>
        <v>6010811.4694999997</v>
      </c>
      <c r="AB155" s="3">
        <f t="shared" si="11"/>
        <v>147334807.27680001</v>
      </c>
      <c r="AC155" s="15"/>
      <c r="AD155" s="41">
        <v>4.67</v>
      </c>
      <c r="AE155" s="41">
        <v>4.67</v>
      </c>
    </row>
    <row r="156" spans="1:31" ht="14.1" customHeight="1" x14ac:dyDescent="0.2">
      <c r="A156" s="8">
        <f t="shared" si="13"/>
        <v>2022</v>
      </c>
      <c r="B156" s="8">
        <v>6</v>
      </c>
      <c r="C156" s="31">
        <v>723571.48</v>
      </c>
      <c r="D156" s="31">
        <v>74594.210000000006</v>
      </c>
      <c r="E156" s="31">
        <v>3259.32</v>
      </c>
      <c r="F156" s="31">
        <v>614.83000000000004</v>
      </c>
      <c r="G156" s="31">
        <v>775.89</v>
      </c>
      <c r="H156" s="31">
        <v>201.13</v>
      </c>
      <c r="I156" s="31">
        <v>7205.83</v>
      </c>
      <c r="J156" s="31">
        <v>1904.42</v>
      </c>
      <c r="K156" s="40"/>
      <c r="L156" s="1">
        <v>1324.83</v>
      </c>
      <c r="M156" s="1">
        <v>7769.52</v>
      </c>
      <c r="N156" s="2">
        <f t="shared" si="12"/>
        <v>363.37831357461067</v>
      </c>
      <c r="O156" s="14">
        <v>2433.1799999999998</v>
      </c>
      <c r="P156" s="14">
        <v>108900.64</v>
      </c>
      <c r="Q156" s="14">
        <v>571.41</v>
      </c>
      <c r="R156" s="14">
        <v>913.98</v>
      </c>
      <c r="S156" s="14">
        <v>82406.720000000001</v>
      </c>
      <c r="T156" s="18"/>
      <c r="U156" s="3">
        <f t="shared" si="10"/>
        <v>958609203.84839988</v>
      </c>
      <c r="V156" s="3">
        <f t="shared" si="10"/>
        <v>579561206.47920012</v>
      </c>
      <c r="W156" s="4">
        <v>1184366.2050000001</v>
      </c>
      <c r="X156" s="3">
        <f t="shared" si="11"/>
        <v>1495992.0593999999</v>
      </c>
      <c r="Y156" s="3">
        <f t="shared" si="11"/>
        <v>84494917.569600001</v>
      </c>
      <c r="Z156" s="3">
        <f t="shared" si="11"/>
        <v>114927.69329999998</v>
      </c>
      <c r="AA156" s="3">
        <f t="shared" si="11"/>
        <v>6585984.5033999998</v>
      </c>
      <c r="AB156" s="3">
        <f t="shared" si="11"/>
        <v>156937005.7024</v>
      </c>
      <c r="AC156" s="15"/>
      <c r="AD156" s="41">
        <v>5.0270000000000001</v>
      </c>
      <c r="AE156" s="41">
        <v>5.0270000000000001</v>
      </c>
    </row>
    <row r="157" spans="1:31" ht="14.1" customHeight="1" x14ac:dyDescent="0.2">
      <c r="A157" s="8">
        <f t="shared" si="13"/>
        <v>2022</v>
      </c>
      <c r="B157" s="8">
        <v>7</v>
      </c>
      <c r="C157" s="31">
        <v>724162.97</v>
      </c>
      <c r="D157" s="31">
        <v>74628.62</v>
      </c>
      <c r="E157" s="31">
        <v>3274.99</v>
      </c>
      <c r="F157" s="31">
        <v>614.66999999999996</v>
      </c>
      <c r="G157" s="31">
        <v>776.07</v>
      </c>
      <c r="H157" s="31">
        <v>200.74</v>
      </c>
      <c r="I157" s="31">
        <v>7211.61</v>
      </c>
      <c r="J157" s="31">
        <v>1905.59</v>
      </c>
      <c r="K157" s="40"/>
      <c r="L157" s="1">
        <v>1409.17</v>
      </c>
      <c r="M157" s="1">
        <v>8037.74</v>
      </c>
      <c r="N157" s="2">
        <f t="shared" si="12"/>
        <v>411.14032317655932</v>
      </c>
      <c r="O157" s="14">
        <v>2541.7800000000002</v>
      </c>
      <c r="P157" s="14">
        <v>109331.87</v>
      </c>
      <c r="Q157" s="14">
        <v>620.58000000000004</v>
      </c>
      <c r="R157" s="14">
        <v>897.25</v>
      </c>
      <c r="S157" s="14">
        <v>81186.679999999993</v>
      </c>
      <c r="T157" s="18"/>
      <c r="U157" s="3">
        <f t="shared" si="10"/>
        <v>1020468732.4349</v>
      </c>
      <c r="V157" s="3">
        <f t="shared" si="10"/>
        <v>599845444.11879992</v>
      </c>
      <c r="W157" s="4">
        <v>1346480.4469999999</v>
      </c>
      <c r="X157" s="3">
        <f t="shared" si="11"/>
        <v>1562355.9125999999</v>
      </c>
      <c r="Y157" s="3">
        <f t="shared" si="11"/>
        <v>84849184.350900009</v>
      </c>
      <c r="Z157" s="3">
        <f t="shared" si="11"/>
        <v>124575.22920000002</v>
      </c>
      <c r="AA157" s="3">
        <f t="shared" si="11"/>
        <v>6470617.0724999998</v>
      </c>
      <c r="AB157" s="3">
        <f t="shared" si="11"/>
        <v>154708525.54119998</v>
      </c>
      <c r="AC157" s="15"/>
      <c r="AD157" s="41">
        <v>5.0250000000000004</v>
      </c>
      <c r="AE157" s="41">
        <v>5.0250000000000004</v>
      </c>
    </row>
    <row r="158" spans="1:31" ht="14.1" customHeight="1" x14ac:dyDescent="0.2">
      <c r="A158" s="8">
        <f t="shared" si="13"/>
        <v>2022</v>
      </c>
      <c r="B158" s="8">
        <v>8</v>
      </c>
      <c r="C158" s="31">
        <v>724590.06</v>
      </c>
      <c r="D158" s="31">
        <v>74677.259999999995</v>
      </c>
      <c r="E158" s="31">
        <v>3292.05</v>
      </c>
      <c r="F158" s="31">
        <v>614.49</v>
      </c>
      <c r="G158" s="31">
        <v>776.25</v>
      </c>
      <c r="H158" s="31">
        <v>200.35</v>
      </c>
      <c r="I158" s="31">
        <v>7217.57</v>
      </c>
      <c r="J158" s="31">
        <v>1906.8</v>
      </c>
      <c r="K158" s="40"/>
      <c r="L158" s="1">
        <v>1399.53</v>
      </c>
      <c r="M158" s="1">
        <v>7990.31</v>
      </c>
      <c r="N158" s="2">
        <f t="shared" si="12"/>
        <v>406.0721170699108</v>
      </c>
      <c r="O158" s="14">
        <v>2588.84</v>
      </c>
      <c r="P158" s="14">
        <v>107965.37</v>
      </c>
      <c r="Q158" s="14">
        <v>566.85</v>
      </c>
      <c r="R158" s="14">
        <v>900.82</v>
      </c>
      <c r="S158" s="14">
        <v>82792.350000000006</v>
      </c>
      <c r="T158" s="18"/>
      <c r="U158" s="3">
        <f t="shared" si="10"/>
        <v>1014085526.6718</v>
      </c>
      <c r="V158" s="3">
        <f t="shared" si="10"/>
        <v>596694457.3506</v>
      </c>
      <c r="W158" s="4">
        <v>1336809.713</v>
      </c>
      <c r="X158" s="3">
        <f t="shared" si="11"/>
        <v>1590816.2916000001</v>
      </c>
      <c r="Y158" s="3">
        <f t="shared" si="11"/>
        <v>83808118.462499991</v>
      </c>
      <c r="Z158" s="3">
        <f t="shared" si="11"/>
        <v>113568.39750000001</v>
      </c>
      <c r="AA158" s="3">
        <f t="shared" si="11"/>
        <v>6501731.4073999999</v>
      </c>
      <c r="AB158" s="3">
        <f t="shared" si="11"/>
        <v>157868452.98000002</v>
      </c>
      <c r="AC158" s="15"/>
      <c r="AD158" s="41">
        <v>5.1269999999999998</v>
      </c>
      <c r="AE158" s="41">
        <v>5.1269999999999998</v>
      </c>
    </row>
    <row r="159" spans="1:31" ht="14.1" customHeight="1" x14ac:dyDescent="0.2">
      <c r="A159" s="8">
        <f t="shared" si="13"/>
        <v>2022</v>
      </c>
      <c r="B159" s="8">
        <v>9</v>
      </c>
      <c r="C159" s="31">
        <v>725432.46</v>
      </c>
      <c r="D159" s="31">
        <v>74728.95</v>
      </c>
      <c r="E159" s="31">
        <v>3306.18</v>
      </c>
      <c r="F159" s="31">
        <v>614.32000000000005</v>
      </c>
      <c r="G159" s="31">
        <v>776.43</v>
      </c>
      <c r="H159" s="31">
        <v>199.99</v>
      </c>
      <c r="I159" s="31">
        <v>7223.53</v>
      </c>
      <c r="J159" s="31">
        <v>1908.01</v>
      </c>
      <c r="K159" s="40"/>
      <c r="L159" s="1">
        <v>1451.29</v>
      </c>
      <c r="M159" s="1">
        <v>8154.36</v>
      </c>
      <c r="N159" s="2">
        <f t="shared" si="12"/>
        <v>396.09920784712273</v>
      </c>
      <c r="O159" s="14">
        <v>2617.5700000000002</v>
      </c>
      <c r="P159" s="14">
        <v>109681.05</v>
      </c>
      <c r="Q159" s="14">
        <v>662.74</v>
      </c>
      <c r="R159" s="14">
        <v>975.47</v>
      </c>
      <c r="S159" s="14">
        <v>92727.03</v>
      </c>
      <c r="T159" s="18"/>
      <c r="U159" s="3">
        <f t="shared" si="10"/>
        <v>1052812874.8734</v>
      </c>
      <c r="V159" s="3">
        <f t="shared" si="10"/>
        <v>609366760.722</v>
      </c>
      <c r="W159" s="4">
        <v>1309575.2790000001</v>
      </c>
      <c r="X159" s="3">
        <f t="shared" si="11"/>
        <v>1608025.6024000002</v>
      </c>
      <c r="Y159" s="3">
        <f t="shared" si="11"/>
        <v>85159657.651500002</v>
      </c>
      <c r="Z159" s="3">
        <f t="shared" si="11"/>
        <v>132541.3726</v>
      </c>
      <c r="AA159" s="3">
        <f t="shared" si="11"/>
        <v>7046336.8091000002</v>
      </c>
      <c r="AB159" s="3">
        <f t="shared" si="11"/>
        <v>176924100.51030001</v>
      </c>
      <c r="AC159" s="15"/>
      <c r="AD159" s="41">
        <v>4.7309999999999999</v>
      </c>
      <c r="AE159" s="41">
        <v>4.7309999999999999</v>
      </c>
    </row>
    <row r="160" spans="1:31" ht="14.1" customHeight="1" x14ac:dyDescent="0.2">
      <c r="A160" s="8">
        <f t="shared" si="13"/>
        <v>2022</v>
      </c>
      <c r="B160" s="8">
        <v>10</v>
      </c>
      <c r="C160" s="31">
        <v>726803.26</v>
      </c>
      <c r="D160" s="31">
        <v>74727.89</v>
      </c>
      <c r="E160" s="31">
        <v>3324.04</v>
      </c>
      <c r="F160" s="31">
        <v>614.15</v>
      </c>
      <c r="G160" s="31">
        <v>776.61</v>
      </c>
      <c r="H160" s="31">
        <v>199.63</v>
      </c>
      <c r="I160" s="31">
        <v>7229.3</v>
      </c>
      <c r="J160" s="31">
        <v>1909.17</v>
      </c>
      <c r="K160" s="40"/>
      <c r="L160" s="1">
        <v>1287.21</v>
      </c>
      <c r="M160" s="1">
        <v>7623.34</v>
      </c>
      <c r="N160" s="2">
        <f t="shared" si="12"/>
        <v>361.17127802312848</v>
      </c>
      <c r="O160" s="14">
        <v>2421.75</v>
      </c>
      <c r="P160" s="14">
        <v>103439.82</v>
      </c>
      <c r="Q160" s="14">
        <v>618.09</v>
      </c>
      <c r="R160" s="14">
        <v>925.12</v>
      </c>
      <c r="S160" s="14">
        <v>85055.37</v>
      </c>
      <c r="T160" s="18"/>
      <c r="U160" s="3">
        <f t="shared" si="10"/>
        <v>935548424.3046</v>
      </c>
      <c r="V160" s="3">
        <f t="shared" si="10"/>
        <v>569676112.9526</v>
      </c>
      <c r="W160" s="4">
        <v>1200547.7749999999</v>
      </c>
      <c r="X160" s="3">
        <f t="shared" si="11"/>
        <v>1487317.7625</v>
      </c>
      <c r="Y160" s="3">
        <f t="shared" si="11"/>
        <v>80332398.610200003</v>
      </c>
      <c r="Z160" s="3">
        <f t="shared" si="11"/>
        <v>123389.3067</v>
      </c>
      <c r="AA160" s="3">
        <f t="shared" si="11"/>
        <v>6687970.0159999998</v>
      </c>
      <c r="AB160" s="3">
        <f t="shared" si="11"/>
        <v>162385160.74289998</v>
      </c>
      <c r="AC160" s="15"/>
      <c r="AD160" s="41">
        <v>4.4279999999999999</v>
      </c>
      <c r="AE160" s="41">
        <v>4.4279999999999999</v>
      </c>
    </row>
    <row r="161" spans="1:31" ht="14.1" customHeight="1" x14ac:dyDescent="0.2">
      <c r="A161" s="8">
        <f t="shared" si="13"/>
        <v>2022</v>
      </c>
      <c r="B161" s="8">
        <v>11</v>
      </c>
      <c r="C161" s="31">
        <v>727649.65</v>
      </c>
      <c r="D161" s="31">
        <v>74737.03</v>
      </c>
      <c r="E161" s="31">
        <v>3334.84</v>
      </c>
      <c r="F161" s="31">
        <v>613.98</v>
      </c>
      <c r="G161" s="31">
        <v>776.78</v>
      </c>
      <c r="H161" s="31">
        <v>199.28</v>
      </c>
      <c r="I161" s="31">
        <v>7235.27</v>
      </c>
      <c r="J161" s="31">
        <v>1910.38</v>
      </c>
      <c r="K161" s="40"/>
      <c r="L161" s="1">
        <v>995.04</v>
      </c>
      <c r="M161" s="1">
        <v>6765.89</v>
      </c>
      <c r="N161" s="2">
        <f t="shared" si="12"/>
        <v>300.07335014573414</v>
      </c>
      <c r="O161" s="14">
        <v>2133.2399999999998</v>
      </c>
      <c r="P161" s="14">
        <v>99890.240000000005</v>
      </c>
      <c r="Q161" s="14">
        <v>473.39</v>
      </c>
      <c r="R161" s="14">
        <v>850.54</v>
      </c>
      <c r="S161" s="14">
        <v>76178.27</v>
      </c>
      <c r="T161" s="18"/>
      <c r="U161" s="3">
        <f t="shared" si="10"/>
        <v>724040507.73599994</v>
      </c>
      <c r="V161" s="3">
        <f t="shared" si="10"/>
        <v>505662523.90670002</v>
      </c>
      <c r="W161" s="4">
        <v>1000696.611</v>
      </c>
      <c r="X161" s="3">
        <f t="shared" si="11"/>
        <v>1309766.6952</v>
      </c>
      <c r="Y161" s="3">
        <f t="shared" si="11"/>
        <v>77592740.627200007</v>
      </c>
      <c r="Z161" s="3">
        <f t="shared" si="11"/>
        <v>94337.159199999995</v>
      </c>
      <c r="AA161" s="3">
        <f t="shared" si="11"/>
        <v>6153886.5458000004</v>
      </c>
      <c r="AB161" s="3">
        <f t="shared" si="11"/>
        <v>145529443.44260001</v>
      </c>
      <c r="AC161" s="15"/>
      <c r="AD161" s="41">
        <v>3.7210000000000001</v>
      </c>
      <c r="AE161" s="41">
        <v>3.7210000000000001</v>
      </c>
    </row>
    <row r="162" spans="1:31" ht="14.1" customHeight="1" x14ac:dyDescent="0.2">
      <c r="A162" s="8">
        <f t="shared" si="13"/>
        <v>2022</v>
      </c>
      <c r="B162" s="8">
        <v>12</v>
      </c>
      <c r="C162" s="31">
        <v>728643.75</v>
      </c>
      <c r="D162" s="31">
        <v>74786.960000000006</v>
      </c>
      <c r="E162" s="31">
        <v>3347.62</v>
      </c>
      <c r="F162" s="31">
        <v>613.80999999999995</v>
      </c>
      <c r="G162" s="31">
        <v>776.96</v>
      </c>
      <c r="H162" s="31">
        <v>198.95</v>
      </c>
      <c r="I162" s="31">
        <v>7241.04</v>
      </c>
      <c r="J162" s="31">
        <v>1911.55</v>
      </c>
      <c r="K162" s="40"/>
      <c r="L162" s="1">
        <v>924.44</v>
      </c>
      <c r="M162" s="1">
        <v>6493.32</v>
      </c>
      <c r="N162" s="2">
        <f t="shared" si="12"/>
        <v>269.39948829317547</v>
      </c>
      <c r="O162" s="14">
        <v>1860.41</v>
      </c>
      <c r="P162" s="14">
        <v>99208.54</v>
      </c>
      <c r="Q162" s="14">
        <v>399.69</v>
      </c>
      <c r="R162" s="14">
        <v>821.2</v>
      </c>
      <c r="S162" s="14">
        <v>72248.66</v>
      </c>
      <c r="T162" s="18"/>
      <c r="U162" s="3">
        <f t="shared" si="10"/>
        <v>673587428.25</v>
      </c>
      <c r="V162" s="3">
        <f t="shared" si="10"/>
        <v>485615663.10720003</v>
      </c>
      <c r="W162" s="4">
        <v>901847.11499999999</v>
      </c>
      <c r="X162" s="3">
        <f t="shared" si="11"/>
        <v>1141938.2620999999</v>
      </c>
      <c r="Y162" s="3">
        <f t="shared" si="11"/>
        <v>77081067.238399997</v>
      </c>
      <c r="Z162" s="3">
        <f t="shared" si="11"/>
        <v>79518.325499999992</v>
      </c>
      <c r="AA162" s="3">
        <f t="shared" si="11"/>
        <v>5946342.0480000004</v>
      </c>
      <c r="AB162" s="3">
        <f t="shared" si="11"/>
        <v>138106926.023</v>
      </c>
      <c r="AC162" s="15"/>
      <c r="AD162" s="41">
        <v>4.5519999999999996</v>
      </c>
      <c r="AE162" s="41">
        <v>4.5519999999999996</v>
      </c>
    </row>
    <row r="163" spans="1:31" ht="14.1" customHeight="1" x14ac:dyDescent="0.2">
      <c r="A163" s="8"/>
      <c r="B163" s="8"/>
      <c r="C163" s="40"/>
      <c r="D163" s="40"/>
      <c r="E163" s="40"/>
      <c r="F163" s="40"/>
      <c r="G163" s="40"/>
      <c r="H163" s="40"/>
      <c r="I163" s="40"/>
      <c r="J163" s="40"/>
      <c r="K163" s="40"/>
      <c r="L163" s="42"/>
      <c r="M163" s="42"/>
      <c r="N163" s="43"/>
      <c r="O163" s="18"/>
      <c r="P163" s="18"/>
      <c r="Q163" s="18"/>
      <c r="R163" s="18"/>
      <c r="S163" s="18"/>
      <c r="T163" s="18"/>
      <c r="U163" s="5"/>
      <c r="V163" s="5"/>
      <c r="W163" s="4"/>
      <c r="X163" s="5"/>
      <c r="Y163" s="5"/>
      <c r="Z163" s="5"/>
      <c r="AA163" s="5"/>
      <c r="AB163" s="5"/>
      <c r="AC163" s="15"/>
      <c r="AD163" s="44"/>
      <c r="AE163" s="44"/>
    </row>
    <row r="164" spans="1:31" ht="14.1" customHeight="1" x14ac:dyDescent="0.2">
      <c r="A164" s="6" t="s">
        <v>102</v>
      </c>
      <c r="U164" s="8" t="s">
        <v>103</v>
      </c>
      <c r="AD164" s="8" t="s">
        <v>85</v>
      </c>
      <c r="AE164" s="8" t="s">
        <v>86</v>
      </c>
    </row>
    <row r="165" spans="1:31" ht="14.1" customHeight="1" x14ac:dyDescent="0.2">
      <c r="A165" s="6">
        <v>2010</v>
      </c>
      <c r="C165" s="14">
        <f>AVERAGE(C7:C18)</f>
        <v>591176.5791666666</v>
      </c>
      <c r="D165" s="14">
        <f t="shared" ref="D165:J165" si="14">AVERAGE(D7:D18)</f>
        <v>68890.405454545456</v>
      </c>
      <c r="E165" s="14"/>
      <c r="F165" s="14">
        <f t="shared" si="14"/>
        <v>692.58833333333325</v>
      </c>
      <c r="G165" s="14">
        <f t="shared" si="14"/>
        <v>721.30090909090916</v>
      </c>
      <c r="H165" s="14">
        <f t="shared" si="14"/>
        <v>201.67909090909095</v>
      </c>
      <c r="I165" s="14">
        <f t="shared" si="14"/>
        <v>5768.7783333333327</v>
      </c>
      <c r="J165" s="14">
        <f t="shared" si="14"/>
        <v>1570.2474999999997</v>
      </c>
      <c r="K165" s="14"/>
      <c r="L165" s="14">
        <f>+U165*1000000/C165</f>
        <v>15237.746929666469</v>
      </c>
      <c r="M165" s="14">
        <f t="shared" ref="M165:S177" si="15">+V165*1000000/D165</f>
        <v>82450.160141341228</v>
      </c>
      <c r="N165" s="14"/>
      <c r="O165" s="14">
        <f t="shared" si="15"/>
        <v>28687.811190919096</v>
      </c>
      <c r="P165" s="14">
        <f t="shared" si="15"/>
        <v>1080109.036130867</v>
      </c>
      <c r="Q165" s="14">
        <f t="shared" si="15"/>
        <v>11923.658417242512</v>
      </c>
      <c r="R165" s="14">
        <f t="shared" si="15"/>
        <v>11523.966378508216</v>
      </c>
      <c r="S165" s="14">
        <f t="shared" si="15"/>
        <v>1048695.0714249189</v>
      </c>
      <c r="T165" s="14"/>
      <c r="U165" s="14">
        <f>SUM(U7:U18)/1000000</f>
        <v>9008.1991040876001</v>
      </c>
      <c r="V165" s="14">
        <f t="shared" ref="V165:AB165" si="16">SUM(V7:V18)/1000000</f>
        <v>5680.0249619291999</v>
      </c>
      <c r="W165" s="14">
        <f t="shared" si="16"/>
        <v>0</v>
      </c>
      <c r="X165" s="14">
        <f t="shared" si="16"/>
        <v>19.868843339700003</v>
      </c>
      <c r="Y165" s="14">
        <f t="shared" si="16"/>
        <v>779.08362967849996</v>
      </c>
      <c r="Z165" s="37">
        <f t="shared" si="16"/>
        <v>2.4047525899000002</v>
      </c>
      <c r="AA165" s="14">
        <f t="shared" si="16"/>
        <v>66.479207558399992</v>
      </c>
      <c r="AB165" s="14">
        <f t="shared" si="16"/>
        <v>1646.7108141673</v>
      </c>
      <c r="AC165" s="14"/>
      <c r="AD165" s="19">
        <f>MAX(AD7:AD9)</f>
        <v>6.3490000000000002</v>
      </c>
      <c r="AE165" s="19">
        <f>MAX(AE11:AE15)</f>
        <v>5.76</v>
      </c>
    </row>
    <row r="166" spans="1:31" ht="14.1" customHeight="1" x14ac:dyDescent="0.2">
      <c r="A166" s="6">
        <f t="shared" ref="A166:A177" si="17">+A165+1</f>
        <v>2011</v>
      </c>
      <c r="C166" s="14">
        <f>AVERAGE(C19:C30)</f>
        <v>596281.42583333328</v>
      </c>
      <c r="D166" s="14">
        <f t="shared" ref="D166:J166" si="18">AVERAGE(D19:D30)</f>
        <v>69188.837500000009</v>
      </c>
      <c r="E166" s="14"/>
      <c r="F166" s="14">
        <f t="shared" si="18"/>
        <v>691.745</v>
      </c>
      <c r="G166" s="14">
        <f t="shared" si="18"/>
        <v>737.12583333333316</v>
      </c>
      <c r="H166" s="14">
        <f t="shared" si="18"/>
        <v>232.04999999999998</v>
      </c>
      <c r="I166" s="14">
        <f t="shared" si="18"/>
        <v>5838.9949999999999</v>
      </c>
      <c r="J166" s="14">
        <f t="shared" si="18"/>
        <v>1584.4533333333336</v>
      </c>
      <c r="K166" s="14"/>
      <c r="L166" s="14">
        <f t="shared" ref="L166:L177" si="19">+U166*1000000/C166</f>
        <v>14636.93537210463</v>
      </c>
      <c r="M166" s="14">
        <f t="shared" si="15"/>
        <v>89090.342774874618</v>
      </c>
      <c r="N166" s="14"/>
      <c r="O166" s="14">
        <f t="shared" si="15"/>
        <v>27785.809541232684</v>
      </c>
      <c r="P166" s="14">
        <f t="shared" si="15"/>
        <v>1178650.7877915013</v>
      </c>
      <c r="Q166" s="14">
        <f t="shared" si="15"/>
        <v>12674.718102133162</v>
      </c>
      <c r="R166" s="14">
        <f t="shared" si="15"/>
        <v>11235.320269635442</v>
      </c>
      <c r="S166" s="14">
        <f t="shared" si="15"/>
        <v>1046325.5578470387</v>
      </c>
      <c r="T166" s="14"/>
      <c r="U166" s="14">
        <f>SUM(U19:U30)/1000000</f>
        <v>8727.7326935089004</v>
      </c>
      <c r="V166" s="14">
        <f t="shared" ref="V166:AB166" si="20">SUM(V19:V30)/1000000</f>
        <v>6164.0572490700997</v>
      </c>
      <c r="W166" s="14">
        <f t="shared" si="20"/>
        <v>0</v>
      </c>
      <c r="X166" s="14">
        <f t="shared" si="20"/>
        <v>19.220694821100004</v>
      </c>
      <c r="Y166" s="14">
        <f t="shared" si="20"/>
        <v>868.81394415980003</v>
      </c>
      <c r="Z166" s="37">
        <f t="shared" si="20"/>
        <v>2.9411683356</v>
      </c>
      <c r="AA166" s="14">
        <f t="shared" si="20"/>
        <v>65.602978877799998</v>
      </c>
      <c r="AB166" s="14">
        <f t="shared" si="20"/>
        <v>1657.8540178826004</v>
      </c>
      <c r="AC166" s="14"/>
      <c r="AD166" s="19">
        <f>MAX(AD17:AD21)</f>
        <v>5.7839999999999998</v>
      </c>
      <c r="AE166" s="19">
        <f>MAX(AE23:AE27)</f>
        <v>5.7350000000000003</v>
      </c>
    </row>
    <row r="167" spans="1:31" ht="14.1" customHeight="1" x14ac:dyDescent="0.2">
      <c r="A167" s="6">
        <f t="shared" si="17"/>
        <v>2012</v>
      </c>
      <c r="C167" s="14">
        <f>AVERAGE(C31:C42)</f>
        <v>603935.27083333337</v>
      </c>
      <c r="D167" s="14">
        <f t="shared" ref="D167:J167" si="21">AVERAGE(D31:D42)</f>
        <v>69674.34166666666</v>
      </c>
      <c r="E167" s="14"/>
      <c r="F167" s="14">
        <f t="shared" si="21"/>
        <v>763.82083333333333</v>
      </c>
      <c r="G167" s="14">
        <f t="shared" si="21"/>
        <v>744.01499999999999</v>
      </c>
      <c r="H167" s="14">
        <f t="shared" si="21"/>
        <v>277.15500000000003</v>
      </c>
      <c r="I167" s="14">
        <f t="shared" si="21"/>
        <v>5909.3741666666656</v>
      </c>
      <c r="J167" s="14">
        <f t="shared" si="21"/>
        <v>1598.6925000000001</v>
      </c>
      <c r="K167" s="14"/>
      <c r="L167" s="14">
        <f t="shared" si="19"/>
        <v>13884.753708441256</v>
      </c>
      <c r="M167" s="14">
        <f t="shared" si="15"/>
        <v>88566.827467900264</v>
      </c>
      <c r="N167" s="14"/>
      <c r="O167" s="14">
        <f t="shared" si="15"/>
        <v>27370.910244309041</v>
      </c>
      <c r="P167" s="14">
        <f t="shared" si="15"/>
        <v>1186617.608985706</v>
      </c>
      <c r="Q167" s="14">
        <f t="shared" si="15"/>
        <v>10659.553006801247</v>
      </c>
      <c r="R167" s="14">
        <f t="shared" si="15"/>
        <v>11011.475329663364</v>
      </c>
      <c r="S167" s="14">
        <f t="shared" si="15"/>
        <v>1050525.0150942723</v>
      </c>
      <c r="T167" s="14"/>
      <c r="U167" s="14">
        <f t="shared" ref="U167" si="22">SUM(U31:U42)/1000000</f>
        <v>8385.4924913615996</v>
      </c>
      <c r="V167" s="14">
        <f t="shared" ref="V167:AB167" si="23">SUM(V31:V42)/1000000</f>
        <v>6170.8353973312005</v>
      </c>
      <c r="W167" s="14">
        <f t="shared" si="23"/>
        <v>0</v>
      </c>
      <c r="X167" s="14">
        <f t="shared" si="23"/>
        <v>20.906471471900002</v>
      </c>
      <c r="Y167" s="14">
        <f t="shared" si="23"/>
        <v>882.86130034950008</v>
      </c>
      <c r="Z167" s="37">
        <f t="shared" si="23"/>
        <v>2.9543484136</v>
      </c>
      <c r="AA167" s="14">
        <f t="shared" si="23"/>
        <v>65.07092784999999</v>
      </c>
      <c r="AB167" s="14">
        <f t="shared" si="23"/>
        <v>1679.4664626936001</v>
      </c>
      <c r="AC167" s="14"/>
      <c r="AD167" s="19">
        <f>MAX(AD29:AD33)</f>
        <v>5.21</v>
      </c>
      <c r="AE167" s="19">
        <f>MAX(AE35:AE39)</f>
        <v>5.4829999999999997</v>
      </c>
    </row>
    <row r="168" spans="1:31" ht="14.1" customHeight="1" x14ac:dyDescent="0.2">
      <c r="A168" s="6">
        <f t="shared" si="17"/>
        <v>2013</v>
      </c>
      <c r="C168" s="14">
        <f>AVERAGE(C43:C54)</f>
        <v>613246.70083333331</v>
      </c>
      <c r="D168" s="14">
        <f t="shared" ref="D168:J168" si="24">AVERAGE(D43:D54)</f>
        <v>70240.95666666668</v>
      </c>
      <c r="E168" s="14"/>
      <c r="F168" s="14">
        <f t="shared" si="24"/>
        <v>763.00999999999988</v>
      </c>
      <c r="G168" s="14">
        <f t="shared" si="24"/>
        <v>759.76166666666677</v>
      </c>
      <c r="H168" s="14">
        <f t="shared" si="24"/>
        <v>284.16666666666657</v>
      </c>
      <c r="I168" s="14">
        <f t="shared" si="24"/>
        <v>5979.6241666666674</v>
      </c>
      <c r="J168" s="14">
        <f t="shared" si="24"/>
        <v>1612.9041666666665</v>
      </c>
      <c r="K168" s="14"/>
      <c r="L168" s="14">
        <f t="shared" si="19"/>
        <v>13857.519834669583</v>
      </c>
      <c r="M168" s="14">
        <f t="shared" si="15"/>
        <v>88169.417703212734</v>
      </c>
      <c r="N168" s="14"/>
      <c r="O168" s="14">
        <f t="shared" si="15"/>
        <v>27293.313302053706</v>
      </c>
      <c r="P168" s="14">
        <f t="shared" si="15"/>
        <v>1188925.2171572226</v>
      </c>
      <c r="Q168" s="14">
        <f t="shared" si="15"/>
        <v>9248.3821467448724</v>
      </c>
      <c r="R168" s="14">
        <f t="shared" si="15"/>
        <v>11034.232206132239</v>
      </c>
      <c r="S168" s="14">
        <f t="shared" si="15"/>
        <v>1070943.6230691948</v>
      </c>
      <c r="T168" s="14"/>
      <c r="U168" s="14">
        <f t="shared" ref="U168" si="25">SUM(U43:U54)/1000000</f>
        <v>8498.0783203436004</v>
      </c>
      <c r="V168" s="14">
        <f t="shared" ref="V168:AB168" si="26">SUM(V43:V54)/1000000</f>
        <v>6193.1042482165994</v>
      </c>
      <c r="W168" s="14">
        <f t="shared" si="26"/>
        <v>0</v>
      </c>
      <c r="X168" s="14">
        <f t="shared" si="26"/>
        <v>20.825070982599996</v>
      </c>
      <c r="Y168" s="14">
        <f t="shared" si="26"/>
        <v>903.29980452940015</v>
      </c>
      <c r="Z168" s="37">
        <f t="shared" si="26"/>
        <v>2.6280819267000002</v>
      </c>
      <c r="AA168" s="14">
        <f t="shared" si="26"/>
        <v>65.980561560399991</v>
      </c>
      <c r="AB168" s="14">
        <f t="shared" si="26"/>
        <v>1727.3294319134002</v>
      </c>
      <c r="AC168" s="14"/>
      <c r="AD168" s="19">
        <f>MAX(AD41:AD45)</f>
        <v>4.6070000000000002</v>
      </c>
      <c r="AE168" s="19">
        <f>MAX(AE47:AE51)</f>
        <v>5.4329999999999998</v>
      </c>
    </row>
    <row r="169" spans="1:31" ht="14.1" customHeight="1" x14ac:dyDescent="0.2">
      <c r="A169" s="6">
        <f t="shared" si="17"/>
        <v>2014</v>
      </c>
      <c r="C169" s="14">
        <f>AVERAGE(C55:C66)</f>
        <v>624012.97250000003</v>
      </c>
      <c r="D169" s="14">
        <f t="shared" ref="D169:J169" si="27">AVERAGE(D55:D66)</f>
        <v>70886.565833333327</v>
      </c>
      <c r="E169" s="14"/>
      <c r="F169" s="14">
        <f t="shared" si="27"/>
        <v>762.08666666666659</v>
      </c>
      <c r="G169" s="14">
        <f t="shared" si="27"/>
        <v>762.07333333333327</v>
      </c>
      <c r="H169" s="14">
        <f t="shared" si="27"/>
        <v>249.89083333333329</v>
      </c>
      <c r="I169" s="14">
        <f t="shared" si="27"/>
        <v>6049.8433333333332</v>
      </c>
      <c r="J169" s="14">
        <f t="shared" si="27"/>
        <v>1627.1108333333334</v>
      </c>
      <c r="K169" s="14"/>
      <c r="L169" s="14">
        <f t="shared" si="19"/>
        <v>13542.478639227487</v>
      </c>
      <c r="M169" s="14">
        <f t="shared" si="15"/>
        <v>86672.62250059958</v>
      </c>
      <c r="N169" s="14"/>
      <c r="O169" s="14">
        <f t="shared" si="15"/>
        <v>26679.393144393031</v>
      </c>
      <c r="P169" s="14">
        <f t="shared" si="15"/>
        <v>1211679.9223382706</v>
      </c>
      <c r="Q169" s="14">
        <f t="shared" si="15"/>
        <v>11419.636205676481</v>
      </c>
      <c r="R169" s="14">
        <f t="shared" si="15"/>
        <v>10584.73161241641</v>
      </c>
      <c r="S169" s="14">
        <f t="shared" si="15"/>
        <v>1000733.7347057181</v>
      </c>
      <c r="T169" s="14"/>
      <c r="U169" s="14">
        <f t="shared" ref="U169" si="28">SUM(U55:U66)/1000000</f>
        <v>8450.6823506821002</v>
      </c>
      <c r="V169" s="14">
        <f t="shared" ref="V169:AB169" si="29">SUM(V55:V66)/1000000</f>
        <v>6143.9245608363999</v>
      </c>
      <c r="W169" s="14">
        <f t="shared" si="29"/>
        <v>0</v>
      </c>
      <c r="X169" s="14">
        <f t="shared" si="29"/>
        <v>20.332009790100003</v>
      </c>
      <c r="Y169" s="14">
        <f t="shared" si="29"/>
        <v>923.38895734940013</v>
      </c>
      <c r="Z169" s="37">
        <f t="shared" si="29"/>
        <v>2.8536624078000004</v>
      </c>
      <c r="AA169" s="14">
        <f t="shared" si="29"/>
        <v>64.035967980500004</v>
      </c>
      <c r="AB169" s="14">
        <f t="shared" si="29"/>
        <v>1628.3047010217999</v>
      </c>
      <c r="AC169" s="14"/>
      <c r="AD169" s="19">
        <f>MAX(AD53:AD57)</f>
        <v>4.6479999999999997</v>
      </c>
      <c r="AE169" s="19">
        <f>MAX(AE59:AE63)</f>
        <v>5.47</v>
      </c>
    </row>
    <row r="170" spans="1:31" ht="14.1" customHeight="1" x14ac:dyDescent="0.2">
      <c r="A170" s="6">
        <f t="shared" si="17"/>
        <v>2015</v>
      </c>
      <c r="C170" s="14">
        <f>AVERAGE(C67:C78)</f>
        <v>634705.40416666667</v>
      </c>
      <c r="D170" s="14">
        <f t="shared" ref="D170:J170" si="30">AVERAGE(D67:D78)</f>
        <v>71333.830833333341</v>
      </c>
      <c r="E170" s="14">
        <f t="shared" si="30"/>
        <v>2256.5136363636366</v>
      </c>
      <c r="F170" s="14">
        <f t="shared" si="30"/>
        <v>760.74916666666661</v>
      </c>
      <c r="G170" s="14">
        <f t="shared" si="30"/>
        <v>781.69999999999993</v>
      </c>
      <c r="H170" s="14">
        <f t="shared" si="30"/>
        <v>208.1525</v>
      </c>
      <c r="I170" s="14">
        <f t="shared" si="30"/>
        <v>6120.06</v>
      </c>
      <c r="J170" s="14">
        <f t="shared" si="30"/>
        <v>1641.3166666666666</v>
      </c>
      <c r="K170" s="14"/>
      <c r="L170" s="14">
        <f t="shared" si="19"/>
        <v>14309.789047508466</v>
      </c>
      <c r="M170" s="14">
        <f t="shared" si="15"/>
        <v>88527.100875629651</v>
      </c>
      <c r="N170" s="14">
        <f>+W170*1000000/E170</f>
        <v>2844.9274369753816</v>
      </c>
      <c r="O170" s="14">
        <f t="shared" si="15"/>
        <v>27497.871353260332</v>
      </c>
      <c r="P170" s="14">
        <f t="shared" si="15"/>
        <v>1253516.6641193554</v>
      </c>
      <c r="Q170" s="14">
        <f t="shared" si="15"/>
        <v>11759.240427090715</v>
      </c>
      <c r="R170" s="14">
        <f t="shared" si="15"/>
        <v>10585.051863364086</v>
      </c>
      <c r="S170" s="14">
        <f t="shared" si="15"/>
        <v>1009995.5790565704</v>
      </c>
      <c r="T170" s="14"/>
      <c r="U170" s="14">
        <f t="shared" ref="U170" si="31">SUM(U67:U78)/1000000</f>
        <v>9082.5004409386001</v>
      </c>
      <c r="V170" s="14">
        <f t="shared" ref="V170:AB170" si="32">SUM(V67:V78)/1000000</f>
        <v>6314.9772380276008</v>
      </c>
      <c r="W170" s="14">
        <f>SUM(W67:W78)/1000000</f>
        <v>6.4196175559999986</v>
      </c>
      <c r="X170" s="14">
        <f t="shared" si="32"/>
        <v>20.9189827171</v>
      </c>
      <c r="Y170" s="14">
        <f t="shared" si="32"/>
        <v>979.87397634210004</v>
      </c>
      <c r="Z170" s="37">
        <f t="shared" si="32"/>
        <v>2.4477152929999999</v>
      </c>
      <c r="AA170" s="14">
        <f t="shared" si="32"/>
        <v>64.781152506900014</v>
      </c>
      <c r="AB170" s="14">
        <f t="shared" si="32"/>
        <v>1657.7225771651999</v>
      </c>
      <c r="AC170" s="14"/>
      <c r="AD170" s="20">
        <f>MAX(AD65:AD69)</f>
        <v>5.22</v>
      </c>
      <c r="AE170" s="20">
        <f>MAX(AE71:AE75)</f>
        <v>5.641</v>
      </c>
    </row>
    <row r="171" spans="1:31" ht="14.1" customHeight="1" x14ac:dyDescent="0.2">
      <c r="A171" s="6">
        <f t="shared" si="17"/>
        <v>2016</v>
      </c>
      <c r="C171" s="14">
        <f>AVERAGE(C79:C90)</f>
        <v>646379.81416666671</v>
      </c>
      <c r="D171" s="14">
        <f t="shared" ref="D171:J171" si="33">AVERAGE(D79:D90)</f>
        <v>71756.944999999992</v>
      </c>
      <c r="E171" s="14">
        <f t="shared" si="33"/>
        <v>2580.813333333333</v>
      </c>
      <c r="F171" s="14">
        <f t="shared" si="33"/>
        <v>759.55916666666678</v>
      </c>
      <c r="G171" s="14">
        <f t="shared" si="33"/>
        <v>807.58833333333325</v>
      </c>
      <c r="H171" s="14">
        <f t="shared" si="33"/>
        <v>229.76583333333338</v>
      </c>
      <c r="I171" s="14">
        <f t="shared" si="33"/>
        <v>6190.4383333333344</v>
      </c>
      <c r="J171" s="14">
        <f t="shared" si="33"/>
        <v>1655.5549999999996</v>
      </c>
      <c r="K171" s="14"/>
      <c r="L171" s="14">
        <f t="shared" si="19"/>
        <v>14057.67038567676</v>
      </c>
      <c r="M171" s="14">
        <f t="shared" si="15"/>
        <v>87974.677333473446</v>
      </c>
      <c r="N171" s="14">
        <f t="shared" si="15"/>
        <v>3193.0744655431627</v>
      </c>
      <c r="O171" s="14">
        <f t="shared" si="15"/>
        <v>27276.429767968471</v>
      </c>
      <c r="P171" s="14">
        <f t="shared" si="15"/>
        <v>1258324.6022262173</v>
      </c>
      <c r="Q171" s="14">
        <f t="shared" si="15"/>
        <v>11647.814482135793</v>
      </c>
      <c r="R171" s="14">
        <f t="shared" si="15"/>
        <v>10506.778129066248</v>
      </c>
      <c r="S171" s="14">
        <f t="shared" si="15"/>
        <v>1007892.831371353</v>
      </c>
      <c r="T171" s="14"/>
      <c r="U171" s="14">
        <f t="shared" ref="U171" si="34">SUM(U79:U90)/1000000</f>
        <v>9086.5943715099984</v>
      </c>
      <c r="V171" s="14">
        <f t="shared" ref="V171:AB171" si="35">SUM(V79:V90)/1000000</f>
        <v>6312.7940828107994</v>
      </c>
      <c r="W171" s="14">
        <f t="shared" si="35"/>
        <v>8.2407291550000004</v>
      </c>
      <c r="X171" s="14">
        <f t="shared" si="35"/>
        <v>20.718062264199993</v>
      </c>
      <c r="Y171" s="14">
        <f t="shared" si="35"/>
        <v>1016.2082683042003</v>
      </c>
      <c r="Z171" s="37">
        <f t="shared" si="35"/>
        <v>2.6762698009999997</v>
      </c>
      <c r="AA171" s="14">
        <f t="shared" si="35"/>
        <v>65.041562089999999</v>
      </c>
      <c r="AB171" s="14">
        <f t="shared" si="35"/>
        <v>1668.6220164409999</v>
      </c>
      <c r="AC171" s="14"/>
      <c r="AD171" s="20">
        <f>MAX(AD77:AD81)</f>
        <v>4.5199999999999996</v>
      </c>
      <c r="AE171" s="20">
        <f>MAX(AE83:AE87)</f>
        <v>5.5250000000000004</v>
      </c>
    </row>
    <row r="172" spans="1:31" ht="14.1" customHeight="1" x14ac:dyDescent="0.2">
      <c r="A172" s="6">
        <f t="shared" si="17"/>
        <v>2017</v>
      </c>
      <c r="C172" s="14">
        <f>AVERAGE(C91:C102)</f>
        <v>659290.39916666679</v>
      </c>
      <c r="D172" s="14">
        <f t="shared" ref="D172:J172" si="36">AVERAGE(D91:D102)</f>
        <v>72122.973333333342</v>
      </c>
      <c r="E172" s="14">
        <f t="shared" si="36"/>
        <v>2938.3316666666669</v>
      </c>
      <c r="F172" s="14">
        <f t="shared" si="36"/>
        <v>758.7733333333332</v>
      </c>
      <c r="G172" s="14">
        <f t="shared" si="36"/>
        <v>819.35249999999985</v>
      </c>
      <c r="H172" s="14">
        <f t="shared" si="36"/>
        <v>268.57333333333338</v>
      </c>
      <c r="I172" s="14">
        <f t="shared" si="36"/>
        <v>6410.2725</v>
      </c>
      <c r="J172" s="14">
        <f t="shared" si="36"/>
        <v>1724.0608333333332</v>
      </c>
      <c r="K172" s="14"/>
      <c r="L172" s="14">
        <f t="shared" si="19"/>
        <v>14003.469252100675</v>
      </c>
      <c r="M172" s="14">
        <f t="shared" si="15"/>
        <v>87661.055187593956</v>
      </c>
      <c r="N172" s="14">
        <f t="shared" si="15"/>
        <v>3597.2553500030344</v>
      </c>
      <c r="O172" s="14">
        <f t="shared" si="15"/>
        <v>27339.535149012441</v>
      </c>
      <c r="P172" s="14">
        <f t="shared" si="15"/>
        <v>1216531.0879730033</v>
      </c>
      <c r="Q172" s="14">
        <f t="shared" si="15"/>
        <v>10755.131447897531</v>
      </c>
      <c r="R172" s="14">
        <f t="shared" si="15"/>
        <v>10342.95613211451</v>
      </c>
      <c r="S172" s="14">
        <f t="shared" si="15"/>
        <v>920579.01376699319</v>
      </c>
      <c r="T172" s="14"/>
      <c r="U172" s="14">
        <f t="shared" ref="U172" si="37">SUM(U91:U102)/1000000</f>
        <v>9232.3528329355977</v>
      </c>
      <c r="V172" s="14">
        <f t="shared" ref="V172:AB172" si="38">SUM(V91:V102)/1000000</f>
        <v>6322.3759456667012</v>
      </c>
      <c r="W172" s="14">
        <f t="shared" si="38"/>
        <v>10.569929308000001</v>
      </c>
      <c r="X172" s="14">
        <f t="shared" si="38"/>
        <v>20.744510216799998</v>
      </c>
      <c r="Y172" s="14">
        <f t="shared" si="38"/>
        <v>996.76778825839995</v>
      </c>
      <c r="Z172" s="37">
        <f t="shared" si="38"/>
        <v>2.8885415033999999</v>
      </c>
      <c r="AA172" s="14">
        <f t="shared" si="38"/>
        <v>66.301167262400014</v>
      </c>
      <c r="AB172" s="14">
        <f t="shared" si="38"/>
        <v>1587.1342216243002</v>
      </c>
      <c r="AC172" s="14"/>
      <c r="AD172" s="20">
        <f>MAX(AD89:AD93)</f>
        <v>4.3689999999999998</v>
      </c>
      <c r="AE172" s="20">
        <f>MAX(AE95:AE99)</f>
        <v>5.3460000000000001</v>
      </c>
    </row>
    <row r="173" spans="1:31" ht="14.1" customHeight="1" x14ac:dyDescent="0.2">
      <c r="A173" s="6">
        <f t="shared" si="17"/>
        <v>2018</v>
      </c>
      <c r="C173" s="14">
        <f>AVERAGE(C103:C114)</f>
        <v>670380.96333333326</v>
      </c>
      <c r="D173" s="14">
        <f t="shared" ref="D173:J173" si="39">AVERAGE(D103:D114)</f>
        <v>71881.262499999997</v>
      </c>
      <c r="E173" s="14">
        <f t="shared" si="39"/>
        <v>3080.7166666666672</v>
      </c>
      <c r="F173" s="14">
        <f t="shared" si="39"/>
        <v>757.85</v>
      </c>
      <c r="G173" s="14">
        <f t="shared" si="39"/>
        <v>812.69333333333327</v>
      </c>
      <c r="H173" s="14">
        <f t="shared" si="39"/>
        <v>269.98999999999995</v>
      </c>
      <c r="I173" s="14">
        <f t="shared" si="39"/>
        <v>6878.3766666666679</v>
      </c>
      <c r="J173" s="14">
        <f t="shared" si="39"/>
        <v>1860.3966666666668</v>
      </c>
      <c r="K173" s="14"/>
      <c r="L173" s="14">
        <f t="shared" si="19"/>
        <v>14153.328562464305</v>
      </c>
      <c r="M173" s="14">
        <f t="shared" si="15"/>
        <v>86414.165020654735</v>
      </c>
      <c r="N173" s="14">
        <f t="shared" si="15"/>
        <v>3881.7413757621325</v>
      </c>
      <c r="O173" s="14">
        <f t="shared" si="15"/>
        <v>27155.474578742494</v>
      </c>
      <c r="P173" s="14">
        <f t="shared" si="15"/>
        <v>1217323.7587423711</v>
      </c>
      <c r="Q173" s="14">
        <f t="shared" si="15"/>
        <v>10731.387764361643</v>
      </c>
      <c r="R173" s="14">
        <f t="shared" si="15"/>
        <v>10511.243401059259</v>
      </c>
      <c r="S173" s="14">
        <f t="shared" si="15"/>
        <v>953637.16707377811</v>
      </c>
      <c r="T173" s="14"/>
      <c r="U173" s="14">
        <f>SUM(U103:U114)/1000000</f>
        <v>9488.1220360780007</v>
      </c>
      <c r="V173" s="14">
        <f t="shared" ref="V173:AB173" si="40">SUM(V103:V114)/1000000</f>
        <v>6211.5592795680004</v>
      </c>
      <c r="W173" s="14">
        <f t="shared" si="40"/>
        <v>11.958545352</v>
      </c>
      <c r="X173" s="14">
        <f t="shared" si="40"/>
        <v>20.579776409499999</v>
      </c>
      <c r="Y173" s="14">
        <f t="shared" si="40"/>
        <v>989.3109032381999</v>
      </c>
      <c r="Z173" s="37">
        <f t="shared" si="40"/>
        <v>2.8973673824999993</v>
      </c>
      <c r="AA173" s="14">
        <f t="shared" si="40"/>
        <v>72.300291347499993</v>
      </c>
      <c r="AB173" s="14">
        <f t="shared" si="40"/>
        <v>1774.1434068335</v>
      </c>
      <c r="AC173" s="14"/>
      <c r="AD173" s="20">
        <f>MAX(AD101:AD105)</f>
        <v>5.3109999999999999</v>
      </c>
      <c r="AE173" s="20">
        <f>MAX(AE107:AE111)</f>
        <v>5.391</v>
      </c>
    </row>
    <row r="174" spans="1:31" ht="14.1" customHeight="1" x14ac:dyDescent="0.2">
      <c r="A174" s="6">
        <f t="shared" si="17"/>
        <v>2019</v>
      </c>
      <c r="C174" s="14">
        <f>AVERAGE(C115:C126)</f>
        <v>685175.37750000006</v>
      </c>
      <c r="D174" s="14">
        <f t="shared" ref="D174:J174" si="41">AVERAGE(D115:D126)</f>
        <v>72584.645833333328</v>
      </c>
      <c r="E174" s="14">
        <f t="shared" si="41"/>
        <v>3328.76</v>
      </c>
      <c r="F174" s="14">
        <f t="shared" si="41"/>
        <v>690.62500000000011</v>
      </c>
      <c r="G174" s="14">
        <f t="shared" si="41"/>
        <v>799.23833333333323</v>
      </c>
      <c r="H174" s="14">
        <f t="shared" si="41"/>
        <v>225.08166666666671</v>
      </c>
      <c r="I174" s="14">
        <f t="shared" si="41"/>
        <v>6965.4474999999993</v>
      </c>
      <c r="J174" s="14">
        <f t="shared" si="41"/>
        <v>1874.6025000000002</v>
      </c>
      <c r="K174" s="14"/>
      <c r="L174" s="14">
        <f t="shared" si="19"/>
        <v>14184.006813680338</v>
      </c>
      <c r="M174" s="14">
        <f t="shared" si="15"/>
        <v>86250.423612465805</v>
      </c>
      <c r="N174" s="14">
        <f t="shared" si="15"/>
        <v>3974.3139922974319</v>
      </c>
      <c r="O174" s="14">
        <f t="shared" si="15"/>
        <v>26473.233673701354</v>
      </c>
      <c r="P174" s="14">
        <f t="shared" si="15"/>
        <v>1230253.2409650022</v>
      </c>
      <c r="Q174" s="14">
        <f t="shared" si="15"/>
        <v>8666.012113232975</v>
      </c>
      <c r="R174" s="14">
        <f t="shared" si="15"/>
        <v>10445.771162742954</v>
      </c>
      <c r="S174" s="14">
        <f t="shared" si="15"/>
        <v>947141.21732436609</v>
      </c>
      <c r="T174" s="14"/>
      <c r="U174" s="14">
        <f>SUM(U115:U126)/1000000</f>
        <v>9718.532223025999</v>
      </c>
      <c r="V174" s="14">
        <f t="shared" ref="V174:AB174" si="42">SUM(V115:V126)/1000000</f>
        <v>6260.4564508858002</v>
      </c>
      <c r="W174" s="14">
        <f t="shared" si="42"/>
        <v>13.229537445</v>
      </c>
      <c r="X174" s="14">
        <f t="shared" si="42"/>
        <v>18.283077005900001</v>
      </c>
      <c r="Y174" s="14">
        <f t="shared" si="42"/>
        <v>983.26554988679993</v>
      </c>
      <c r="Z174" s="37">
        <f t="shared" si="42"/>
        <v>1.9505604498000002</v>
      </c>
      <c r="AA174" s="14">
        <f t="shared" si="42"/>
        <v>72.759470631100001</v>
      </c>
      <c r="AB174" s="14">
        <f t="shared" si="42"/>
        <v>1775.5132938493002</v>
      </c>
      <c r="AC174" s="14"/>
      <c r="AD174" s="20">
        <f>MAX(AD113:AD117)</f>
        <v>4.0519999999999996</v>
      </c>
      <c r="AE174" s="20">
        <f>MAX(AE119:AE123)</f>
        <v>5.4610000000000003</v>
      </c>
    </row>
    <row r="175" spans="1:31" ht="14.1" customHeight="1" x14ac:dyDescent="0.2">
      <c r="A175" s="6">
        <f t="shared" si="17"/>
        <v>2020</v>
      </c>
      <c r="C175" s="14">
        <f>AVERAGE(C127:C138)</f>
        <v>698428.8075</v>
      </c>
      <c r="D175" s="14">
        <f t="shared" ref="D175:J175" si="43">AVERAGE(D127:D138)</f>
        <v>73412.906666666662</v>
      </c>
      <c r="E175" s="14">
        <f t="shared" si="43"/>
        <v>3221.0958333333328</v>
      </c>
      <c r="F175" s="14">
        <f t="shared" si="43"/>
        <v>620.08249999999987</v>
      </c>
      <c r="G175" s="14">
        <f t="shared" si="43"/>
        <v>767.995</v>
      </c>
      <c r="H175" s="14">
        <f t="shared" si="43"/>
        <v>210.06333333333336</v>
      </c>
      <c r="I175" s="14">
        <f t="shared" si="43"/>
        <v>7050.7508333333344</v>
      </c>
      <c r="J175" s="14">
        <f t="shared" si="43"/>
        <v>1880.6874999999998</v>
      </c>
      <c r="K175" s="14"/>
      <c r="L175" s="14">
        <f t="shared" si="19"/>
        <v>14077.161669333636</v>
      </c>
      <c r="M175" s="14">
        <f t="shared" si="15"/>
        <v>82691.423586261328</v>
      </c>
      <c r="N175" s="14">
        <f t="shared" si="15"/>
        <v>3783.8360671769306</v>
      </c>
      <c r="O175" s="14">
        <f t="shared" si="15"/>
        <v>25628.232104276452</v>
      </c>
      <c r="P175" s="14">
        <f t="shared" si="15"/>
        <v>1211487.3436634352</v>
      </c>
      <c r="Q175" s="14">
        <f t="shared" si="15"/>
        <v>6128.0596926323797</v>
      </c>
      <c r="R175" s="14">
        <f t="shared" si="15"/>
        <v>9978.6163092701354</v>
      </c>
      <c r="S175" s="14">
        <f t="shared" si="15"/>
        <v>915833.6014526604</v>
      </c>
      <c r="T175" s="14"/>
      <c r="U175" s="14">
        <f>SUM(U127:U138)/1000000</f>
        <v>9831.8952376974012</v>
      </c>
      <c r="V175" s="14">
        <f t="shared" ref="V175:AB175" si="44">SUM(V127:V138)/1000000</f>
        <v>6070.6177618720003</v>
      </c>
      <c r="W175" s="14">
        <f t="shared" si="44"/>
        <v>12.188098589999996</v>
      </c>
      <c r="X175" s="14">
        <f t="shared" si="44"/>
        <v>15.891618233799999</v>
      </c>
      <c r="Y175" s="14">
        <f t="shared" si="44"/>
        <v>930.41622249679995</v>
      </c>
      <c r="Z175" s="37">
        <f t="shared" si="44"/>
        <v>1.2872806458999999</v>
      </c>
      <c r="AA175" s="14">
        <f t="shared" si="44"/>
        <v>70.356737258099997</v>
      </c>
      <c r="AB175" s="14">
        <f t="shared" si="44"/>
        <v>1722.3968063320001</v>
      </c>
      <c r="AC175" s="14"/>
      <c r="AD175" s="20">
        <f>MAX(AD125:AD129)</f>
        <v>4.3920000000000003</v>
      </c>
      <c r="AE175" s="20">
        <f>MAX(AE131:AE135)</f>
        <v>5.2080000000000002</v>
      </c>
    </row>
    <row r="176" spans="1:31" ht="14.1" customHeight="1" x14ac:dyDescent="0.2">
      <c r="A176" s="6">
        <f t="shared" si="17"/>
        <v>2021</v>
      </c>
      <c r="C176" s="14">
        <f t="shared" ref="C176:J176" si="45">AVERAGE(C139:C150)</f>
        <v>711387.02333333332</v>
      </c>
      <c r="D176" s="14">
        <f t="shared" si="45"/>
        <v>74026.89</v>
      </c>
      <c r="E176" s="14">
        <f t="shared" si="45"/>
        <v>3042.044166666667</v>
      </c>
      <c r="F176" s="14">
        <f t="shared" si="45"/>
        <v>616.40166666666676</v>
      </c>
      <c r="G176" s="14">
        <f t="shared" si="45"/>
        <v>773.42000000000007</v>
      </c>
      <c r="H176" s="14">
        <f t="shared" si="45"/>
        <v>206.91583333333335</v>
      </c>
      <c r="I176" s="14">
        <f t="shared" si="45"/>
        <v>7138.5983333333324</v>
      </c>
      <c r="J176" s="14">
        <f t="shared" si="45"/>
        <v>1890.8216666666665</v>
      </c>
      <c r="K176" s="14"/>
      <c r="L176" s="14">
        <f t="shared" si="19"/>
        <v>13442.132641930117</v>
      </c>
      <c r="M176" s="14">
        <f t="shared" si="15"/>
        <v>84810.128400898655</v>
      </c>
      <c r="N176" s="14">
        <f t="shared" si="15"/>
        <v>3616.3721995051019</v>
      </c>
      <c r="O176" s="14">
        <f t="shared" si="15"/>
        <v>25945.462182289139</v>
      </c>
      <c r="P176" s="14">
        <f t="shared" si="15"/>
        <v>1230216.8519160352</v>
      </c>
      <c r="Q176" s="14">
        <f t="shared" si="15"/>
        <v>5796.9537148357422</v>
      </c>
      <c r="R176" s="14">
        <f t="shared" si="15"/>
        <v>10401.936767091764</v>
      </c>
      <c r="S176" s="14">
        <f t="shared" si="15"/>
        <v>936093.24006150768</v>
      </c>
      <c r="T176" s="14"/>
      <c r="U176" s="14">
        <f>SUM(U139:U150)/1000000</f>
        <v>9562.5587273945002</v>
      </c>
      <c r="V176" s="14">
        <f t="shared" ref="V176:AB176" si="46">SUM(V139:V150)/1000000</f>
        <v>6278.2300460192</v>
      </c>
      <c r="W176" s="14">
        <f t="shared" si="46"/>
        <v>11.001163953999999</v>
      </c>
      <c r="X176" s="14">
        <f t="shared" si="46"/>
        <v>15.992826131599998</v>
      </c>
      <c r="Y176" s="14">
        <f t="shared" si="46"/>
        <v>951.47431760890004</v>
      </c>
      <c r="Z176" s="37">
        <f t="shared" si="46"/>
        <v>1.1994815087000001</v>
      </c>
      <c r="AA176" s="14">
        <f t="shared" si="46"/>
        <v>74.25524846899998</v>
      </c>
      <c r="AB176" s="14">
        <f t="shared" si="46"/>
        <v>1769.9853803284998</v>
      </c>
      <c r="AC176" s="14"/>
      <c r="AD176" s="20">
        <f>MAX(AD137:AD141)</f>
        <v>5.4850000000000003</v>
      </c>
      <c r="AE176" s="20">
        <f>MAX(AE143:AE147)</f>
        <v>5.1310000000000002</v>
      </c>
    </row>
    <row r="177" spans="1:31" ht="14.1" customHeight="1" x14ac:dyDescent="0.2">
      <c r="A177" s="6">
        <f t="shared" si="17"/>
        <v>2022</v>
      </c>
      <c r="C177" s="14">
        <f t="shared" ref="C177:J177" si="47">AVERAGE(C151:C162)</f>
        <v>723623.10416666663</v>
      </c>
      <c r="D177" s="14">
        <f t="shared" si="47"/>
        <v>74589.644166666651</v>
      </c>
      <c r="E177" s="14">
        <f t="shared" si="47"/>
        <v>3260.9316666666668</v>
      </c>
      <c r="F177" s="14">
        <f t="shared" si="47"/>
        <v>614.73166666666657</v>
      </c>
      <c r="G177" s="14">
        <f t="shared" si="47"/>
        <v>775.9725000000002</v>
      </c>
      <c r="H177" s="14">
        <f t="shared" si="47"/>
        <v>201.01666666666665</v>
      </c>
      <c r="I177" s="14">
        <f t="shared" si="47"/>
        <v>7208.8149999999996</v>
      </c>
      <c r="J177" s="14">
        <f t="shared" si="47"/>
        <v>1905.0275000000001</v>
      </c>
      <c r="K177" s="14"/>
      <c r="L177" s="14">
        <f t="shared" si="19"/>
        <v>13479.189321463218</v>
      </c>
      <c r="M177" s="14">
        <f t="shared" si="15"/>
        <v>85172.710915822972</v>
      </c>
      <c r="N177" s="14">
        <f t="shared" si="15"/>
        <v>3786.8944262861478</v>
      </c>
      <c r="O177" s="14">
        <f t="shared" si="15"/>
        <v>26135.672893213574</v>
      </c>
      <c r="P177" s="14">
        <f t="shared" si="15"/>
        <v>1238116.0853879482</v>
      </c>
      <c r="Q177" s="14">
        <f t="shared" si="15"/>
        <v>5829.4795721747778</v>
      </c>
      <c r="R177" s="14">
        <f t="shared" si="15"/>
        <v>10460.217858996244</v>
      </c>
      <c r="S177" s="14">
        <f t="shared" si="15"/>
        <v>936092.6221772125</v>
      </c>
      <c r="T177" s="14"/>
      <c r="U177" s="14">
        <f>SUM(U151:U162)/1000000</f>
        <v>9753.8528184473998</v>
      </c>
      <c r="V177" s="14">
        <f t="shared" ref="V177:AB177" si="48">SUM(V151:V162)/1000000</f>
        <v>6353.0021999215996</v>
      </c>
      <c r="W177" s="14">
        <f t="shared" si="48"/>
        <v>12.348803952999999</v>
      </c>
      <c r="X177" s="14">
        <f t="shared" si="48"/>
        <v>16.066425757099999</v>
      </c>
      <c r="Y177" s="14">
        <f t="shared" si="48"/>
        <v>960.74403406869999</v>
      </c>
      <c r="Z177" s="37">
        <f t="shared" si="48"/>
        <v>1.1718225519999999</v>
      </c>
      <c r="AA177" s="14">
        <f t="shared" si="48"/>
        <v>75.405775405200004</v>
      </c>
      <c r="AB177" s="14">
        <f t="shared" si="48"/>
        <v>1783.2821877946999</v>
      </c>
      <c r="AC177" s="14"/>
      <c r="AD177" s="20">
        <f>MAX(AD149:AD153)</f>
        <v>5.4560000000000004</v>
      </c>
      <c r="AE177" s="20">
        <f>MAX(AE154:AE159)</f>
        <v>5.1269999999999998</v>
      </c>
    </row>
    <row r="178" spans="1:31" ht="14.1" customHeight="1" x14ac:dyDescent="0.2">
      <c r="C178" s="4"/>
      <c r="D178" s="4"/>
      <c r="E178" s="4"/>
      <c r="F178" s="4"/>
      <c r="G178" s="4"/>
      <c r="H178" s="4"/>
      <c r="I178" s="4"/>
      <c r="J178" s="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20"/>
      <c r="AE178" s="20"/>
    </row>
    <row r="179" spans="1:31" ht="14.1" customHeight="1" x14ac:dyDescent="0.2"/>
    <row r="180" spans="1:31" ht="14.1" customHeight="1" x14ac:dyDescent="0.2">
      <c r="A180" s="6">
        <v>2010</v>
      </c>
    </row>
    <row r="181" spans="1:31" ht="14.1" customHeight="1" x14ac:dyDescent="0.2">
      <c r="A181" s="6">
        <f t="shared" ref="A181:A190" si="49">+A180+1</f>
        <v>2011</v>
      </c>
    </row>
    <row r="182" spans="1:31" ht="14.1" customHeight="1" x14ac:dyDescent="0.2">
      <c r="A182" s="6">
        <f t="shared" si="49"/>
        <v>2012</v>
      </c>
    </row>
    <row r="183" spans="1:31" ht="14.1" customHeight="1" x14ac:dyDescent="0.2">
      <c r="A183" s="6">
        <f t="shared" si="49"/>
        <v>2013</v>
      </c>
    </row>
    <row r="184" spans="1:31" ht="14.1" customHeight="1" x14ac:dyDescent="0.2">
      <c r="A184" s="6">
        <f t="shared" si="49"/>
        <v>2014</v>
      </c>
    </row>
    <row r="185" spans="1:31" ht="14.1" customHeight="1" x14ac:dyDescent="0.2">
      <c r="A185" s="6">
        <f t="shared" si="49"/>
        <v>2015</v>
      </c>
    </row>
    <row r="186" spans="1:31" ht="14.1" customHeight="1" x14ac:dyDescent="0.2">
      <c r="A186" s="6">
        <f t="shared" si="49"/>
        <v>2016</v>
      </c>
    </row>
    <row r="187" spans="1:31" ht="14.1" customHeight="1" x14ac:dyDescent="0.2">
      <c r="A187" s="6">
        <f t="shared" si="49"/>
        <v>2017</v>
      </c>
    </row>
    <row r="188" spans="1:31" ht="14.1" customHeight="1" x14ac:dyDescent="0.2">
      <c r="A188" s="6">
        <f t="shared" si="49"/>
        <v>2018</v>
      </c>
    </row>
    <row r="189" spans="1:31" ht="14.1" customHeight="1" x14ac:dyDescent="0.2">
      <c r="A189" s="6">
        <f t="shared" si="49"/>
        <v>2019</v>
      </c>
    </row>
    <row r="190" spans="1:31" ht="14.1" customHeight="1" x14ac:dyDescent="0.2">
      <c r="A190" s="6">
        <f t="shared" si="49"/>
        <v>2020</v>
      </c>
    </row>
    <row r="191" spans="1:31" ht="14.1" customHeight="1" x14ac:dyDescent="0.2"/>
    <row r="192" spans="1:31" ht="14.1" customHeight="1" x14ac:dyDescent="0.2"/>
    <row r="193" spans="3:31" ht="14.1" customHeight="1" x14ac:dyDescent="0.2"/>
    <row r="194" spans="3:31" ht="14.1" customHeight="1" x14ac:dyDescent="0.2"/>
    <row r="195" spans="3:31" ht="14.1" customHeight="1" x14ac:dyDescent="0.2"/>
    <row r="196" spans="3:31" ht="14.1" customHeight="1" x14ac:dyDescent="0.2"/>
    <row r="197" spans="3:31" ht="14.1" customHeight="1" x14ac:dyDescent="0.2"/>
    <row r="198" spans="3:31" ht="14.1" customHeight="1" x14ac:dyDescent="0.2"/>
    <row r="199" spans="3:31" ht="14.1" customHeight="1" x14ac:dyDescent="0.2"/>
    <row r="200" spans="3:31" ht="14.1" customHeight="1" x14ac:dyDescent="0.2"/>
    <row r="201" spans="3:31" ht="14.1" customHeight="1" x14ac:dyDescent="0.2"/>
    <row r="202" spans="3:31" ht="14.1" customHeight="1" x14ac:dyDescent="0.2"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</row>
    <row r="203" spans="3:31" ht="14.1" customHeight="1" x14ac:dyDescent="0.2"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</row>
    <row r="204" spans="3:31" ht="14.1" customHeight="1" x14ac:dyDescent="0.2"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</row>
    <row r="205" spans="3:31" ht="14.1" customHeight="1" x14ac:dyDescent="0.2"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</row>
    <row r="206" spans="3:31" x14ac:dyDescent="0.2"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</row>
    <row r="207" spans="3:31" x14ac:dyDescent="0.2"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</row>
    <row r="208" spans="3:31" x14ac:dyDescent="0.2"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</row>
    <row r="209" spans="3:31" x14ac:dyDescent="0.2"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</row>
    <row r="210" spans="3:31" x14ac:dyDescent="0.2"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</row>
    <row r="211" spans="3:31" x14ac:dyDescent="0.2"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</row>
    <row r="212" spans="3:31" x14ac:dyDescent="0.2"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</row>
    <row r="213" spans="3:31" x14ac:dyDescent="0.2"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</row>
    <row r="214" spans="3:31" x14ac:dyDescent="0.2"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</row>
    <row r="215" spans="3:31" x14ac:dyDescent="0.2"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</row>
    <row r="216" spans="3:31" x14ac:dyDescent="0.2"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</row>
    <row r="217" spans="3:31" x14ac:dyDescent="0.2"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</row>
    <row r="218" spans="3:31" x14ac:dyDescent="0.2"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</row>
    <row r="219" spans="3:31" x14ac:dyDescent="0.2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</row>
    <row r="220" spans="3:31" x14ac:dyDescent="0.2"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</row>
    <row r="221" spans="3:31" x14ac:dyDescent="0.2"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</row>
    <row r="222" spans="3:31" x14ac:dyDescent="0.2"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</row>
    <row r="223" spans="3:31" x14ac:dyDescent="0.2"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</row>
    <row r="224" spans="3:31" x14ac:dyDescent="0.2"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</row>
    <row r="225" spans="3:31" x14ac:dyDescent="0.2"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</row>
    <row r="226" spans="3:31" x14ac:dyDescent="0.2"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</row>
    <row r="227" spans="3:31" x14ac:dyDescent="0.2"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</row>
    <row r="228" spans="3:31" x14ac:dyDescent="0.2"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</row>
    <row r="229" spans="3:31" x14ac:dyDescent="0.2"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</row>
    <row r="230" spans="3:31" x14ac:dyDescent="0.2"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</row>
    <row r="231" spans="3:31" x14ac:dyDescent="0.2"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</row>
    <row r="232" spans="3:31" x14ac:dyDescent="0.2"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</row>
    <row r="233" spans="3:31" x14ac:dyDescent="0.2"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</row>
    <row r="234" spans="3:31" x14ac:dyDescent="0.2"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</row>
    <row r="235" spans="3:31" x14ac:dyDescent="0.2"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</row>
    <row r="236" spans="3:31" x14ac:dyDescent="0.2"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</row>
    <row r="237" spans="3:31" x14ac:dyDescent="0.2"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</row>
    <row r="238" spans="3:31" x14ac:dyDescent="0.2"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</row>
    <row r="239" spans="3:31" x14ac:dyDescent="0.2"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</row>
    <row r="240" spans="3:31" x14ac:dyDescent="0.2"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</row>
    <row r="241" spans="3:31" x14ac:dyDescent="0.2"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</row>
    <row r="242" spans="3:31" x14ac:dyDescent="0.2"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</row>
    <row r="243" spans="3:31" x14ac:dyDescent="0.2"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</row>
    <row r="244" spans="3:31" x14ac:dyDescent="0.2"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</row>
    <row r="245" spans="3:31" x14ac:dyDescent="0.2"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</row>
    <row r="246" spans="3:31" x14ac:dyDescent="0.2"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</row>
    <row r="247" spans="3:31" x14ac:dyDescent="0.2"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</row>
    <row r="248" spans="3:31" x14ac:dyDescent="0.2"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</row>
    <row r="249" spans="3:31" x14ac:dyDescent="0.2"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</row>
    <row r="250" spans="3:31" x14ac:dyDescent="0.2"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</row>
    <row r="251" spans="3:31" x14ac:dyDescent="0.2"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</row>
    <row r="252" spans="3:31" x14ac:dyDescent="0.2"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</row>
    <row r="253" spans="3:31" x14ac:dyDescent="0.2"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</row>
    <row r="254" spans="3:31" x14ac:dyDescent="0.2"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</row>
    <row r="255" spans="3:31" x14ac:dyDescent="0.2"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</row>
    <row r="256" spans="3:31" x14ac:dyDescent="0.2"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</row>
    <row r="257" spans="3:31" x14ac:dyDescent="0.2"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</row>
    <row r="258" spans="3:31" x14ac:dyDescent="0.2"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</row>
    <row r="259" spans="3:31" x14ac:dyDescent="0.2"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</row>
    <row r="260" spans="3:31" x14ac:dyDescent="0.2"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</row>
    <row r="261" spans="3:31" x14ac:dyDescent="0.2"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</row>
    <row r="262" spans="3:31" x14ac:dyDescent="0.2"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</row>
    <row r="263" spans="3:31" x14ac:dyDescent="0.2"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</row>
    <row r="264" spans="3:31" x14ac:dyDescent="0.2"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</row>
    <row r="265" spans="3:31" x14ac:dyDescent="0.2"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</row>
    <row r="266" spans="3:31" x14ac:dyDescent="0.2"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</row>
    <row r="267" spans="3:31" x14ac:dyDescent="0.2"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</row>
    <row r="268" spans="3:31" x14ac:dyDescent="0.2"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</row>
    <row r="269" spans="3:31" x14ac:dyDescent="0.2"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</row>
    <row r="270" spans="3:31" x14ac:dyDescent="0.2"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</row>
    <row r="271" spans="3:31" x14ac:dyDescent="0.2"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</row>
    <row r="272" spans="3:31" x14ac:dyDescent="0.2"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</row>
    <row r="273" spans="3:31" x14ac:dyDescent="0.2"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</row>
    <row r="274" spans="3:31" x14ac:dyDescent="0.2"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</row>
    <row r="275" spans="3:31" x14ac:dyDescent="0.2"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</row>
    <row r="276" spans="3:31" x14ac:dyDescent="0.2"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</row>
    <row r="277" spans="3:31" x14ac:dyDescent="0.2"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</row>
    <row r="278" spans="3:31" x14ac:dyDescent="0.2"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</row>
    <row r="279" spans="3:31" x14ac:dyDescent="0.2"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</row>
    <row r="280" spans="3:31" x14ac:dyDescent="0.2"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</row>
    <row r="281" spans="3:31" x14ac:dyDescent="0.2"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</row>
    <row r="282" spans="3:31" x14ac:dyDescent="0.2"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</row>
    <row r="283" spans="3:31" x14ac:dyDescent="0.2"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</row>
    <row r="284" spans="3:31" x14ac:dyDescent="0.2"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</row>
    <row r="285" spans="3:31" x14ac:dyDescent="0.2"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</row>
    <row r="286" spans="3:31" x14ac:dyDescent="0.2"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</row>
    <row r="287" spans="3:31" x14ac:dyDescent="0.2"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</row>
    <row r="288" spans="3:31" x14ac:dyDescent="0.2"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</row>
    <row r="289" spans="3:31" x14ac:dyDescent="0.2"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</row>
    <row r="290" spans="3:31" x14ac:dyDescent="0.2"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</row>
    <row r="291" spans="3:31" x14ac:dyDescent="0.2"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</row>
    <row r="292" spans="3:31" x14ac:dyDescent="0.2"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</row>
    <row r="293" spans="3:31" x14ac:dyDescent="0.2"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</row>
    <row r="294" spans="3:31" x14ac:dyDescent="0.2"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</row>
    <row r="295" spans="3:31" x14ac:dyDescent="0.2"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</row>
    <row r="296" spans="3:31" x14ac:dyDescent="0.2"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</row>
    <row r="297" spans="3:31" x14ac:dyDescent="0.2"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</row>
    <row r="298" spans="3:31" x14ac:dyDescent="0.2"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</row>
    <row r="299" spans="3:31" x14ac:dyDescent="0.2"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</row>
    <row r="300" spans="3:31" x14ac:dyDescent="0.2"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</row>
    <row r="301" spans="3:31" x14ac:dyDescent="0.2"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</row>
    <row r="302" spans="3:31" x14ac:dyDescent="0.2"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</row>
    <row r="303" spans="3:31" x14ac:dyDescent="0.2"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</row>
    <row r="304" spans="3:31" x14ac:dyDescent="0.2"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</row>
    <row r="305" spans="3:31" x14ac:dyDescent="0.2"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</row>
    <row r="306" spans="3:31" x14ac:dyDescent="0.2"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</row>
    <row r="307" spans="3:31" x14ac:dyDescent="0.2"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</row>
    <row r="308" spans="3:31" x14ac:dyDescent="0.2"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</row>
    <row r="309" spans="3:31" x14ac:dyDescent="0.2"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</row>
    <row r="310" spans="3:31" x14ac:dyDescent="0.2"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</row>
    <row r="311" spans="3:31" x14ac:dyDescent="0.2"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</row>
    <row r="312" spans="3:31" x14ac:dyDescent="0.2"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</row>
    <row r="313" spans="3:31" x14ac:dyDescent="0.2"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</row>
    <row r="314" spans="3:31" x14ac:dyDescent="0.2"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</row>
    <row r="315" spans="3:31" x14ac:dyDescent="0.2"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</row>
    <row r="316" spans="3:31" x14ac:dyDescent="0.2"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</row>
    <row r="317" spans="3:31" x14ac:dyDescent="0.2"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</row>
    <row r="318" spans="3:31" x14ac:dyDescent="0.2"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</row>
    <row r="319" spans="3:31" x14ac:dyDescent="0.2"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</row>
    <row r="320" spans="3:31" x14ac:dyDescent="0.2"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</row>
    <row r="321" spans="3:31" x14ac:dyDescent="0.2"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</row>
    <row r="322" spans="3:31" x14ac:dyDescent="0.2"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</row>
    <row r="323" spans="3:31" x14ac:dyDescent="0.2"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</row>
    <row r="324" spans="3:31" x14ac:dyDescent="0.2"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</row>
    <row r="325" spans="3:31" x14ac:dyDescent="0.2"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</row>
    <row r="326" spans="3:31" x14ac:dyDescent="0.2"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</row>
    <row r="327" spans="3:31" x14ac:dyDescent="0.2"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</row>
    <row r="328" spans="3:31" x14ac:dyDescent="0.2"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</row>
    <row r="329" spans="3:31" x14ac:dyDescent="0.2"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</row>
    <row r="330" spans="3:31" x14ac:dyDescent="0.2"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</row>
    <row r="331" spans="3:31" x14ac:dyDescent="0.2"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</row>
    <row r="332" spans="3:31" x14ac:dyDescent="0.2"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</row>
    <row r="333" spans="3:31" x14ac:dyDescent="0.2"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</row>
    <row r="334" spans="3:31" x14ac:dyDescent="0.2"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</row>
    <row r="335" spans="3:31" x14ac:dyDescent="0.2"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</row>
    <row r="336" spans="3:31" x14ac:dyDescent="0.2"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</row>
    <row r="337" spans="3:31" x14ac:dyDescent="0.2"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</row>
    <row r="338" spans="3:31" x14ac:dyDescent="0.2"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</row>
    <row r="339" spans="3:31" x14ac:dyDescent="0.2"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</row>
    <row r="340" spans="3:31" x14ac:dyDescent="0.2"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</row>
    <row r="341" spans="3:31" x14ac:dyDescent="0.2"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</row>
    <row r="342" spans="3:31" x14ac:dyDescent="0.2"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</row>
    <row r="343" spans="3:31" x14ac:dyDescent="0.2"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</row>
    <row r="344" spans="3:31" x14ac:dyDescent="0.2"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</row>
    <row r="345" spans="3:31" x14ac:dyDescent="0.2"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</row>
    <row r="346" spans="3:31" x14ac:dyDescent="0.2"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</row>
    <row r="347" spans="3:31" x14ac:dyDescent="0.2"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</row>
    <row r="348" spans="3:31" x14ac:dyDescent="0.2"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</row>
    <row r="349" spans="3:31" x14ac:dyDescent="0.2"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</row>
    <row r="350" spans="3:31" x14ac:dyDescent="0.2"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</row>
    <row r="351" spans="3:31" x14ac:dyDescent="0.2"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</row>
    <row r="352" spans="3:31" x14ac:dyDescent="0.2"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</row>
    <row r="353" spans="3:31" x14ac:dyDescent="0.2"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</row>
    <row r="354" spans="3:31" x14ac:dyDescent="0.2"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</row>
    <row r="355" spans="3:31" x14ac:dyDescent="0.2"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</row>
    <row r="356" spans="3:31" x14ac:dyDescent="0.2"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</row>
    <row r="357" spans="3:31" x14ac:dyDescent="0.2"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</row>
    <row r="358" spans="3:31" x14ac:dyDescent="0.2"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</row>
    <row r="359" spans="3:31" x14ac:dyDescent="0.2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</row>
    <row r="360" spans="3:31" x14ac:dyDescent="0.2"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</row>
    <row r="361" spans="3:31" x14ac:dyDescent="0.2"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</row>
    <row r="362" spans="3:31" x14ac:dyDescent="0.2"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</row>
    <row r="363" spans="3:31" x14ac:dyDescent="0.2"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</row>
    <row r="364" spans="3:31" x14ac:dyDescent="0.2"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</row>
    <row r="365" spans="3:31" x14ac:dyDescent="0.2"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</row>
    <row r="366" spans="3:31" x14ac:dyDescent="0.2"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</row>
    <row r="367" spans="3:31" x14ac:dyDescent="0.2"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</row>
    <row r="368" spans="3:31" x14ac:dyDescent="0.2"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</row>
    <row r="369" spans="3:31" x14ac:dyDescent="0.2"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</row>
    <row r="370" spans="3:31" x14ac:dyDescent="0.2"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</row>
    <row r="371" spans="3:31" x14ac:dyDescent="0.2"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</row>
    <row r="372" spans="3:31" x14ac:dyDescent="0.2"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</row>
    <row r="373" spans="3:31" x14ac:dyDescent="0.2"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</row>
    <row r="374" spans="3:31" x14ac:dyDescent="0.2"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</row>
    <row r="375" spans="3:31" x14ac:dyDescent="0.2"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</row>
    <row r="376" spans="3:31" x14ac:dyDescent="0.2"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</row>
    <row r="377" spans="3:31" x14ac:dyDescent="0.2"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</row>
    <row r="378" spans="3:31" x14ac:dyDescent="0.2"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</row>
    <row r="379" spans="3:31" x14ac:dyDescent="0.2"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</row>
    <row r="380" spans="3:31" x14ac:dyDescent="0.2"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</row>
    <row r="381" spans="3:31" x14ac:dyDescent="0.2"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</row>
    <row r="382" spans="3:31" x14ac:dyDescent="0.2"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</row>
    <row r="383" spans="3:31" x14ac:dyDescent="0.2"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</row>
    <row r="384" spans="3:31" x14ac:dyDescent="0.2"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</row>
    <row r="385" spans="3:31" x14ac:dyDescent="0.2"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</row>
    <row r="386" spans="3:31" x14ac:dyDescent="0.2"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</row>
    <row r="387" spans="3:31" x14ac:dyDescent="0.2"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</row>
    <row r="388" spans="3:31" x14ac:dyDescent="0.2"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</row>
    <row r="389" spans="3:31" x14ac:dyDescent="0.2"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</row>
    <row r="390" spans="3:31" x14ac:dyDescent="0.2"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</row>
    <row r="391" spans="3:31" x14ac:dyDescent="0.2"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</row>
    <row r="392" spans="3:31" x14ac:dyDescent="0.2"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</row>
    <row r="393" spans="3:31" x14ac:dyDescent="0.2"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</row>
    <row r="394" spans="3:31" x14ac:dyDescent="0.2"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</row>
    <row r="395" spans="3:31" x14ac:dyDescent="0.2"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</row>
    <row r="396" spans="3:31" x14ac:dyDescent="0.2"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</row>
    <row r="397" spans="3:31" x14ac:dyDescent="0.2"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</row>
    <row r="398" spans="3:31" x14ac:dyDescent="0.2"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</row>
    <row r="399" spans="3:31" x14ac:dyDescent="0.2"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</row>
    <row r="400" spans="3:31" x14ac:dyDescent="0.2"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</row>
    <row r="401" spans="3:31" x14ac:dyDescent="0.2"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</row>
    <row r="402" spans="3:31" x14ac:dyDescent="0.2"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</row>
    <row r="403" spans="3:31" x14ac:dyDescent="0.2"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</row>
    <row r="404" spans="3:31" x14ac:dyDescent="0.2"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</row>
    <row r="405" spans="3:31" x14ac:dyDescent="0.2"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</row>
    <row r="406" spans="3:31" x14ac:dyDescent="0.2"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</row>
    <row r="407" spans="3:31" x14ac:dyDescent="0.2"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</row>
    <row r="408" spans="3:31" x14ac:dyDescent="0.2"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</row>
    <row r="409" spans="3:31" x14ac:dyDescent="0.2"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</row>
    <row r="410" spans="3:31" x14ac:dyDescent="0.2"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</row>
    <row r="411" spans="3:31" x14ac:dyDescent="0.2"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</row>
    <row r="412" spans="3:31" x14ac:dyDescent="0.2"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</row>
    <row r="413" spans="3:31" x14ac:dyDescent="0.2"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</row>
    <row r="414" spans="3:31" x14ac:dyDescent="0.2"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</row>
    <row r="415" spans="3:31" x14ac:dyDescent="0.2"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</row>
    <row r="416" spans="3:31" x14ac:dyDescent="0.2"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</row>
    <row r="417" spans="3:31" x14ac:dyDescent="0.2"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</row>
    <row r="418" spans="3:31" x14ac:dyDescent="0.2"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</row>
    <row r="419" spans="3:31" x14ac:dyDescent="0.2"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</row>
    <row r="420" spans="3:31" x14ac:dyDescent="0.2"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</row>
    <row r="421" spans="3:31" x14ac:dyDescent="0.2"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</row>
    <row r="422" spans="3:31" x14ac:dyDescent="0.2"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</row>
    <row r="423" spans="3:31" x14ac:dyDescent="0.2"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</row>
    <row r="424" spans="3:31" x14ac:dyDescent="0.2"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</row>
    <row r="425" spans="3:31" x14ac:dyDescent="0.2"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</row>
    <row r="426" spans="3:31" x14ac:dyDescent="0.2"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</row>
    <row r="427" spans="3:31" x14ac:dyDescent="0.2"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</row>
    <row r="428" spans="3:31" x14ac:dyDescent="0.2"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</row>
    <row r="429" spans="3:31" x14ac:dyDescent="0.2"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</row>
    <row r="430" spans="3:31" x14ac:dyDescent="0.2"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</row>
    <row r="431" spans="3:31" x14ac:dyDescent="0.2"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</row>
    <row r="432" spans="3:31" x14ac:dyDescent="0.2"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</row>
    <row r="433" spans="3:31" x14ac:dyDescent="0.2"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</row>
    <row r="434" spans="3:31" x14ac:dyDescent="0.2"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</row>
    <row r="435" spans="3:31" x14ac:dyDescent="0.2"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</row>
    <row r="436" spans="3:31" x14ac:dyDescent="0.2"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</row>
    <row r="437" spans="3:31" x14ac:dyDescent="0.2"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</row>
    <row r="438" spans="3:31" x14ac:dyDescent="0.2"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</row>
    <row r="439" spans="3:31" x14ac:dyDescent="0.2"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</row>
    <row r="440" spans="3:31" x14ac:dyDescent="0.2"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</row>
    <row r="441" spans="3:31" x14ac:dyDescent="0.2"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</row>
    <row r="442" spans="3:31" x14ac:dyDescent="0.2"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</row>
    <row r="443" spans="3:31" x14ac:dyDescent="0.2"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</row>
    <row r="444" spans="3:31" x14ac:dyDescent="0.2"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</row>
    <row r="445" spans="3:31" x14ac:dyDescent="0.2"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</row>
    <row r="446" spans="3:31" x14ac:dyDescent="0.2"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</row>
    <row r="447" spans="3:31" x14ac:dyDescent="0.2"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</row>
    <row r="448" spans="3:31" x14ac:dyDescent="0.2"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</row>
    <row r="449" spans="3:31" x14ac:dyDescent="0.2"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</row>
    <row r="450" spans="3:31" x14ac:dyDescent="0.2"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</row>
    <row r="451" spans="3:31" x14ac:dyDescent="0.2"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</row>
    <row r="452" spans="3:31" x14ac:dyDescent="0.2"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</row>
    <row r="453" spans="3:31" x14ac:dyDescent="0.2"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</row>
    <row r="454" spans="3:31" x14ac:dyDescent="0.2"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</row>
    <row r="455" spans="3:31" x14ac:dyDescent="0.2"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</row>
    <row r="456" spans="3:31" x14ac:dyDescent="0.2"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</row>
    <row r="457" spans="3:31" x14ac:dyDescent="0.2"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</row>
    <row r="458" spans="3:31" x14ac:dyDescent="0.2"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</row>
    <row r="459" spans="3:31" x14ac:dyDescent="0.2"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</row>
    <row r="460" spans="3:31" x14ac:dyDescent="0.2"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</row>
    <row r="461" spans="3:31" x14ac:dyDescent="0.2"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</row>
    <row r="462" spans="3:31" x14ac:dyDescent="0.2"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</row>
    <row r="463" spans="3:31" x14ac:dyDescent="0.2"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</row>
    <row r="464" spans="3:31" x14ac:dyDescent="0.2"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</row>
    <row r="465" spans="3:31" x14ac:dyDescent="0.2"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</row>
    <row r="466" spans="3:31" x14ac:dyDescent="0.2"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</row>
    <row r="467" spans="3:31" x14ac:dyDescent="0.2"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</row>
    <row r="468" spans="3:31" x14ac:dyDescent="0.2"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</row>
    <row r="469" spans="3:31" x14ac:dyDescent="0.2"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</row>
    <row r="470" spans="3:31" x14ac:dyDescent="0.2"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</row>
    <row r="471" spans="3:31" x14ac:dyDescent="0.2"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</row>
    <row r="472" spans="3:31" x14ac:dyDescent="0.2"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</row>
    <row r="473" spans="3:31" x14ac:dyDescent="0.2"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</row>
    <row r="474" spans="3:31" x14ac:dyDescent="0.2"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</row>
    <row r="475" spans="3:31" x14ac:dyDescent="0.2"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</row>
    <row r="476" spans="3:31" x14ac:dyDescent="0.2"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</row>
    <row r="477" spans="3:31" x14ac:dyDescent="0.2"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</row>
    <row r="478" spans="3:31" x14ac:dyDescent="0.2"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</row>
    <row r="479" spans="3:31" x14ac:dyDescent="0.2"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</row>
    <row r="480" spans="3:31" x14ac:dyDescent="0.2"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</row>
    <row r="481" spans="3:31" x14ac:dyDescent="0.2"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</row>
    <row r="482" spans="3:31" x14ac:dyDescent="0.2"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</row>
    <row r="483" spans="3:31" x14ac:dyDescent="0.2"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</row>
    <row r="484" spans="3:31" x14ac:dyDescent="0.2"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</row>
    <row r="485" spans="3:31" x14ac:dyDescent="0.2"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</row>
    <row r="486" spans="3:31" x14ac:dyDescent="0.2"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</row>
    <row r="487" spans="3:31" x14ac:dyDescent="0.2"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</row>
    <row r="488" spans="3:31" x14ac:dyDescent="0.2"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</row>
    <row r="489" spans="3:31" x14ac:dyDescent="0.2"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</row>
    <row r="490" spans="3:31" x14ac:dyDescent="0.2"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</row>
    <row r="491" spans="3:31" x14ac:dyDescent="0.2"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</row>
    <row r="492" spans="3:31" x14ac:dyDescent="0.2"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</row>
    <row r="493" spans="3:31" x14ac:dyDescent="0.2"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</row>
    <row r="494" spans="3:31" x14ac:dyDescent="0.2"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</row>
    <row r="495" spans="3:31" x14ac:dyDescent="0.2"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</row>
    <row r="496" spans="3:31" x14ac:dyDescent="0.2"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</row>
    <row r="497" spans="3:31" x14ac:dyDescent="0.2"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</row>
    <row r="498" spans="3:31" x14ac:dyDescent="0.2"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</row>
    <row r="499" spans="3:31" x14ac:dyDescent="0.2"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</row>
    <row r="500" spans="3:31" x14ac:dyDescent="0.2"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</row>
    <row r="501" spans="3:31" x14ac:dyDescent="0.2"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</row>
    <row r="502" spans="3:31" x14ac:dyDescent="0.2"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</row>
    <row r="503" spans="3:31" x14ac:dyDescent="0.2"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</row>
    <row r="504" spans="3:31" x14ac:dyDescent="0.2"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</row>
    <row r="505" spans="3:31" x14ac:dyDescent="0.2"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</row>
    <row r="506" spans="3:31" x14ac:dyDescent="0.2"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</row>
    <row r="507" spans="3:31" x14ac:dyDescent="0.2"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</row>
    <row r="508" spans="3:31" x14ac:dyDescent="0.2"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</row>
    <row r="509" spans="3:31" x14ac:dyDescent="0.2"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</row>
    <row r="510" spans="3:31" x14ac:dyDescent="0.2"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</row>
    <row r="511" spans="3:31" x14ac:dyDescent="0.2"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</row>
    <row r="512" spans="3:31" x14ac:dyDescent="0.2"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</row>
    <row r="513" spans="3:31" x14ac:dyDescent="0.2"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</row>
    <row r="514" spans="3:31" x14ac:dyDescent="0.2"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</row>
    <row r="515" spans="3:31" x14ac:dyDescent="0.2"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</row>
    <row r="516" spans="3:31" x14ac:dyDescent="0.2"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</row>
    <row r="517" spans="3:31" x14ac:dyDescent="0.2"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</row>
    <row r="518" spans="3:31" x14ac:dyDescent="0.2"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</row>
    <row r="519" spans="3:31" x14ac:dyDescent="0.2"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</row>
    <row r="520" spans="3:31" x14ac:dyDescent="0.2"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</row>
    <row r="521" spans="3:31" x14ac:dyDescent="0.2"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</row>
    <row r="522" spans="3:31" x14ac:dyDescent="0.2"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</row>
    <row r="523" spans="3:31" x14ac:dyDescent="0.2"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</row>
    <row r="524" spans="3:31" x14ac:dyDescent="0.2"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</row>
    <row r="525" spans="3:31" x14ac:dyDescent="0.2"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</row>
    <row r="526" spans="3:31" x14ac:dyDescent="0.2"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</row>
    <row r="527" spans="3:31" x14ac:dyDescent="0.2"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</row>
    <row r="528" spans="3:31" x14ac:dyDescent="0.2"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</row>
    <row r="529" spans="3:31" x14ac:dyDescent="0.2"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</row>
    <row r="530" spans="3:31" x14ac:dyDescent="0.2"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</row>
    <row r="531" spans="3:31" x14ac:dyDescent="0.2"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</row>
    <row r="532" spans="3:31" x14ac:dyDescent="0.2"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</row>
    <row r="533" spans="3:31" x14ac:dyDescent="0.2"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</row>
    <row r="534" spans="3:31" x14ac:dyDescent="0.2"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</row>
    <row r="535" spans="3:31" x14ac:dyDescent="0.2"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</row>
    <row r="536" spans="3:31" x14ac:dyDescent="0.2"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</row>
    <row r="537" spans="3:31" x14ac:dyDescent="0.2"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</row>
    <row r="538" spans="3:31" x14ac:dyDescent="0.2"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</row>
    <row r="539" spans="3:31" x14ac:dyDescent="0.2"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</row>
    <row r="540" spans="3:31" x14ac:dyDescent="0.2"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</row>
    <row r="541" spans="3:31" x14ac:dyDescent="0.2"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</row>
    <row r="542" spans="3:31" x14ac:dyDescent="0.2"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</row>
    <row r="543" spans="3:31" x14ac:dyDescent="0.2"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</row>
    <row r="544" spans="3:31" x14ac:dyDescent="0.2"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</row>
    <row r="545" spans="3:31" x14ac:dyDescent="0.2"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</row>
    <row r="546" spans="3:31" x14ac:dyDescent="0.2"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</row>
    <row r="547" spans="3:31" x14ac:dyDescent="0.2"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</row>
    <row r="548" spans="3:31" x14ac:dyDescent="0.2"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</row>
    <row r="549" spans="3:31" x14ac:dyDescent="0.2"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</row>
    <row r="550" spans="3:31" x14ac:dyDescent="0.2"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</row>
    <row r="551" spans="3:31" x14ac:dyDescent="0.2"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</row>
    <row r="552" spans="3:31" x14ac:dyDescent="0.2"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</row>
    <row r="553" spans="3:31" x14ac:dyDescent="0.2"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</row>
    <row r="554" spans="3:31" x14ac:dyDescent="0.2"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</row>
    <row r="555" spans="3:31" x14ac:dyDescent="0.2"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</row>
    <row r="556" spans="3:31" x14ac:dyDescent="0.2"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</row>
    <row r="557" spans="3:31" x14ac:dyDescent="0.2"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</row>
    <row r="558" spans="3:31" x14ac:dyDescent="0.2"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</row>
    <row r="559" spans="3:31" x14ac:dyDescent="0.2"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</row>
    <row r="560" spans="3:31" x14ac:dyDescent="0.2"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</row>
    <row r="561" spans="3:31" x14ac:dyDescent="0.2"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</row>
    <row r="562" spans="3:31" x14ac:dyDescent="0.2"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</row>
    <row r="563" spans="3:31" x14ac:dyDescent="0.2"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</row>
    <row r="564" spans="3:31" x14ac:dyDescent="0.2"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</row>
    <row r="565" spans="3:31" x14ac:dyDescent="0.2"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</row>
    <row r="566" spans="3:31" x14ac:dyDescent="0.2"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</row>
    <row r="567" spans="3:31" x14ac:dyDescent="0.2"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</row>
    <row r="568" spans="3:31" x14ac:dyDescent="0.2"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</row>
    <row r="569" spans="3:31" x14ac:dyDescent="0.2"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</row>
    <row r="570" spans="3:31" x14ac:dyDescent="0.2"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</row>
    <row r="571" spans="3:31" x14ac:dyDescent="0.2"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</row>
    <row r="572" spans="3:31" x14ac:dyDescent="0.2"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</row>
    <row r="573" spans="3:31" x14ac:dyDescent="0.2"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</row>
    <row r="574" spans="3:31" x14ac:dyDescent="0.2"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</row>
    <row r="575" spans="3:31" x14ac:dyDescent="0.2"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</row>
    <row r="576" spans="3:31" x14ac:dyDescent="0.2"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</row>
    <row r="577" spans="3:31" x14ac:dyDescent="0.2"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</row>
    <row r="578" spans="3:31" x14ac:dyDescent="0.2"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</row>
    <row r="579" spans="3:31" x14ac:dyDescent="0.2"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</row>
    <row r="580" spans="3:31" x14ac:dyDescent="0.2"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</row>
    <row r="581" spans="3:31" x14ac:dyDescent="0.2"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</row>
    <row r="582" spans="3:31" x14ac:dyDescent="0.2"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</row>
    <row r="583" spans="3:31" x14ac:dyDescent="0.2"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</row>
    <row r="584" spans="3:31" x14ac:dyDescent="0.2"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</row>
    <row r="585" spans="3:31" x14ac:dyDescent="0.2"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</row>
    <row r="586" spans="3:31" x14ac:dyDescent="0.2"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</row>
    <row r="587" spans="3:31" x14ac:dyDescent="0.2"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</row>
    <row r="588" spans="3:31" x14ac:dyDescent="0.2"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</row>
    <row r="589" spans="3:31" x14ac:dyDescent="0.2"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</row>
    <row r="590" spans="3:31" x14ac:dyDescent="0.2"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</row>
    <row r="591" spans="3:31" x14ac:dyDescent="0.2"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</row>
    <row r="592" spans="3:31" x14ac:dyDescent="0.2"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</row>
    <row r="593" spans="3:31" x14ac:dyDescent="0.2"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</row>
    <row r="594" spans="3:31" x14ac:dyDescent="0.2"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</row>
    <row r="595" spans="3:31" x14ac:dyDescent="0.2"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</row>
    <row r="596" spans="3:31" x14ac:dyDescent="0.2"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</row>
    <row r="597" spans="3:31" x14ac:dyDescent="0.2"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</row>
    <row r="598" spans="3:31" x14ac:dyDescent="0.2"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</row>
    <row r="599" spans="3:31" x14ac:dyDescent="0.2"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</row>
    <row r="600" spans="3:31" x14ac:dyDescent="0.2"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</row>
    <row r="601" spans="3:31" x14ac:dyDescent="0.2"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</row>
    <row r="602" spans="3:31" x14ac:dyDescent="0.2"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</row>
    <row r="603" spans="3:31" x14ac:dyDescent="0.2"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</row>
    <row r="604" spans="3:31" x14ac:dyDescent="0.2"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</row>
    <row r="605" spans="3:31" x14ac:dyDescent="0.2"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</row>
    <row r="606" spans="3:31" x14ac:dyDescent="0.2"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</row>
    <row r="607" spans="3:31" x14ac:dyDescent="0.2"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</row>
    <row r="608" spans="3:31" x14ac:dyDescent="0.2"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</row>
    <row r="609" spans="3:31" x14ac:dyDescent="0.2"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</row>
    <row r="610" spans="3:31" x14ac:dyDescent="0.2"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</row>
    <row r="611" spans="3:31" x14ac:dyDescent="0.2"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</row>
    <row r="612" spans="3:31" x14ac:dyDescent="0.2"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</row>
    <row r="613" spans="3:31" x14ac:dyDescent="0.2"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</row>
    <row r="614" spans="3:31" x14ac:dyDescent="0.2"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</row>
    <row r="615" spans="3:31" x14ac:dyDescent="0.2"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</row>
    <row r="616" spans="3:31" x14ac:dyDescent="0.2"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</row>
    <row r="617" spans="3:31" x14ac:dyDescent="0.2"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</row>
    <row r="618" spans="3:31" x14ac:dyDescent="0.2"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</row>
    <row r="619" spans="3:31" x14ac:dyDescent="0.2"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</row>
    <row r="620" spans="3:31" x14ac:dyDescent="0.2"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</row>
    <row r="621" spans="3:31" x14ac:dyDescent="0.2"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</row>
    <row r="622" spans="3:31" x14ac:dyDescent="0.2"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</row>
    <row r="623" spans="3:31" x14ac:dyDescent="0.2"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</row>
    <row r="624" spans="3:31" x14ac:dyDescent="0.2"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</row>
    <row r="625" spans="3:31" x14ac:dyDescent="0.2"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</row>
    <row r="626" spans="3:31" x14ac:dyDescent="0.2"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</row>
    <row r="627" spans="3:31" x14ac:dyDescent="0.2"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</row>
    <row r="628" spans="3:31" x14ac:dyDescent="0.2"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</row>
    <row r="629" spans="3:31" x14ac:dyDescent="0.2"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</row>
    <row r="630" spans="3:31" x14ac:dyDescent="0.2"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</row>
    <row r="631" spans="3:31" x14ac:dyDescent="0.2"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</row>
    <row r="632" spans="3:31" x14ac:dyDescent="0.2"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</row>
    <row r="633" spans="3:31" x14ac:dyDescent="0.2"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</row>
    <row r="634" spans="3:31" x14ac:dyDescent="0.2"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</row>
    <row r="635" spans="3:31" x14ac:dyDescent="0.2"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</row>
    <row r="636" spans="3:31" x14ac:dyDescent="0.2"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</row>
    <row r="637" spans="3:31" x14ac:dyDescent="0.2"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</row>
    <row r="638" spans="3:31" x14ac:dyDescent="0.2"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</row>
    <row r="639" spans="3:31" x14ac:dyDescent="0.2"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</row>
    <row r="640" spans="3:31" x14ac:dyDescent="0.2"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</row>
    <row r="641" spans="3:31" x14ac:dyDescent="0.2"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</row>
    <row r="642" spans="3:31" x14ac:dyDescent="0.2"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</row>
    <row r="643" spans="3:31" x14ac:dyDescent="0.2"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</row>
    <row r="644" spans="3:31" x14ac:dyDescent="0.2"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</row>
    <row r="645" spans="3:31" x14ac:dyDescent="0.2"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</row>
    <row r="646" spans="3:31" x14ac:dyDescent="0.2"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</row>
    <row r="647" spans="3:31" x14ac:dyDescent="0.2"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</row>
    <row r="648" spans="3:31" x14ac:dyDescent="0.2"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</row>
    <row r="649" spans="3:31" x14ac:dyDescent="0.2"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</row>
    <row r="650" spans="3:31" x14ac:dyDescent="0.2"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</row>
    <row r="651" spans="3:31" x14ac:dyDescent="0.2"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</row>
    <row r="652" spans="3:31" x14ac:dyDescent="0.2"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</row>
    <row r="653" spans="3:31" x14ac:dyDescent="0.2"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</row>
    <row r="654" spans="3:31" x14ac:dyDescent="0.2"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</row>
    <row r="655" spans="3:31" x14ac:dyDescent="0.2"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</row>
    <row r="656" spans="3:31" x14ac:dyDescent="0.2"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</row>
    <row r="657" spans="3:31" x14ac:dyDescent="0.2"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</row>
    <row r="658" spans="3:31" x14ac:dyDescent="0.2"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</row>
    <row r="659" spans="3:31" x14ac:dyDescent="0.2"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</row>
    <row r="660" spans="3:31" x14ac:dyDescent="0.2"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</row>
    <row r="661" spans="3:31" x14ac:dyDescent="0.2"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</row>
    <row r="662" spans="3:31" x14ac:dyDescent="0.2"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</row>
    <row r="663" spans="3:31" x14ac:dyDescent="0.2"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</row>
    <row r="664" spans="3:31" x14ac:dyDescent="0.2"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</row>
    <row r="665" spans="3:31" x14ac:dyDescent="0.2"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</row>
    <row r="666" spans="3:31" x14ac:dyDescent="0.2"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</row>
    <row r="667" spans="3:31" x14ac:dyDescent="0.2"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</row>
    <row r="668" spans="3:31" x14ac:dyDescent="0.2"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</row>
    <row r="669" spans="3:31" x14ac:dyDescent="0.2"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</row>
    <row r="670" spans="3:31" x14ac:dyDescent="0.2"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</row>
    <row r="671" spans="3:31" x14ac:dyDescent="0.2"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</row>
  </sheetData>
  <pageMargins left="0.7" right="0.7" top="0.75" bottom="0.75" header="0.3" footer="0.3"/>
  <pageSetup orientation="portrait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25A2C5DF03324DB9C3C8C13C43B7E4" ma:contentTypeVersion="2" ma:contentTypeDescription="Create a new document." ma:contentTypeScope="" ma:versionID="cd14d18e5dae38e917880ec0cd7e0826">
  <xsd:schema xmlns:xsd="http://www.w3.org/2001/XMLSchema" xmlns:xs="http://www.w3.org/2001/XMLSchema" xmlns:p="http://schemas.microsoft.com/office/2006/metadata/properties" xmlns:ns2="fefaed5c-05a3-4042-96c9-7499aea4ff34" targetNamespace="http://schemas.microsoft.com/office/2006/metadata/properties" ma:root="true" ma:fieldsID="42f26d15095ea174884cbd62bfda1b78" ns2:_="">
    <xsd:import namespace="fefaed5c-05a3-4042-96c9-7499aea4ff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faed5c-05a3-4042-96c9-7499aea4ff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3E30B9-BBAD-48FF-9762-3EBFA9648E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099AE67-FDCB-4F14-BF25-4815110C811F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02D22938-A560-4B92-82A1-0C41AA152052"/>
    <ds:schemaRef ds:uri="02d22938-a560-4b92-82a1-0c41aa152052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1B2C37-DC11-4078-B5AE-3B5E285304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122-Independent var</vt:lpstr>
      <vt:lpstr>122-Dependent var (actual)</vt:lpstr>
      <vt:lpstr>122-Dependent var (predicted)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2021-07-13T16:52:34Z</dcterms:created>
  <dcterms:modified xsi:type="dcterms:W3CDTF">2021-07-13T19:47:06Z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0x0101008525A2C5DF03324DB9C3C8C13C43B7E4</vt:lpwstr>
  </property>
</Properties>
</file>