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PLANT\2 ACTUAL\Depreciation Studies\TEC\2019 PP Depr Analysis Annual\FPSC\Staff's 7th IRR Nos. 143-148\"/>
    </mc:Choice>
  </mc:AlternateContent>
  <xr:revisionPtr revIDLastSave="0" documentId="13_ncr:1_{C9DA43C8-3280-4EA7-93B2-2148DB222AAD}" xr6:coauthVersionLast="46" xr6:coauthVersionMax="46" xr10:uidLastSave="{00000000-0000-0000-0000-000000000000}"/>
  <bookViews>
    <workbookView xWindow="-120" yWindow="-120" windowWidth="29040" windowHeight="15840" xr2:uid="{C9856117-C3B6-44C4-8FE0-103969E96DC5}"/>
  </bookViews>
  <sheets>
    <sheet name="Sheet1" sheetId="1" r:id="rId1"/>
  </sheets>
  <definedNames>
    <definedName name="_Fill" hidden="1">#REF!</definedName>
    <definedName name="_Key1" hidden="1">#REF!</definedName>
    <definedName name="_Order1" hidden="1">255</definedName>
    <definedName name="_Sort" hidden="1">#REF!</definedName>
    <definedName name="CIQWBGuid" hidden="1">"f0842c6b-4f67-4da4-8ab9-05f9b8d91da0"</definedName>
    <definedName name="EPMWorkbookOptions_2" hidden="1">"9F3OxBOtzB60hFONCeryveGHd9WJr+7iO45h/1l2AQAA"</definedName>
    <definedName name="EPMWorkbookOptions_4" hidden="1">"6E8MeRREvS+0SUnYctgROJHUxwqaIzX4wXPcx/xMOvmNNbl/cg/z5an9Q+apQ7hbm/7/T6tqTxcJuZJ2ulppmqvR9OFiZW5QrEsa03IVRaNUYmmmfO2KPTcxUkfSBGP2lr12Zi5oLRuCKKp9RT95KbNsucxx3OFLuXSDSzlhMS3Ynt40NKmrajrZEBLh0sxduJlpniDcpqALPbWvidLJyq1UGbpWqx6uXPb2lLuiMS1dXdWFthFX3GvX7Dmp"</definedName>
    <definedName name="EPMWorkbookOptions_5" hidden="1">"KZHH2S/QtnH9L6FzS0ZWun392km5nAJHaJX1P/g9SNOVCssescXmbq+6zTnc2EWS3fX1v4jPyUh8bnUTpf5yVm+rrT5/4llO+fbW7ozBtE4V1YiNd5FmpXmCSGXjT18yRwu1cntCTVjcOHRstw1ZmjfJUu8u2sw0TxCt1tXFvkZ4Fj9Tt9Xb0+0akUSv5K8t3lWameYJKtXlzukHE8fLs3aEPLlqnS0NuErBrJoMkSddLZiVOluw64MqYmoI"</definedName>
    <definedName name="EPMWorkbookOptions_6" hidden="1">"IbAvQJ4zBtMllWzba8W/+sq1q/TMjMRHNXdOVpzQ9TsnGTppSd+vnZHLqe8dSej1Nan3iTW+fntbkITF+f6jK2my2pTvu5CjQKlsdoJSGH8ckMR23DDiqaxbTilrEpt0vX0xbN24fZmM12CAIRypnhqAl1zqSRtjnOgCwrOgqtdDb5AgN80xNrk1R0YWxZwv7vds29Pwqd0wA2sNN10g5PAnwg4yXegAHhK/Re9b9q9fVt6LO3uNfwGmFkse"</definedName>
    <definedName name="EPMWorkbookOptions_7" hidden="1">"7icAAA=="</definedName>
    <definedName name="EV__EVCOM_OPTIONS__" hidden="1">8</definedName>
    <definedName name="EV__EXPOPTIONS__" hidden="1">1</definedName>
    <definedName name="EV__LASTREFTIME__" hidden="1">"(GMT-05:00)4/18/2017 4:58:12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CE_FDIC" hidden="1">"c6296"</definedName>
    <definedName name="IQ_CH" hidden="1">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EPS_SURPRISE" hidden="1">"c1635"</definedName>
    <definedName name="IQ_ESTIMATED_ASSESSABLE_DEPOSITS_FDIC" hidden="1">"c6490"</definedName>
    <definedName name="IQ_ESTIMATED_INSURED_DEPOSITS_FDIC" hidden="1">"c6491"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LT_DEBT" hidden="1">"c2086"</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ISTING_CURRENCY" hidden="1">"c2127"</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CRO_SURVEY_CONSUMER_SENTIMENT" hidden="1">"c20808"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41829.3635416667</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INSURED_FDIC" hidden="1">"c6374"</definedName>
    <definedName name="IQ_PERIODDATE_FDIC" hidden="1">"c13646"</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RETURN_ASSETS_FDIC" hidden="1">"c6731"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jjj" hidden="1">{"Page 1",#N/A,FALSE,"INDSDUE2";"Page 2",#N/A,FALSE,"INDSDUE2"}</definedName>
    <definedName name="wrn.Print." hidden="1">{"Page 1",#N/A,FALSE,"INDSDUE2";"Page 2",#N/A,FALSE,"INDSDUE2"}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1" l="1"/>
  <c r="F39" i="1" s="1"/>
  <c r="F23" i="1"/>
  <c r="F24" i="1" s="1"/>
  <c r="P10" i="1"/>
  <c r="P38" i="1" s="1"/>
  <c r="P39" i="1" s="1"/>
  <c r="R10" i="1"/>
  <c r="R38" i="1" s="1"/>
  <c r="R39" i="1" s="1"/>
  <c r="D10" i="1"/>
  <c r="P9" i="1"/>
  <c r="P33" i="1" s="1"/>
  <c r="R9" i="1"/>
  <c r="R33" i="1" s="1"/>
  <c r="F33" i="1"/>
  <c r="F34" i="1" s="1"/>
  <c r="D9" i="1"/>
  <c r="P8" i="1"/>
  <c r="P28" i="1" s="1"/>
  <c r="R8" i="1"/>
  <c r="R28" i="1" s="1"/>
  <c r="R29" i="1" s="1"/>
  <c r="F28" i="1"/>
  <c r="D8" i="1"/>
  <c r="N7" i="1"/>
  <c r="N23" i="1" s="1"/>
  <c r="N24" i="1" s="1"/>
  <c r="P7" i="1"/>
  <c r="P23" i="1" s="1"/>
  <c r="P24" i="1" s="1"/>
  <c r="D7" i="1"/>
  <c r="N6" i="1"/>
  <c r="J11" i="1"/>
  <c r="H11" i="1"/>
  <c r="F18" i="1"/>
  <c r="F19" i="1" s="1"/>
  <c r="D6" i="1"/>
  <c r="D11" i="1" l="1"/>
  <c r="N18" i="1"/>
  <c r="P34" i="1"/>
  <c r="P29" i="1"/>
  <c r="N19" i="1"/>
  <c r="F29" i="1"/>
  <c r="F41" i="1" s="1"/>
  <c r="F42" i="1" s="1"/>
  <c r="R34" i="1"/>
  <c r="L11" i="1"/>
  <c r="N9" i="1"/>
  <c r="N33" i="1" s="1"/>
  <c r="N34" i="1" s="1"/>
  <c r="N10" i="1"/>
  <c r="N38" i="1" s="1"/>
  <c r="N39" i="1" s="1"/>
  <c r="F11" i="1"/>
  <c r="R7" i="1"/>
  <c r="R23" i="1" s="1"/>
  <c r="R24" i="1" s="1"/>
  <c r="R6" i="1"/>
  <c r="N8" i="1"/>
  <c r="N28" i="1" s="1"/>
  <c r="N29" i="1" s="1"/>
  <c r="P6" i="1"/>
  <c r="R11" i="1" l="1"/>
  <c r="R18" i="1"/>
  <c r="R19" i="1" s="1"/>
  <c r="R41" i="1" s="1"/>
  <c r="R42" i="1" s="1"/>
  <c r="N41" i="1"/>
  <c r="N11" i="1"/>
  <c r="P18" i="1"/>
  <c r="P19" i="1" s="1"/>
  <c r="P41" i="1" s="1"/>
  <c r="P11" i="1"/>
  <c r="N42" i="1" l="1"/>
  <c r="P42" i="1"/>
</calcChain>
</file>

<file path=xl/sharedStrings.xml><?xml version="1.0" encoding="utf-8"?>
<sst xmlns="http://schemas.openxmlformats.org/spreadsheetml/2006/main" count="82" uniqueCount="46">
  <si>
    <t>Column O</t>
  </si>
  <si>
    <t>Columns E and S</t>
  </si>
  <si>
    <t>After Reserve</t>
  </si>
  <si>
    <t>Before Reserve</t>
  </si>
  <si>
    <t>Column Q</t>
  </si>
  <si>
    <t>Transfer &amp; Adj.</t>
  </si>
  <si>
    <t>(BS 107)</t>
  </si>
  <si>
    <t>MFR</t>
  </si>
  <si>
    <t>(BS 105)</t>
  </si>
  <si>
    <t>(BS 108)</t>
  </si>
  <si>
    <t>B-9</t>
  </si>
  <si>
    <t>vs. MFR B-9</t>
  </si>
  <si>
    <t>vs. ( BS 107)</t>
  </si>
  <si>
    <t>TOTAL STEAM PRODUCTION</t>
  </si>
  <si>
    <t>TOTAL OTHER PRODUCTION</t>
  </si>
  <si>
    <t>Total Transmission Plant</t>
  </si>
  <si>
    <t>Total Distribution Plant</t>
  </si>
  <si>
    <t>Total General Plant</t>
  </si>
  <si>
    <t>TOTAL TOTAL</t>
  </si>
  <si>
    <t>Note A</t>
  </si>
  <si>
    <t>Net Book Value BB 1,2,3 early shutdown</t>
  </si>
  <si>
    <t>*</t>
  </si>
  <si>
    <t>Budget Error 311.40 excess retirements</t>
  </si>
  <si>
    <t>Temporary adj. for BB 1,2,3 surviving assets</t>
  </si>
  <si>
    <t>**</t>
  </si>
  <si>
    <t>Other</t>
  </si>
  <si>
    <t>Budget Error 343.43 excess retirements</t>
  </si>
  <si>
    <t>Net Book Value AMR early shutdown</t>
  </si>
  <si>
    <t>Budget Error 370.00 excess retirements</t>
  </si>
  <si>
    <t>Total Differences</t>
  </si>
  <si>
    <t>Note B</t>
  </si>
  <si>
    <t>Note  A:</t>
  </si>
  <si>
    <t>(BS 105) Before Reserve Transfers and Adjustments reconciles to the MFR B-9</t>
  </si>
  <si>
    <t>Note  B:</t>
  </si>
  <si>
    <t>Performing the depreciation study using budgeted books through 12/31/2021, requires reserve adjustments to manage the reserve ratio going into the remaining life formula for a couple of reasons.</t>
  </si>
  <si>
    <t>In December 2021, the early shutdown assets related to Big Bend Units 1,2,3 and AMR meters were retired on MFR B-7 and MFR B-9.</t>
  </si>
  <si>
    <t>Also, budget errors occurred causing excess retirement postings on MFR B-7 and MFR B-9.</t>
  </si>
  <si>
    <t>As a result, the MFR B-9 ending balance for Dec 2021 are significantly under recovered and causes the reserve ratio percentage to decrease.</t>
  </si>
  <si>
    <t>These reserve adjustments were necessary to produce an acceptable depreciation rate when using budgeted books through 12/31/2021.</t>
  </si>
  <si>
    <t>The removal of the Big Bend Units 1,2,3 and AMR net book values from the reserve is necessary, since the company is seeking an alternative way of recovery outside of depreciation rates.</t>
  </si>
  <si>
    <t>The removal of excess retirement budget errors from the reserve is necessary, to not artificially overstate the remaining life formula's calculation of depreciation rates.</t>
  </si>
  <si>
    <t>The temporary adjustments for BB 1,2,3 surviving assets were needed to smooth down peaking depreciation rates resulting from early shutdown processing.</t>
  </si>
  <si>
    <t>* The Big Bend Units 1,2,3 and AMR early shutdown asset net books values are embedded in MFR B-7 and B-9.</t>
  </si>
  <si>
    <t>* The budgeted excess retirements are embedded in MFR B-7 and B-9, this error has understated the plant balances and depreciation expense profiles for test year 2022.</t>
  </si>
  <si>
    <t>** The temporary adj. for BB 1,2,3 surviving assets is only for study purposes.</t>
  </si>
  <si>
    <t>The lower the reserve ratio percentage used in the remaining life formula yields a higher depreciation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</si>
</sst>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2" fillId="2" borderId="0" xfId="0" applyFont="1" applyFill="1" applyAlignment="1">
      <alignment horizontal="center"/>
    </xf>
    <xf numFmtId="0" fontId="2" fillId="0" borderId="0" xfId="0" applyFont="1"/>
    <xf numFmtId="0" fontId="2" fillId="3" borderId="0" xfId="0" applyFont="1" applyFill="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164" fontId="0" fillId="0" borderId="0" xfId="1" applyNumberFormat="1" applyFont="1"/>
    <xf numFmtId="164" fontId="0" fillId="0" borderId="0" xfId="0" applyNumberFormat="1"/>
    <xf numFmtId="164" fontId="2" fillId="0" borderId="2" xfId="1" applyNumberFormat="1" applyFont="1" applyBorder="1"/>
    <xf numFmtId="164" fontId="2" fillId="0" borderId="0" xfId="1" applyNumberFormat="1" applyFont="1"/>
    <xf numFmtId="164" fontId="0" fillId="0" borderId="0" xfId="1" applyNumberFormat="1" applyFont="1" applyAlignment="1">
      <alignment horizontal="center"/>
    </xf>
    <xf numFmtId="0" fontId="2" fillId="0" borderId="0" xfId="0" applyFont="1" applyAlignment="1">
      <alignment horizontal="left"/>
    </xf>
    <xf numFmtId="0" fontId="0" fillId="0" borderId="0" xfId="0" applyAlignment="1">
      <alignment horizontal="left"/>
    </xf>
    <xf numFmtId="0" fontId="0" fillId="0" borderId="0" xfId="0" applyAlignment="1">
      <alignment horizontal="center"/>
    </xf>
    <xf numFmtId="164" fontId="0" fillId="0" borderId="3" xfId="1" applyNumberFormat="1" applyFont="1" applyBorder="1"/>
    <xf numFmtId="164" fontId="1"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6A94-7FD8-4AC7-A678-43B4AB65D3BF}">
  <dimension ref="B2:R62"/>
  <sheetViews>
    <sheetView tabSelected="1" workbookViewId="0">
      <selection activeCell="B51" sqref="B51"/>
    </sheetView>
  </sheetViews>
  <sheetFormatPr defaultRowHeight="15" x14ac:dyDescent="0.25"/>
  <cols>
    <col min="2" max="2" width="27.5703125" bestFit="1" customWidth="1"/>
    <col min="3" max="3" width="3.28515625" customWidth="1"/>
    <col min="4" max="4" width="16.85546875" bestFit="1" customWidth="1"/>
    <col min="5" max="5" width="3.28515625" customWidth="1"/>
    <col min="6" max="6" width="20.140625" bestFit="1" customWidth="1"/>
    <col min="7" max="7" width="3.28515625" customWidth="1"/>
    <col min="8" max="8" width="16.85546875" bestFit="1" customWidth="1"/>
    <col min="9" max="9" width="3.28515625" customWidth="1"/>
    <col min="10" max="10" width="14.28515625" bestFit="1" customWidth="1"/>
    <col min="11" max="11" width="3.28515625" customWidth="1"/>
    <col min="12" max="12" width="16.42578125" customWidth="1"/>
    <col min="13" max="13" width="3.28515625" customWidth="1"/>
    <col min="14" max="14" width="16" bestFit="1" customWidth="1"/>
    <col min="15" max="15" width="3.28515625" customWidth="1"/>
    <col min="16" max="16" width="15.28515625" bestFit="1" customWidth="1"/>
    <col min="17" max="17" width="3.28515625" customWidth="1"/>
    <col min="18" max="18" width="13.42578125" bestFit="1" customWidth="1"/>
  </cols>
  <sheetData>
    <row r="2" spans="2:18" x14ac:dyDescent="0.25">
      <c r="D2" s="1" t="s">
        <v>0</v>
      </c>
      <c r="H2" s="1" t="s">
        <v>1</v>
      </c>
      <c r="N2" s="1" t="s">
        <v>2</v>
      </c>
    </row>
    <row r="3" spans="2:18" x14ac:dyDescent="0.25">
      <c r="C3" s="2"/>
      <c r="D3" s="1" t="s">
        <v>3</v>
      </c>
      <c r="E3" s="2"/>
      <c r="F3" s="1" t="s">
        <v>4</v>
      </c>
      <c r="G3" s="2"/>
      <c r="H3" s="1" t="s">
        <v>2</v>
      </c>
      <c r="I3" s="2"/>
      <c r="J3" s="2"/>
      <c r="K3" s="2"/>
      <c r="L3" s="2"/>
      <c r="M3" s="2"/>
      <c r="N3" s="1" t="s">
        <v>5</v>
      </c>
      <c r="O3" s="2"/>
      <c r="P3" s="3" t="s">
        <v>6</v>
      </c>
      <c r="Q3" s="2"/>
      <c r="R3" s="2"/>
    </row>
    <row r="4" spans="2:18" x14ac:dyDescent="0.25">
      <c r="C4" s="2"/>
      <c r="D4" s="1" t="s">
        <v>5</v>
      </c>
      <c r="E4" s="2"/>
      <c r="F4" s="1" t="s">
        <v>5</v>
      </c>
      <c r="G4" s="2"/>
      <c r="H4" s="1" t="s">
        <v>5</v>
      </c>
      <c r="I4" s="2"/>
      <c r="J4" s="3" t="s">
        <v>6</v>
      </c>
      <c r="K4" s="2"/>
      <c r="L4" s="3" t="s">
        <v>7</v>
      </c>
      <c r="M4" s="2"/>
      <c r="N4" s="3" t="s">
        <v>8</v>
      </c>
      <c r="O4" s="2"/>
      <c r="P4" s="3" t="s">
        <v>9</v>
      </c>
      <c r="Q4" s="2"/>
      <c r="R4" s="3" t="s">
        <v>8</v>
      </c>
    </row>
    <row r="5" spans="2:18" x14ac:dyDescent="0.25">
      <c r="C5" s="2"/>
      <c r="D5" s="4" t="s">
        <v>8</v>
      </c>
      <c r="E5" s="2"/>
      <c r="F5" s="4" t="s">
        <v>8</v>
      </c>
      <c r="G5" s="2"/>
      <c r="H5" s="5" t="s">
        <v>8</v>
      </c>
      <c r="I5" s="2"/>
      <c r="J5" s="5" t="s">
        <v>9</v>
      </c>
      <c r="K5" s="2"/>
      <c r="L5" s="5" t="s">
        <v>10</v>
      </c>
      <c r="M5" s="2"/>
      <c r="N5" s="5" t="s">
        <v>11</v>
      </c>
      <c r="O5" s="2"/>
      <c r="P5" s="5" t="s">
        <v>11</v>
      </c>
      <c r="Q5" s="2"/>
      <c r="R5" s="5" t="s">
        <v>12</v>
      </c>
    </row>
    <row r="6" spans="2:18" x14ac:dyDescent="0.25">
      <c r="B6" s="2" t="s">
        <v>13</v>
      </c>
      <c r="D6" s="6">
        <f>H6-F6</f>
        <v>-82646834.487500072</v>
      </c>
      <c r="F6" s="6">
        <v>553184137.48750007</v>
      </c>
      <c r="H6" s="6">
        <v>470537303</v>
      </c>
      <c r="J6" s="6">
        <v>393547741.2970565</v>
      </c>
      <c r="K6" s="6"/>
      <c r="L6" s="6">
        <v>-82647000</v>
      </c>
      <c r="N6" s="7">
        <f>H6-L6</f>
        <v>553184303</v>
      </c>
      <c r="P6" s="7">
        <f>J6-L6</f>
        <v>476194741.2970565</v>
      </c>
      <c r="R6" s="6">
        <f>H6-J6</f>
        <v>76989561.702943504</v>
      </c>
    </row>
    <row r="7" spans="2:18" x14ac:dyDescent="0.25">
      <c r="B7" s="2" t="s">
        <v>14</v>
      </c>
      <c r="D7" s="6">
        <f t="shared" ref="D7:D10" si="0">H7-F7</f>
        <v>959187681.34000003</v>
      </c>
      <c r="F7" s="6">
        <v>2603151.66</v>
      </c>
      <c r="H7" s="6">
        <v>961790833</v>
      </c>
      <c r="J7" s="6">
        <v>959187679.19083953</v>
      </c>
      <c r="K7" s="6"/>
      <c r="L7" s="6">
        <v>959188000</v>
      </c>
      <c r="N7" s="7">
        <f>H7-L7</f>
        <v>2602833</v>
      </c>
      <c r="P7" s="7">
        <f>J7-L7</f>
        <v>-320.80916047096252</v>
      </c>
      <c r="R7" s="6">
        <f>H7-J7</f>
        <v>2603153.809160471</v>
      </c>
    </row>
    <row r="8" spans="2:18" x14ac:dyDescent="0.25">
      <c r="B8" s="2" t="s">
        <v>15</v>
      </c>
      <c r="D8" s="6">
        <f t="shared" si="0"/>
        <v>243201770.16999999</v>
      </c>
      <c r="F8" s="6">
        <v>5325059.2200000007</v>
      </c>
      <c r="H8" s="6">
        <v>248526829.38999999</v>
      </c>
      <c r="J8" s="6">
        <v>248526829.38767007</v>
      </c>
      <c r="K8" s="6"/>
      <c r="L8" s="6">
        <v>243202000</v>
      </c>
      <c r="N8" s="7">
        <f>H8-L8</f>
        <v>5324829.3899999857</v>
      </c>
      <c r="P8" s="7">
        <f>J8-L8</f>
        <v>5324829.3876700699</v>
      </c>
      <c r="R8" s="6">
        <f>H8-J8</f>
        <v>2.3299157619476318E-3</v>
      </c>
    </row>
    <row r="9" spans="2:18" x14ac:dyDescent="0.25">
      <c r="B9" s="2" t="s">
        <v>16</v>
      </c>
      <c r="D9" s="6">
        <f t="shared" si="0"/>
        <v>1030955276.86</v>
      </c>
      <c r="F9" s="6">
        <v>47699400.277604729</v>
      </c>
      <c r="H9" s="6">
        <v>1078654677.1376047</v>
      </c>
      <c r="J9" s="6">
        <v>1067102148.0469142</v>
      </c>
      <c r="K9" s="6"/>
      <c r="L9" s="6">
        <v>1030955000</v>
      </c>
      <c r="N9" s="7">
        <f>H9-L9</f>
        <v>47699677.137604713</v>
      </c>
      <c r="P9" s="7">
        <f>J9-L9</f>
        <v>36147148.04691422</v>
      </c>
      <c r="R9" s="6">
        <f>H9-J9</f>
        <v>11552529.090690494</v>
      </c>
    </row>
    <row r="10" spans="2:18" x14ac:dyDescent="0.25">
      <c r="B10" s="2" t="s">
        <v>17</v>
      </c>
      <c r="D10" s="6">
        <f t="shared" si="0"/>
        <v>162912471.30000004</v>
      </c>
      <c r="F10" s="6">
        <v>12984.947499999998</v>
      </c>
      <c r="H10" s="6">
        <v>162925456.24750003</v>
      </c>
      <c r="J10" s="6">
        <v>162925456.24307883</v>
      </c>
      <c r="K10" s="6"/>
      <c r="L10" s="6">
        <v>162912000</v>
      </c>
      <c r="N10" s="7">
        <f>H10-L10</f>
        <v>13456.247500032187</v>
      </c>
      <c r="P10" s="7">
        <f>J10-L10</f>
        <v>13456.243078827858</v>
      </c>
      <c r="R10" s="6">
        <f>H10-J10</f>
        <v>4.4212043285369873E-3</v>
      </c>
    </row>
    <row r="11" spans="2:18" ht="15.75" thickBot="1" x14ac:dyDescent="0.3">
      <c r="B11" s="2" t="s">
        <v>18</v>
      </c>
      <c r="C11" s="2"/>
      <c r="D11" s="8">
        <f>SUM(D6:D10)</f>
        <v>2313610365.1825004</v>
      </c>
      <c r="E11" s="2"/>
      <c r="F11" s="8">
        <f>SUM(F6:F10)</f>
        <v>608824733.59260476</v>
      </c>
      <c r="G11" s="2"/>
      <c r="H11" s="8">
        <f>SUM(H6:H10)</f>
        <v>2922435098.7751045</v>
      </c>
      <c r="I11" s="2"/>
      <c r="J11" s="8">
        <f>SUM(J6:J10)</f>
        <v>2831289854.1655588</v>
      </c>
      <c r="K11" s="9"/>
      <c r="L11" s="8">
        <f>SUM(L6:L10)</f>
        <v>2313610000</v>
      </c>
      <c r="M11" s="2"/>
      <c r="N11" s="8">
        <f>SUM(N6:N10)</f>
        <v>608825098.77510476</v>
      </c>
      <c r="O11" s="2"/>
      <c r="P11" s="8">
        <f>SUM(P6:P10)</f>
        <v>517679854.16555917</v>
      </c>
      <c r="Q11" s="2"/>
      <c r="R11" s="8">
        <f>SUM(R6:R10)</f>
        <v>91145244.609545588</v>
      </c>
    </row>
    <row r="12" spans="2:18" ht="15.75" thickTop="1" x14ac:dyDescent="0.25">
      <c r="D12" s="10" t="s">
        <v>19</v>
      </c>
      <c r="F12" s="6"/>
      <c r="H12" s="6"/>
      <c r="J12" s="6"/>
      <c r="K12" s="6"/>
      <c r="L12" s="10" t="s">
        <v>19</v>
      </c>
      <c r="N12" s="6"/>
      <c r="P12" s="6"/>
      <c r="R12" s="6"/>
    </row>
    <row r="13" spans="2:18" x14ac:dyDescent="0.25">
      <c r="D13" s="10"/>
      <c r="F13" s="6"/>
      <c r="H13" s="6"/>
      <c r="J13" s="6"/>
      <c r="K13" s="6"/>
      <c r="L13" s="10"/>
      <c r="N13" s="6"/>
      <c r="P13" s="6"/>
      <c r="R13" s="6"/>
    </row>
    <row r="14" spans="2:18" x14ac:dyDescent="0.25">
      <c r="B14" s="11" t="s">
        <v>13</v>
      </c>
      <c r="F14" s="6"/>
      <c r="K14" s="6"/>
      <c r="L14" s="6"/>
    </row>
    <row r="15" spans="2:18" x14ac:dyDescent="0.25">
      <c r="B15" s="12" t="s">
        <v>20</v>
      </c>
      <c r="C15" s="13"/>
      <c r="E15" s="13"/>
      <c r="F15" s="6">
        <v>476194577.48750007</v>
      </c>
      <c r="G15" s="13" t="s">
        <v>21</v>
      </c>
      <c r="I15" s="13"/>
      <c r="K15" s="6"/>
      <c r="L15" s="13" t="s">
        <v>21</v>
      </c>
      <c r="N15" s="6">
        <v>476194577.48750007</v>
      </c>
      <c r="P15" s="6">
        <v>476194577.48750007</v>
      </c>
      <c r="R15" s="6">
        <v>0</v>
      </c>
    </row>
    <row r="16" spans="2:18" x14ac:dyDescent="0.25">
      <c r="B16" s="12" t="s">
        <v>22</v>
      </c>
      <c r="C16" s="13"/>
      <c r="E16" s="13"/>
      <c r="F16" s="6">
        <v>68339560</v>
      </c>
      <c r="G16" s="13" t="s">
        <v>21</v>
      </c>
      <c r="I16" s="13"/>
      <c r="K16" s="6"/>
      <c r="L16" s="13" t="s">
        <v>21</v>
      </c>
      <c r="N16" s="6">
        <v>68339560</v>
      </c>
      <c r="P16" s="6">
        <v>0</v>
      </c>
      <c r="R16" s="6">
        <v>68339560</v>
      </c>
    </row>
    <row r="17" spans="2:18" x14ac:dyDescent="0.25">
      <c r="B17" s="12" t="s">
        <v>23</v>
      </c>
      <c r="C17" s="13"/>
      <c r="E17" s="13"/>
      <c r="F17" s="6">
        <v>8650000</v>
      </c>
      <c r="G17" s="13" t="s">
        <v>24</v>
      </c>
      <c r="I17" s="13"/>
      <c r="K17" s="6"/>
      <c r="L17" s="13"/>
      <c r="N17" s="6">
        <v>8650000</v>
      </c>
      <c r="P17" s="6">
        <v>0</v>
      </c>
      <c r="R17" s="6">
        <v>8650000</v>
      </c>
    </row>
    <row r="18" spans="2:18" x14ac:dyDescent="0.25">
      <c r="B18" s="12" t="s">
        <v>25</v>
      </c>
      <c r="C18" s="13"/>
      <c r="E18" s="13"/>
      <c r="F18" s="6">
        <f>F6-SUM(F15:F17)</f>
        <v>0</v>
      </c>
      <c r="G18" s="13"/>
      <c r="I18" s="13"/>
      <c r="K18" s="6"/>
      <c r="L18" s="13"/>
      <c r="N18" s="6">
        <f>N6-SUM(N15:N17)</f>
        <v>165.51249992847443</v>
      </c>
      <c r="P18" s="6">
        <f>P6-SUM(P15:P17)</f>
        <v>163.80955642461777</v>
      </c>
      <c r="R18" s="6">
        <f>R6-SUM(R15:R17)</f>
        <v>1.7029435038566589</v>
      </c>
    </row>
    <row r="19" spans="2:18" x14ac:dyDescent="0.25">
      <c r="B19" s="12"/>
      <c r="C19" s="13"/>
      <c r="E19" s="13"/>
      <c r="F19" s="14">
        <f>SUM(F15:F18)</f>
        <v>553184137.48750007</v>
      </c>
      <c r="G19" s="13"/>
      <c r="I19" s="13"/>
      <c r="K19" s="6"/>
      <c r="L19" s="13"/>
      <c r="N19" s="14">
        <f>SUM(N15:N18)</f>
        <v>553184303</v>
      </c>
      <c r="P19" s="14">
        <f>SUM(P15:P18)</f>
        <v>476194741.2970565</v>
      </c>
      <c r="R19" s="14">
        <f>SUM(R15:R18)</f>
        <v>76989561.702943504</v>
      </c>
    </row>
    <row r="20" spans="2:18" x14ac:dyDescent="0.25">
      <c r="B20" s="12"/>
      <c r="C20" s="13"/>
      <c r="E20" s="13"/>
      <c r="F20" s="6"/>
      <c r="G20" s="13"/>
      <c r="I20" s="13"/>
      <c r="K20" s="6"/>
      <c r="L20" s="13"/>
      <c r="N20" s="6"/>
      <c r="P20" s="6"/>
      <c r="R20" s="6"/>
    </row>
    <row r="21" spans="2:18" x14ac:dyDescent="0.25">
      <c r="B21" s="11" t="s">
        <v>14</v>
      </c>
      <c r="C21" s="13"/>
      <c r="E21" s="13"/>
      <c r="F21" s="6"/>
      <c r="G21" s="13"/>
      <c r="I21" s="13"/>
      <c r="K21" s="6"/>
      <c r="L21" s="13"/>
      <c r="N21" s="6"/>
      <c r="P21" s="6"/>
      <c r="R21" s="6"/>
    </row>
    <row r="22" spans="2:18" x14ac:dyDescent="0.25">
      <c r="B22" s="12" t="s">
        <v>26</v>
      </c>
      <c r="C22" s="13"/>
      <c r="E22" s="13"/>
      <c r="F22" s="6">
        <v>2603151.66</v>
      </c>
      <c r="G22" s="13" t="s">
        <v>21</v>
      </c>
      <c r="I22" s="13"/>
      <c r="K22" s="6"/>
      <c r="L22" s="13" t="s">
        <v>21</v>
      </c>
      <c r="N22" s="6">
        <v>2603151.66</v>
      </c>
      <c r="P22" s="6">
        <v>0</v>
      </c>
      <c r="R22" s="6">
        <v>2603151.66</v>
      </c>
    </row>
    <row r="23" spans="2:18" x14ac:dyDescent="0.25">
      <c r="B23" s="12" t="s">
        <v>25</v>
      </c>
      <c r="C23" s="13"/>
      <c r="E23" s="13"/>
      <c r="F23" s="6">
        <f>F7-SUM(F22)</f>
        <v>0</v>
      </c>
      <c r="G23" s="13"/>
      <c r="I23" s="13"/>
      <c r="K23" s="6"/>
      <c r="L23" s="13"/>
      <c r="N23" s="6">
        <f>N7-SUM(N22)</f>
        <v>-318.66000000014901</v>
      </c>
      <c r="P23" s="6">
        <f>P7-SUM(P22)</f>
        <v>-320.80916047096252</v>
      </c>
      <c r="R23" s="6">
        <f>R7-SUM(R22)</f>
        <v>2.1491604708135128</v>
      </c>
    </row>
    <row r="24" spans="2:18" x14ac:dyDescent="0.25">
      <c r="B24" s="12"/>
      <c r="C24" s="13"/>
      <c r="E24" s="13"/>
      <c r="F24" s="14">
        <f>SUM(F22:F23)</f>
        <v>2603151.66</v>
      </c>
      <c r="G24" s="13"/>
      <c r="I24" s="13"/>
      <c r="K24" s="6"/>
      <c r="L24" s="13"/>
      <c r="N24" s="14">
        <f>SUM(N22:N23)</f>
        <v>2602833</v>
      </c>
      <c r="P24" s="14">
        <f>SUM(P22:P23)</f>
        <v>-320.80916047096252</v>
      </c>
      <c r="R24" s="14">
        <f>SUM(R22:R23)</f>
        <v>2603153.809160471</v>
      </c>
    </row>
    <row r="25" spans="2:18" x14ac:dyDescent="0.25">
      <c r="C25" s="13"/>
      <c r="E25" s="13"/>
      <c r="F25" s="6"/>
      <c r="G25" s="13"/>
      <c r="I25" s="13"/>
      <c r="K25" s="6"/>
      <c r="L25" s="13"/>
      <c r="N25" s="6"/>
      <c r="P25" s="6"/>
      <c r="R25" s="6"/>
    </row>
    <row r="26" spans="2:18" x14ac:dyDescent="0.25">
      <c r="B26" s="2" t="s">
        <v>15</v>
      </c>
      <c r="C26" s="13"/>
      <c r="E26" s="13"/>
      <c r="F26" s="6"/>
      <c r="G26" s="13"/>
      <c r="I26" s="13"/>
      <c r="K26" s="6"/>
      <c r="L26" s="13"/>
      <c r="N26" s="6"/>
      <c r="P26" s="6"/>
      <c r="R26" s="6"/>
    </row>
    <row r="27" spans="2:18" x14ac:dyDescent="0.25">
      <c r="B27" s="12" t="s">
        <v>20</v>
      </c>
      <c r="C27" s="13"/>
      <c r="E27" s="13"/>
      <c r="F27" s="6">
        <v>5325059.2200000007</v>
      </c>
      <c r="G27" s="13" t="s">
        <v>21</v>
      </c>
      <c r="I27" s="13"/>
      <c r="K27" s="6"/>
      <c r="L27" s="13" t="s">
        <v>21</v>
      </c>
      <c r="N27" s="6">
        <v>5325059.2200000007</v>
      </c>
      <c r="P27" s="6">
        <v>5325059.2200000007</v>
      </c>
      <c r="R27" s="6">
        <v>0</v>
      </c>
    </row>
    <row r="28" spans="2:18" x14ac:dyDescent="0.25">
      <c r="B28" s="12" t="s">
        <v>25</v>
      </c>
      <c r="C28" s="13"/>
      <c r="E28" s="13"/>
      <c r="F28" s="6">
        <f>F8-SUM(F27)</f>
        <v>0</v>
      </c>
      <c r="G28" s="13"/>
      <c r="I28" s="13"/>
      <c r="K28" s="6"/>
      <c r="L28" s="13"/>
      <c r="N28" s="6">
        <f>N8-SUM(N27)</f>
        <v>-229.83000001497567</v>
      </c>
      <c r="P28" s="6">
        <f>P8-SUM(P27)</f>
        <v>-229.83232993073761</v>
      </c>
      <c r="R28" s="6">
        <f>R8-SUM(R27)</f>
        <v>2.3299157619476318E-3</v>
      </c>
    </row>
    <row r="29" spans="2:18" x14ac:dyDescent="0.25">
      <c r="C29" s="13"/>
      <c r="E29" s="13"/>
      <c r="F29" s="14">
        <f>SUM(F27:F28)</f>
        <v>5325059.2200000007</v>
      </c>
      <c r="G29" s="13"/>
      <c r="I29" s="13"/>
      <c r="K29" s="6"/>
      <c r="L29" s="13"/>
      <c r="N29" s="14">
        <f>SUM(N27:N28)</f>
        <v>5324829.3899999857</v>
      </c>
      <c r="P29" s="14">
        <f>SUM(P27:P28)</f>
        <v>5324829.3876700699</v>
      </c>
      <c r="R29" s="14">
        <f>SUM(R27:R28)</f>
        <v>2.3299157619476318E-3</v>
      </c>
    </row>
    <row r="30" spans="2:18" x14ac:dyDescent="0.25">
      <c r="B30" s="2" t="s">
        <v>16</v>
      </c>
      <c r="C30" s="13"/>
      <c r="E30" s="13"/>
      <c r="F30" s="6"/>
      <c r="G30" s="13"/>
      <c r="I30" s="13"/>
      <c r="K30" s="6"/>
      <c r="L30" s="13"/>
      <c r="N30" s="6"/>
      <c r="P30" s="6"/>
      <c r="R30" s="6"/>
    </row>
    <row r="31" spans="2:18" x14ac:dyDescent="0.25">
      <c r="B31" s="12" t="s">
        <v>27</v>
      </c>
      <c r="C31" s="13"/>
      <c r="E31" s="13"/>
      <c r="F31" s="15">
        <v>36146871.177604727</v>
      </c>
      <c r="G31" s="13" t="s">
        <v>21</v>
      </c>
      <c r="I31" s="13"/>
      <c r="K31" s="6"/>
      <c r="L31" s="13" t="s">
        <v>21</v>
      </c>
      <c r="N31" s="15">
        <v>36146871.177604727</v>
      </c>
      <c r="P31" s="15">
        <v>36146871.177604727</v>
      </c>
      <c r="R31" s="15">
        <v>0</v>
      </c>
    </row>
    <row r="32" spans="2:18" ht="15" customHeight="1" x14ac:dyDescent="0.25">
      <c r="B32" s="12" t="s">
        <v>28</v>
      </c>
      <c r="C32" s="13"/>
      <c r="E32" s="13"/>
      <c r="F32" s="6">
        <v>11552529.1</v>
      </c>
      <c r="G32" s="13" t="s">
        <v>21</v>
      </c>
      <c r="I32" s="13"/>
      <c r="K32" s="6"/>
      <c r="L32" s="13" t="s">
        <v>21</v>
      </c>
      <c r="N32" s="6">
        <v>11552529.1</v>
      </c>
      <c r="P32" s="6">
        <v>0</v>
      </c>
      <c r="R32" s="6">
        <v>11552529.1</v>
      </c>
    </row>
    <row r="33" spans="2:18" x14ac:dyDescent="0.25">
      <c r="B33" s="12" t="s">
        <v>25</v>
      </c>
      <c r="C33" s="13"/>
      <c r="E33" s="13"/>
      <c r="F33" s="6">
        <f>F9-SUM(F31:F32)</f>
        <v>0</v>
      </c>
      <c r="G33" s="13"/>
      <c r="I33" s="13"/>
      <c r="L33" s="13"/>
      <c r="N33" s="6">
        <f>N9-SUM(N31:N32)</f>
        <v>276.85999998450279</v>
      </c>
      <c r="P33" s="6">
        <f>P9-SUM(P31:P32)</f>
        <v>276.86930949240923</v>
      </c>
      <c r="R33" s="6">
        <f>R9-SUM(R31:R32)</f>
        <v>-9.3095060437917709E-3</v>
      </c>
    </row>
    <row r="34" spans="2:18" x14ac:dyDescent="0.25">
      <c r="C34" s="13"/>
      <c r="E34" s="13"/>
      <c r="F34" s="14">
        <f>SUM(F31:F33)</f>
        <v>47699400.277604729</v>
      </c>
      <c r="G34" s="13"/>
      <c r="I34" s="13"/>
      <c r="L34" s="13"/>
      <c r="N34" s="14">
        <f>SUM(N31:N33)</f>
        <v>47699677.137604713</v>
      </c>
      <c r="P34" s="14">
        <f>SUM(P31:P33)</f>
        <v>36147148.04691422</v>
      </c>
      <c r="R34" s="14">
        <f>SUM(R31:R33)</f>
        <v>11552529.090690494</v>
      </c>
    </row>
    <row r="35" spans="2:18" x14ac:dyDescent="0.25">
      <c r="C35" s="13"/>
      <c r="E35" s="13"/>
      <c r="F35" s="6"/>
      <c r="G35" s="13"/>
      <c r="I35" s="13"/>
      <c r="L35" s="13"/>
      <c r="N35" s="6"/>
      <c r="P35" s="6"/>
      <c r="R35" s="6"/>
    </row>
    <row r="36" spans="2:18" x14ac:dyDescent="0.25">
      <c r="B36" s="2" t="s">
        <v>17</v>
      </c>
      <c r="C36" s="13"/>
      <c r="E36" s="13"/>
      <c r="F36" s="6"/>
      <c r="G36" s="13"/>
      <c r="I36" s="13"/>
      <c r="L36" s="13"/>
      <c r="N36" s="6"/>
      <c r="P36" s="6"/>
      <c r="R36" s="6"/>
    </row>
    <row r="37" spans="2:18" x14ac:dyDescent="0.25">
      <c r="B37" s="12" t="s">
        <v>20</v>
      </c>
      <c r="C37" s="13"/>
      <c r="E37" s="13"/>
      <c r="F37" s="6">
        <v>12984.947499999998</v>
      </c>
      <c r="G37" s="13" t="s">
        <v>21</v>
      </c>
      <c r="I37" s="13"/>
      <c r="L37" s="13" t="s">
        <v>21</v>
      </c>
      <c r="N37" s="6">
        <v>12984.947499999998</v>
      </c>
      <c r="P37" s="6">
        <v>12984.947499999998</v>
      </c>
      <c r="R37" s="6">
        <v>0</v>
      </c>
    </row>
    <row r="38" spans="2:18" x14ac:dyDescent="0.25">
      <c r="B38" s="12" t="s">
        <v>25</v>
      </c>
      <c r="F38" s="6">
        <f>F10-SUM(F37)</f>
        <v>0</v>
      </c>
      <c r="L38" s="13"/>
      <c r="N38" s="6">
        <f>N10-SUM(N37)</f>
        <v>471.30000003218811</v>
      </c>
      <c r="P38" s="6">
        <f>P10-SUM(P37)</f>
        <v>471.29557882785957</v>
      </c>
      <c r="R38" s="6">
        <f>R10-SUM(R37)</f>
        <v>4.4212043285369873E-3</v>
      </c>
    </row>
    <row r="39" spans="2:18" x14ac:dyDescent="0.25">
      <c r="B39" s="12"/>
      <c r="F39" s="14">
        <f>SUM(F37:F38)</f>
        <v>12984.947499999998</v>
      </c>
      <c r="N39" s="14">
        <f>SUM(N37:N38)</f>
        <v>13456.247500032187</v>
      </c>
      <c r="P39" s="14">
        <f>SUM(P37:P38)</f>
        <v>13456.243078827858</v>
      </c>
      <c r="R39" s="14">
        <f>SUM(R37:R38)</f>
        <v>4.4212043285369873E-3</v>
      </c>
    </row>
    <row r="40" spans="2:18" x14ac:dyDescent="0.25">
      <c r="F40" s="6"/>
      <c r="N40" s="6"/>
      <c r="P40" s="6"/>
      <c r="R40" s="6"/>
    </row>
    <row r="41" spans="2:18" ht="15.75" thickBot="1" x14ac:dyDescent="0.3">
      <c r="B41" s="11" t="s">
        <v>29</v>
      </c>
      <c r="F41" s="8">
        <f>SUM(F19,F24,F29,F34,F39)</f>
        <v>608824733.59260476</v>
      </c>
      <c r="N41" s="8">
        <f>SUM(N19,N24,N29,N34,N39)</f>
        <v>608825098.77510476</v>
      </c>
      <c r="P41" s="8">
        <f>SUM(P19,P24,P29,P34,P39)</f>
        <v>517679854.16555917</v>
      </c>
      <c r="R41" s="8">
        <f>SUM(R19,R24,R29,R34,R39)</f>
        <v>91145244.609545588</v>
      </c>
    </row>
    <row r="42" spans="2:18" ht="15.75" thickTop="1" x14ac:dyDescent="0.25">
      <c r="F42" s="7">
        <f>F41-F11</f>
        <v>0</v>
      </c>
      <c r="N42" s="7">
        <f>N41-N11</f>
        <v>0</v>
      </c>
      <c r="P42" s="7">
        <f>P41-P11</f>
        <v>0</v>
      </c>
      <c r="R42" s="7">
        <f>R41-R11</f>
        <v>0</v>
      </c>
    </row>
    <row r="43" spans="2:18" x14ac:dyDescent="0.25">
      <c r="F43" s="13" t="s">
        <v>30</v>
      </c>
      <c r="J43" s="10"/>
    </row>
    <row r="44" spans="2:18" x14ac:dyDescent="0.25">
      <c r="J44" s="10"/>
    </row>
    <row r="45" spans="2:18" x14ac:dyDescent="0.25">
      <c r="J45" s="10"/>
    </row>
    <row r="46" spans="2:18" x14ac:dyDescent="0.25">
      <c r="B46" s="12" t="s">
        <v>31</v>
      </c>
      <c r="J46" s="10"/>
    </row>
    <row r="47" spans="2:18" x14ac:dyDescent="0.25">
      <c r="B47" s="12" t="s">
        <v>32</v>
      </c>
      <c r="J47" s="10"/>
    </row>
    <row r="48" spans="2:18" x14ac:dyDescent="0.25">
      <c r="J48" s="10"/>
    </row>
    <row r="49" spans="2:12" x14ac:dyDescent="0.25">
      <c r="B49" s="12" t="s">
        <v>33</v>
      </c>
      <c r="J49" s="10"/>
    </row>
    <row r="50" spans="2:12" x14ac:dyDescent="0.25">
      <c r="B50" t="s">
        <v>34</v>
      </c>
      <c r="J50" s="10"/>
    </row>
    <row r="51" spans="2:12" x14ac:dyDescent="0.25">
      <c r="B51" t="s">
        <v>35</v>
      </c>
      <c r="J51" s="10"/>
    </row>
    <row r="52" spans="2:12" x14ac:dyDescent="0.25">
      <c r="B52" t="s">
        <v>36</v>
      </c>
      <c r="J52" s="10"/>
    </row>
    <row r="53" spans="2:12" x14ac:dyDescent="0.25">
      <c r="B53" t="s">
        <v>37</v>
      </c>
    </row>
    <row r="54" spans="2:12" x14ac:dyDescent="0.25">
      <c r="B54" t="s">
        <v>45</v>
      </c>
      <c r="L54" s="10"/>
    </row>
    <row r="55" spans="2:12" x14ac:dyDescent="0.25">
      <c r="B55" t="s">
        <v>38</v>
      </c>
      <c r="L55" s="10"/>
    </row>
    <row r="56" spans="2:12" x14ac:dyDescent="0.25">
      <c r="B56" t="s">
        <v>39</v>
      </c>
      <c r="L56" s="10"/>
    </row>
    <row r="57" spans="2:12" x14ac:dyDescent="0.25">
      <c r="B57" t="s">
        <v>40</v>
      </c>
      <c r="L57" s="10"/>
    </row>
    <row r="58" spans="2:12" x14ac:dyDescent="0.25">
      <c r="B58" s="12" t="s">
        <v>41</v>
      </c>
      <c r="L58" s="10"/>
    </row>
    <row r="60" spans="2:12" x14ac:dyDescent="0.25">
      <c r="B60" s="12" t="s">
        <v>42</v>
      </c>
    </row>
    <row r="61" spans="2:12" x14ac:dyDescent="0.25">
      <c r="B61" t="s">
        <v>43</v>
      </c>
    </row>
    <row r="62" spans="2:12" x14ac:dyDescent="0.25">
      <c r="B62" t="s">
        <v>44</v>
      </c>
    </row>
  </sheetData>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F0DF761E53C84B9DF2252DDF9077D8" ma:contentTypeVersion="" ma:contentTypeDescription="Create a new document." ma:contentTypeScope="" ma:versionID="3def0a9c8346c71743c81b4c18448f86">
  <xsd:schema xmlns:xsd="http://www.w3.org/2001/XMLSchema" xmlns:xs="http://www.w3.org/2001/XMLSchema" xmlns:p="http://schemas.microsoft.com/office/2006/metadata/properties" xmlns:ns2="02D22938-A560-4B92-82A1-0C41AA152052" xmlns:ns3="02d22938-a560-4b92-82a1-0c41aa152052" targetNamespace="http://schemas.microsoft.com/office/2006/metadata/properties" ma:root="true" ma:fieldsID="78dda5291e24b7ee98c39c07361b0d74" ns2:_="" ns3:_="">
    <xsd:import namespace="02D22938-A560-4B92-82A1-0C41AA152052"/>
    <xsd:import namespace="02d22938-a560-4b92-82a1-0c41aa152052"/>
    <xsd:element name="properties">
      <xsd:complexType>
        <xsd:sequence>
          <xsd:element name="documentManagement">
            <xsd:complexType>
              <xsd:all>
                <xsd:element ref="ns2:Comments" minOccurs="0"/>
                <xsd:element ref="ns3:CaseCompanyName" minOccurs="0"/>
                <xsd:element ref="ns3:CaseJurisdiction" minOccurs="0"/>
                <xsd:element ref="ns3:CaseType" minOccurs="0"/>
                <xsd:element ref="ns3:CasePracticeArea" minOccurs="0"/>
                <xsd:element ref="ns3:CaseStatus" minOccurs="0"/>
                <xsd:element ref="ns3:CaseNumber" minOccurs="0"/>
                <xsd:element ref="ns3:IsKeyDocket" minOccurs="0"/>
                <xsd:element ref="ns3:CaseSubjects" minOccurs="0"/>
                <xsd:element ref="ns3:SRCH_DocketId" minOccurs="0"/>
                <xsd:element ref="ns3:SRCH_ObjectType" minOccurs="0"/>
                <xsd:element ref="ns3:_x0066_g38" minOccurs="0"/>
                <xsd:element ref="ns3:tsud" minOccurs="0"/>
                <xsd:element ref="ns3:_x0064_do2" minOccurs="0"/>
                <xsd:element ref="ns3:CONFIDENTIAL_x0020_REQUESTS" minOccurs="0"/>
                <xsd:element ref="ns3:File_x0020_Type0" minOccurs="0"/>
                <xsd:element ref="ns3:em7g" minOccurs="0"/>
                <xsd:element ref="ns3:_x0078_154" minOccurs="0"/>
                <xsd:element ref="ns3:f0z4" minOccurs="0"/>
                <xsd:element ref="ns3:cz8i" minOccurs="0"/>
                <xsd:element ref="ns3:l6eu" minOccurs="0"/>
                <xsd:element ref="ns3:matv" minOccurs="0"/>
                <xsd:element ref="ns3:r25z"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D22938-A560-4B92-82A1-0C41AA152052" elementFormDefault="qualified">
    <xsd:import namespace="http://schemas.microsoft.com/office/2006/documentManagement/types"/>
    <xsd:import namespace="http://schemas.microsoft.com/office/infopath/2007/PartnerControls"/>
    <xsd:element name="Comments" ma:index="8" nillable="true" ma:displayName="Date Received"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d22938-a560-4b92-82a1-0c41aa152052" elementFormDefault="qualified">
    <xsd:import namespace="http://schemas.microsoft.com/office/2006/documentManagement/types"/>
    <xsd:import namespace="http://schemas.microsoft.com/office/infopath/2007/PartnerControls"/>
    <xsd:element name="CaseCompanyName" ma:index="9" nillable="true" ma:displayName="Company Name" ma:internalName="CaseCompanyName">
      <xsd:simpleType>
        <xsd:restriction base="dms:Text"/>
      </xsd:simpleType>
    </xsd:element>
    <xsd:element name="CaseJurisdiction" ma:index="10" nillable="true" ma:displayName="Jurisdiction" ma:internalName="CaseJurisdiction">
      <xsd:simpleType>
        <xsd:restriction base="dms:Text"/>
      </xsd:simpleType>
    </xsd:element>
    <xsd:element name="CaseType" ma:index="11" nillable="true" ma:displayName="Case Type" ma:internalName="CaseType">
      <xsd:simpleType>
        <xsd:restriction base="dms:Text"/>
      </xsd:simpleType>
    </xsd:element>
    <xsd:element name="CasePracticeArea" ma:index="12" nillable="true" ma:displayName="Practie Area" ma:internalName="CasePracticeArea">
      <xsd:simpleType>
        <xsd:restriction base="dms:Text"/>
      </xsd:simpleType>
    </xsd:element>
    <xsd:element name="CaseStatus" ma:index="13" nillable="true" ma:displayName="Case Status" ma:internalName="CaseStatus">
      <xsd:simpleType>
        <xsd:restriction base="dms:Text"/>
      </xsd:simpleType>
    </xsd:element>
    <xsd:element name="CaseNumber" ma:index="14" nillable="true" ma:displayName="Case Number" ma:internalName="CaseNumber">
      <xsd:simpleType>
        <xsd:restriction base="dms:Text">
          <xsd:maxLength value="255"/>
        </xsd:restriction>
      </xsd:simpleType>
    </xsd:element>
    <xsd:element name="IsKeyDocket" ma:index="15" nillable="true" ma:displayName="Key Docket" ma:default="0" ma:internalName="IsKeyDocket">
      <xsd:simpleType>
        <xsd:restriction base="dms:Boolean"/>
      </xsd:simpleType>
    </xsd:element>
    <xsd:element name="CaseSubjects" ma:index="16" nillable="true" ma:displayName="Subjects" ma:internalName="CaseSubjects">
      <xsd:simpleType>
        <xsd:restriction base="dms:Note">
          <xsd:maxLength value="255"/>
        </xsd:restriction>
      </xsd:simpleType>
    </xsd:element>
    <xsd:element name="SRCH_DocketId" ma:index="17" nillable="true" ma:displayName="Search DocketId" ma:internalName="SRCH_DocketId">
      <xsd:simpleType>
        <xsd:restriction base="dms:Number"/>
      </xsd:simpleType>
    </xsd:element>
    <xsd:element name="SRCH_ObjectType" ma:index="18" nillable="true" ma:displayName="Search ObjectType" ma:internalName="SRCH_ObjectType">
      <xsd:simpleType>
        <xsd:restriction base="dms:Text"/>
      </xsd:simpleType>
    </xsd:element>
    <xsd:element name="_x0066_g38" ma:index="19" nillable="true" ma:displayName="CONFIDENTIAL DATA" ma:internalName="_x0066_g38">
      <xsd:simpleType>
        <xsd:restriction base="dms:DateTime"/>
      </xsd:simpleType>
    </xsd:element>
    <xsd:element name="tsud" ma:index="20" nillable="true" ma:displayName="DUE DATE" ma:internalName="tsud">
      <xsd:simpleType>
        <xsd:restriction base="dms:Text"/>
      </xsd:simpleType>
    </xsd:element>
    <xsd:element name="_x0064_do2" ma:index="21" nillable="true" ma:displayName="Notes" ma:internalName="_x0064_do2">
      <xsd:simpleType>
        <xsd:restriction base="dms:Text"/>
      </xsd:simpleType>
    </xsd:element>
    <xsd:element name="CONFIDENTIAL_x0020_REQUESTS" ma:index="22" nillable="true" ma:displayName="CONFIDENTIAL NOS." ma:description="List of confidential discovery request numbers" ma:internalName="CONFIDENTIAL_x0020_REQUESTS">
      <xsd:simpleType>
        <xsd:restriction base="dms:Note">
          <xsd:maxLength value="255"/>
        </xsd:restriction>
      </xsd:simpleType>
    </xsd:element>
    <xsd:element name="File_x0020_Type0" ma:index="23" nillable="true" ma:displayName="File Type" ma:internalName="File_x0020_Type0">
      <xsd:simpleType>
        <xsd:restriction base="dms:Text">
          <xsd:maxLength value="255"/>
        </xsd:restriction>
      </xsd:simpleType>
    </xsd:element>
    <xsd:element name="em7g" ma:index="24" nillable="true" ma:displayName="Files Cleaned" ma:internalName="em7g">
      <xsd:simpleType>
        <xsd:restriction base="dms:Text"/>
      </xsd:simpleType>
    </xsd:element>
    <xsd:element name="_x0078_154" ma:index="25" nillable="true" ma:displayName="1st Draft Due" ma:internalName="_x0078_154">
      <xsd:simpleType>
        <xsd:restriction base="dms:Text"/>
      </xsd:simpleType>
    </xsd:element>
    <xsd:element name="f0z4" ma:index="26" nillable="true" ma:displayName="Final Draft Due" ma:internalName="f0z4">
      <xsd:simpleType>
        <xsd:restriction base="dms:Text"/>
      </xsd:simpleType>
    </xsd:element>
    <xsd:element name="cz8i" ma:index="27" nillable="true" ma:displayName="OBJECTIONS DUE" ma:internalName="cz8i">
      <xsd:simpleType>
        <xsd:restriction base="dms:Text"/>
      </xsd:simpleType>
    </xsd:element>
    <xsd:element name="l6eu" ma:index="28" nillable="true" ma:displayName="1st Draft Review Meeting" ma:internalName="l6eu">
      <xsd:simpleType>
        <xsd:restriction base="dms:Text"/>
      </xsd:simpleType>
    </xsd:element>
    <xsd:element name="matv" ma:index="29" nillable="true" ma:displayName="Final Draft Review Meeting" ma:internalName="matv">
      <xsd:simpleType>
        <xsd:restriction base="dms:Text"/>
      </xsd:simpleType>
    </xsd:element>
    <xsd:element name="r25z" ma:index="30" nillable="true" ma:displayName="Total Bates Pages" ma:internalName="r25z">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25z xmlns="02d22938-a560-4b92-82a1-0c41aa152052" xsi:nil="true"/>
    <CaseCompanyName xmlns="02d22938-a560-4b92-82a1-0c41aa152052" xsi:nil="true"/>
    <CasePracticeArea xmlns="02d22938-a560-4b92-82a1-0c41aa152052" xsi:nil="true"/>
    <CaseNumber xmlns="02d22938-a560-4b92-82a1-0c41aa152052" xsi:nil="true"/>
    <_x0078_154 xmlns="02d22938-a560-4b92-82a1-0c41aa152052" xsi:nil="true"/>
    <_x0066_g38 xmlns="02d22938-a560-4b92-82a1-0c41aa152052" xsi:nil="true"/>
    <tsud xmlns="02d22938-a560-4b92-82a1-0c41aa152052" xsi:nil="true"/>
    <File_x0020_Type0 xmlns="02d22938-a560-4b92-82a1-0c41aa152052" xsi:nil="true"/>
    <IsKeyDocket xmlns="02d22938-a560-4b92-82a1-0c41aa152052">false</IsKeyDocket>
    <em7g xmlns="02d22938-a560-4b92-82a1-0c41aa152052" xsi:nil="true"/>
    <SRCH_ObjectType xmlns="02d22938-a560-4b92-82a1-0c41aa152052">PWD</SRCH_ObjectType>
    <f0z4 xmlns="02d22938-a560-4b92-82a1-0c41aa152052" xsi:nil="true"/>
    <Comments xmlns="02D22938-A560-4B92-82A1-0C41AA152052" xsi:nil="true"/>
    <CaseStatus xmlns="02d22938-a560-4b92-82a1-0c41aa152052" xsi:nil="true"/>
    <SRCH_DocketId xmlns="02d22938-a560-4b92-82a1-0c41aa152052">1052</SRCH_DocketId>
    <CONFIDENTIAL_x0020_REQUESTS xmlns="02d22938-a560-4b92-82a1-0c41aa152052" xsi:nil="true"/>
    <CaseType xmlns="02d22938-a560-4b92-82a1-0c41aa152052" xsi:nil="true"/>
    <CaseJurisdiction xmlns="02d22938-a560-4b92-82a1-0c41aa152052" xsi:nil="true"/>
    <_x0064_do2 xmlns="02d22938-a560-4b92-82a1-0c41aa152052" xsi:nil="true"/>
    <CaseSubjects xmlns="02d22938-a560-4b92-82a1-0c41aa152052" xsi:nil="true"/>
    <cz8i xmlns="02d22938-a560-4b92-82a1-0c41aa152052" xsi:nil="true"/>
    <l6eu xmlns="02d22938-a560-4b92-82a1-0c41aa152052" xsi:nil="true"/>
    <matv xmlns="02d22938-a560-4b92-82a1-0c41aa152052" xsi:nil="true"/>
  </documentManagement>
</p:properties>
</file>

<file path=customXml/itemProps1.xml><?xml version="1.0" encoding="utf-8"?>
<ds:datastoreItem xmlns:ds="http://schemas.openxmlformats.org/officeDocument/2006/customXml" ds:itemID="{CCBF21A8-1B58-434B-8B6E-BEA2AD33CEAB}"/>
</file>

<file path=customXml/itemProps2.xml><?xml version="1.0" encoding="utf-8"?>
<ds:datastoreItem xmlns:ds="http://schemas.openxmlformats.org/officeDocument/2006/customXml" ds:itemID="{B12E894B-918D-45DA-ABDE-0A58985F17E8}"/>
</file>

<file path=customXml/itemProps3.xml><?xml version="1.0" encoding="utf-8"?>
<ds:datastoreItem xmlns:ds="http://schemas.openxmlformats.org/officeDocument/2006/customXml" ds:itemID="{332895F6-1EA8-4561-9A1C-2926117DB4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Trask, Anthony M.</dc:creator>
  <cp:lastModifiedBy>Trask, Anthony M.</cp:lastModifiedBy>
  <dcterms:created xsi:type="dcterms:W3CDTF">2021-07-22T19:28:36Z</dcterms:created>
  <dcterms:modified xsi:type="dcterms:W3CDTF">2021-07-22T19:33:52Z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2021-07-22T19:28:40Z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ec3e254a-a910-403f-971d-705eb1c5b9b7</vt:lpwstr>
  </property>
  <property fmtid="{D5CDD505-2E9C-101B-9397-08002B2CF9AE}" pid="8" name="MSIP_Label_a83f872e-d8d7-43ac-9961-0f2ad31e50e5_ContentBits">
    <vt:lpwstr>0</vt:lpwstr>
  </property>
  <property fmtid="{D5CDD505-2E9C-101B-9397-08002B2CF9AE}" pid="9" name="ContentTypeId">
    <vt:lpwstr>0x0101001BF0DF761E53C84B9DF2252DDF9077D8</vt:lpwstr>
  </property>
</Properties>
</file>