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0240\Grpdata_s239\RA104\REGULATORY MATTERS 2009 FORWARD\SPP\20220050\Discovery\OPC POD 2 (29-34)\Attachments\Native\"/>
    </mc:Choice>
  </mc:AlternateContent>
  <xr:revisionPtr revIDLastSave="0" documentId="13_ncr:1_{F2DDCC9C-DC52-4895-B6ED-DA509CCDE276}" xr6:coauthVersionLast="47" xr6:coauthVersionMax="47" xr10:uidLastSave="{00000000-0000-0000-0000-000000000000}"/>
  <bookViews>
    <workbookView xWindow="-110" yWindow="-110" windowWidth="19420" windowHeight="10420" xr2:uid="{2EE48088-0B0D-4F9E-B6D3-737DCE7148AE}"/>
  </bookViews>
  <sheets>
    <sheet name="2023 D-1a" sheetId="1" r:id="rId1"/>
    <sheet name="2022 D-1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Order1" hidden="1">255</definedName>
    <definedName name="_Order2" hidden="1">255</definedName>
    <definedName name="_Regression_Int" hidden="1">1</definedName>
    <definedName name="AS2DocOpenMode" hidden="1">"AS2DocumentBrowse"</definedName>
    <definedName name="DOCKET_NO">[1]A!$C$1</definedName>
    <definedName name="E1_Page_1">'[2]JP-2'!$A$5:$K$65,'[2]JP-2'!$AA$5:$AK$65,'[2]JP-2'!$BA$5:$BK$65,'[2]JP-2'!$CA$5:$CK$65,'[2]JP-2'!$DA$5:$DK$65,'[2]JP-2'!$EA$5:$EK$65,'[2]JP-2'!$FA$5:$FK$65</definedName>
    <definedName name="E1_Page_2">'[3]SCH E1 (2)'!$A$1:$K$60,'[3]SCH E1 (2)'!$AA$1:$AK$60,'[3]SCH E1 (2)'!$BA$1:$BK$60,'[3]SCH E1 (2)'!$CA$1:$CK$60,'[3]SCH E1 (2)'!$DA$1:$DK$60,'[3]SCH E1 (2)'!$EA$1:$EK$60,'[3]SCH E1 (2)'!$FA$1:$FK$60</definedName>
    <definedName name="E4_Page_1_All">'[3]E4 Page 1'!$A$1:$W$66,'[3]E4 Page 1'!$AA$1:$AW$66,'[3]E4 Page 1'!$BA$1:$BW$66,'[3]E4 Page 1'!$CA$1:$CW$66,'[3]E4 Page 1'!$DA$1:$DW$66,'[3]E4 Page 1'!$EA$1:$EW$66,'[3]E4 Page 1'!$FA$1:$FW$66</definedName>
    <definedName name="E4_Page_1_Filing">'[3]E4 Page 1'!$A$1:$P$50,'[3]E4 Page 1'!$AA$1:$AP$50,'[3]E4 Page 1'!$BA$1:$BP$50,'[3]E4 Page 1'!$CA$1:$CP$50,'[3]E4 Page 1'!$DA$1:$DP$50,'[3]E4 Page 1'!$EA$1:$EP$50,'[3]E4 Page 1'!$FA$1:$FP$50</definedName>
    <definedName name="E4_Page_2_All">'[3]E4 Page 2'!$A$1:$W$66,'[3]E4 Page 2'!$AA$1:$AW$66,'[3]E4 Page 2'!$BA$1:$BW$66,'[3]E4 Page 2'!$CA$1:$CW$66,'[3]E4 Page 2'!$DA$1:$DW$66,'[3]E4 Page 2'!$EA$1:$EW$66,'[3]E4 Page 2'!$FA$1:$FW$66</definedName>
    <definedName name="E4_Page_2_Filing">'[3]E4 Page 2'!$A$1:$P$50,'[3]E4 Page 2'!$AA$1:$AP$50,'[3]E4 Page 2'!$BA$1:$BP$50,'[3]E4 Page 2'!$CA$1:$CP$50,'[3]E4 Page 2'!$DA$1:$DP$50,'[3]E4 Page 2'!$EA$1:$EP$50,'[3]E4 Page 2'!$FA$1:$FP$50</definedName>
    <definedName name="HOURS">'[4]E-10 (4-9) MW &amp; Alloc Yr1'!$D$3</definedName>
    <definedName name="pesc1" hidden="1">{#N/A,#N/A,FALSE,"Aging Summary";#N/A,#N/A,FALSE,"Ratio Analysis";#N/A,#N/A,FALSE,"Test 120 Day Accts";#N/A,#N/A,FALSE,"Tickmarks"}</definedName>
    <definedName name="_xlnm.Print_Area" localSheetId="1">'2022 D-1a'!$A$1:$R$28</definedName>
    <definedName name="_xlnm.Print_Area" localSheetId="0">'2023 D-1a'!$A$1:$R$28</definedName>
    <definedName name="_xlnm.Print_Area">#REF!</definedName>
    <definedName name="Print_Proj">[5]Table!$A$1:$AB$46,[5]Table!$AU$1:$BK$46,[5]Table!$BZ$1:$CT$46</definedName>
    <definedName name="_xlnm.Print_Titles">[6]FINHLT!$A$1:$A$65536,[6]FINHLT!$A$1:$IV$9</definedName>
    <definedName name="wrn.Aging._.and._.Trend._.Analysis." hidden="1">{#N/A,#N/A,FALSE,"Aging Summary";#N/A,#N/A,FALSE,"Ratio Analysis";#N/A,#N/A,FALSE,"Test 120 Day Accts";#N/A,#N/A,FALSE,"Tickmarks"}</definedName>
    <definedName name="wrn.All_Sheets." hidden="1">{#N/A,#N/A,FALSE,"CONT_MWH";#N/A,#N/A,FALSE,"CONT_MW";#N/A,#N/A,FALSE,"MIN_MWH";#N/A,#N/A,FALSE,"MIN_MW";#N/A,#N/A,FALSE,"BASECASE_MWH";#N/A,#N/A,FALSE,"BASECASE_MW"}</definedName>
    <definedName name="wrn.GL._.154._.BALANCE." hidden="1">{#N/A,#N/A,FALSE,"BALANCE"}</definedName>
    <definedName name="wrn.GL154._.ISSUES." hidden="1">{#N/A,#N/A,FALSE,"ISSUES"}</definedName>
    <definedName name="wrn.GL154._.RECEIPTS." hidden="1">{#N/A,#N/A,FALSE,"RECEIPTS"}</definedName>
    <definedName name="wrn.GL154._.SALVAGE." hidden="1">{#N/A,#N/A,FALSE,"SALVAGE"}</definedName>
    <definedName name="wrn.GL154._.SYSTEM._.LEDGER._.REPORTS." hidden="1">{#N/A,#N/A,FALSE,"BALANCE";#N/A,#N/A,FALSE,"ISSUES";#N/A,#N/A,FALSE,"RECEIPTS";#N/A,#N/A,FALSE,"SALVAGE"}</definedName>
    <definedName name="XRefColumnsCount" hidden="1">3</definedName>
    <definedName name="XRefCopyRangeCount" hidden="1">3</definedName>
    <definedName name="XRefPasteRange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2" l="1"/>
  <c r="I24" i="2"/>
  <c r="J22" i="2"/>
  <c r="J21" i="2"/>
  <c r="J20" i="2"/>
  <c r="L20" i="2" s="1"/>
  <c r="J18" i="2"/>
  <c r="J17" i="2"/>
  <c r="A17" i="2"/>
  <c r="A18" i="2" s="1"/>
  <c r="A19" i="2" s="1"/>
  <c r="A20" i="2" s="1"/>
  <c r="A21" i="2" s="1"/>
  <c r="A22" i="2" s="1"/>
  <c r="A23" i="2" s="1"/>
  <c r="A24" i="2" s="1"/>
  <c r="M24" i="2"/>
  <c r="I13" i="2"/>
  <c r="J13" i="2" s="1"/>
  <c r="K13" i="2" s="1"/>
  <c r="L13" i="2" s="1"/>
  <c r="M13" i="2" s="1"/>
  <c r="N13" i="2" s="1"/>
  <c r="O13" i="2" s="1"/>
  <c r="P13" i="2" s="1"/>
  <c r="Q13" i="2" s="1"/>
  <c r="R13" i="2" s="1"/>
  <c r="H13" i="2"/>
  <c r="P10" i="2"/>
  <c r="P8" i="2"/>
  <c r="O8" i="2"/>
  <c r="P7" i="2"/>
  <c r="O7" i="2"/>
  <c r="A7" i="2"/>
  <c r="P6" i="2"/>
  <c r="O6" i="2"/>
  <c r="P5" i="2"/>
  <c r="O5" i="2"/>
  <c r="P4" i="2"/>
  <c r="O4" i="2"/>
  <c r="L24" i="1"/>
  <c r="M22" i="1"/>
  <c r="I24" i="1"/>
  <c r="J22" i="1"/>
  <c r="J21" i="1"/>
  <c r="J20" i="1"/>
  <c r="L20" i="1" s="1"/>
  <c r="J19" i="1"/>
  <c r="L19" i="1" s="1"/>
  <c r="K19" i="1" s="1"/>
  <c r="J18" i="1"/>
  <c r="J17" i="1"/>
  <c r="A17" i="1"/>
  <c r="A18" i="1" s="1"/>
  <c r="A19" i="1" s="1"/>
  <c r="A20" i="1" s="1"/>
  <c r="A21" i="1" s="1"/>
  <c r="A22" i="1" s="1"/>
  <c r="A23" i="1" s="1"/>
  <c r="A24" i="1" s="1"/>
  <c r="M16" i="1"/>
  <c r="M24" i="1" s="1"/>
  <c r="H13" i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P10" i="1"/>
  <c r="P8" i="1"/>
  <c r="O8" i="1"/>
  <c r="P7" i="1"/>
  <c r="O7" i="1"/>
  <c r="A7" i="1"/>
  <c r="P6" i="1"/>
  <c r="O6" i="1"/>
  <c r="P5" i="1"/>
  <c r="O5" i="1"/>
  <c r="P4" i="1"/>
  <c r="O4" i="1"/>
  <c r="H24" i="1" l="1"/>
  <c r="K20" i="1"/>
  <c r="N20" i="1"/>
  <c r="O20" i="1" s="1"/>
  <c r="N20" i="2"/>
  <c r="O20" i="2" s="1"/>
  <c r="K20" i="2"/>
  <c r="O19" i="1"/>
  <c r="J16" i="1"/>
  <c r="J19" i="2"/>
  <c r="L19" i="2" s="1"/>
  <c r="N19" i="1"/>
  <c r="J16" i="2"/>
  <c r="J24" i="1" l="1"/>
  <c r="J24" i="2"/>
  <c r="L16" i="2"/>
  <c r="H24" i="2"/>
  <c r="K19" i="2"/>
  <c r="N19" i="2"/>
  <c r="O19" i="2" s="1"/>
  <c r="N16" i="2" l="1"/>
  <c r="O16" i="2" s="1"/>
  <c r="K16" i="2"/>
  <c r="L18" i="2"/>
  <c r="L17" i="2"/>
  <c r="L22" i="2"/>
  <c r="L21" i="2"/>
  <c r="L17" i="1"/>
  <c r="L21" i="1"/>
  <c r="L22" i="1"/>
  <c r="L18" i="1"/>
  <c r="L16" i="1"/>
  <c r="N21" i="2" l="1"/>
  <c r="O21" i="2" s="1"/>
  <c r="K21" i="2"/>
  <c r="N18" i="2"/>
  <c r="O18" i="2" s="1"/>
  <c r="K18" i="2"/>
  <c r="K16" i="1"/>
  <c r="N16" i="1"/>
  <c r="O16" i="1" s="1"/>
  <c r="N17" i="2"/>
  <c r="O17" i="2" s="1"/>
  <c r="K17" i="2"/>
  <c r="K18" i="1"/>
  <c r="N18" i="1"/>
  <c r="O18" i="1" s="1"/>
  <c r="K22" i="2"/>
  <c r="N22" i="2"/>
  <c r="O22" i="2" s="1"/>
  <c r="K22" i="1"/>
  <c r="N22" i="1"/>
  <c r="O22" i="1" s="1"/>
  <c r="N21" i="1"/>
  <c r="O21" i="1" s="1"/>
  <c r="K21" i="1"/>
  <c r="N17" i="1"/>
  <c r="O17" i="1" s="1"/>
  <c r="K17" i="1"/>
  <c r="Q21" i="2" l="1"/>
  <c r="O24" i="2"/>
  <c r="Q21" i="1"/>
  <c r="O24" i="1"/>
  <c r="P20" i="1" l="1"/>
  <c r="R20" i="1" s="1"/>
  <c r="P19" i="1"/>
  <c r="R19" i="1" s="1"/>
  <c r="P20" i="2"/>
  <c r="R20" i="2" s="1"/>
  <c r="P19" i="2"/>
  <c r="R19" i="2" s="1"/>
  <c r="P16" i="2"/>
  <c r="P22" i="2"/>
  <c r="R22" i="2" s="1"/>
  <c r="P18" i="1"/>
  <c r="R18" i="1" s="1"/>
  <c r="P21" i="2"/>
  <c r="R21" i="2" s="1"/>
  <c r="P17" i="2"/>
  <c r="R17" i="2" s="1"/>
  <c r="P18" i="2"/>
  <c r="R18" i="2" s="1"/>
  <c r="P22" i="1"/>
  <c r="R22" i="1" s="1"/>
  <c r="P17" i="1"/>
  <c r="R17" i="1" s="1"/>
  <c r="P16" i="1"/>
  <c r="P21" i="1"/>
  <c r="R21" i="1" s="1"/>
  <c r="P24" i="1" l="1"/>
  <c r="R16" i="1"/>
  <c r="R24" i="1" s="1"/>
  <c r="P24" i="2"/>
  <c r="R16" i="2"/>
  <c r="R24" i="2" s="1"/>
</calcChain>
</file>

<file path=xl/sharedStrings.xml><?xml version="1.0" encoding="utf-8"?>
<sst xmlns="http://schemas.openxmlformats.org/spreadsheetml/2006/main" count="148" uniqueCount="74">
  <si>
    <t>SCHEDULE D-1a</t>
  </si>
  <si>
    <t>COST OF CAPITAL - 13 MONTH AVERAGE</t>
  </si>
  <si>
    <t>Page 1 of 5</t>
  </si>
  <si>
    <t>FLORIDA PUBLIC SERVICE COMMISSION</t>
  </si>
  <si>
    <t>Explanation:</t>
  </si>
  <si>
    <t>Provide the Company's 13-month average cost of capital for the test year, the prior year,</t>
  </si>
  <si>
    <t>Type of Data Shown:</t>
  </si>
  <si>
    <t>and historical year</t>
  </si>
  <si>
    <t>COMPANY: Duke Energy Florida, LLC</t>
  </si>
  <si>
    <t>('000s)</t>
  </si>
  <si>
    <t>Line</t>
  </si>
  <si>
    <t>No.</t>
  </si>
  <si>
    <t>CLASS OF CAPITAL</t>
  </si>
  <si>
    <t>COMPANY TOTAL PER BOOKS</t>
  </si>
  <si>
    <t>SPECIFIC ADJUSTMENTS</t>
  </si>
  <si>
    <t>PRO RATA ADJUSTMENTS</t>
  </si>
  <si>
    <t>JURISDICTIONAL ADJUSTED</t>
  </si>
  <si>
    <t>COST RATE</t>
  </si>
  <si>
    <t>COMPANY TOTAL
PER BOOKS</t>
  </si>
  <si>
    <t>TAX PRORATION ADJUSTMENT</t>
  </si>
  <si>
    <t>COMPANY TOTAL
PER BOOKS
ADJUSTED</t>
  </si>
  <si>
    <t>JURISDICTIONAL FACTOR</t>
  </si>
  <si>
    <t>RETAIL
PER BOOKS</t>
  </si>
  <si>
    <t>SPECIFIC
ADJUSTMENTS</t>
  </si>
  <si>
    <t>PRO RATA
ADJUSTMENT</t>
  </si>
  <si>
    <t>JURISDICTIONAL
ADJUSTED</t>
  </si>
  <si>
    <t>RATIO</t>
  </si>
  <si>
    <t>WEIGHTED
COST
RATE</t>
  </si>
  <si>
    <t>Common Equity</t>
  </si>
  <si>
    <t>*[Common Equity Total]*</t>
  </si>
  <si>
    <t>*[Specific Adj - Common Equity]*</t>
  </si>
  <si>
    <t>*[Pro Rata Adj - Common Equity]*</t>
  </si>
  <si>
    <t>*[Retail FPSC Adj'd - Common Equity]*</t>
  </si>
  <si>
    <t>*[Cost Rate - Common Equity]*</t>
  </si>
  <si>
    <t>Long Term Debt</t>
  </si>
  <si>
    <t>*[Long Term Debt Total]*</t>
  </si>
  <si>
    <t>*[Specific Adj - Long Term Debt]*</t>
  </si>
  <si>
    <t>*[Pro Rata Adj - Long Term Debt]*</t>
  </si>
  <si>
    <t>*[Retail FPSC Adj'd - Long Term Debt]*</t>
  </si>
  <si>
    <t>*[Cost Rate - Long Term Debt]*</t>
  </si>
  <si>
    <t>Short Term Debt</t>
  </si>
  <si>
    <t>*[Short Term Debt Total]*</t>
  </si>
  <si>
    <t>*[Specific Adj - Short Term Debt]*</t>
  </si>
  <si>
    <t>*[Pro Rata Adj - Short Term Debt]*</t>
  </si>
  <si>
    <t>*[Retail FPSC Adj'd - Short Term Debt]*</t>
  </si>
  <si>
    <t>*[Cost Rate - Short Term Debt]*</t>
  </si>
  <si>
    <t>Customer Deposits Active</t>
  </si>
  <si>
    <t>*[Customer Deposits Total]*</t>
  </si>
  <si>
    <t>*[Specific Adj - Customer Deposits Active]*</t>
  </si>
  <si>
    <t>*[Pro Rata Adj - Customer Deposits Active]*</t>
  </si>
  <si>
    <t>*[Retail FPSC Adj'd - Customer Deposits Active]*</t>
  </si>
  <si>
    <t>*[Cost Rate - Customer Deposits Active]*</t>
  </si>
  <si>
    <t>Customer Deposits Inactive</t>
  </si>
  <si>
    <t>*[0235003  Customer Deposits Inactive]*</t>
  </si>
  <si>
    <t>*[Specific Adj - Customer Deposits Inactive]*</t>
  </si>
  <si>
    <t>*[Pro Rata Adj - Customer Deposits Inactive]*</t>
  </si>
  <si>
    <t>*[Retail FPSC Adj'd - Customer Deposits Inactive]*</t>
  </si>
  <si>
    <t>*[Cost Rate - Customer Deposits Inactive]*</t>
  </si>
  <si>
    <t>Investment Tax Credit</t>
  </si>
  <si>
    <t>*[Investment Tax Credit Total]*</t>
  </si>
  <si>
    <t>*[Specific Adj - Investment Tax Credits]*</t>
  </si>
  <si>
    <t>*[Pro Rata Adj - Investment tax Credits]*</t>
  </si>
  <si>
    <t>*[Retail FPSC Adj'd - Investment Tax Credits]*</t>
  </si>
  <si>
    <t>*[Cost Rate - Investment Tax Credits]*</t>
  </si>
  <si>
    <t>Deferred Income Taxes</t>
  </si>
  <si>
    <t>*[Deferred Income Tax Total]*</t>
  </si>
  <si>
    <t>*[Specific Adj - Deferred Income Tax]*</t>
  </si>
  <si>
    <t>*[Pro Rata Adj - Deferred Income Tax]*</t>
  </si>
  <si>
    <t>*[Retail FPSC Adj'd - Deferred Income Tax]*</t>
  </si>
  <si>
    <t>*[Cost Rate - Deferred Income Tax]*</t>
  </si>
  <si>
    <t>Total</t>
  </si>
  <si>
    <t>Supporting Schedules: D-1b, D-3, D-4a, D-5, D-6</t>
  </si>
  <si>
    <t>Recap Schedules: A-1</t>
  </si>
  <si>
    <t>Page 2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</si>
</sst>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0.00000"/>
    <numFmt numFmtId="166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8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name val="Arial"/>
      <family val="2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2"/>
      <color rgb="FF000000"/>
      <name val="Times New Roman"/>
      <family val="1"/>
    </font>
    <font>
      <sz val="10"/>
      <name val="Arial Narrow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3" applyFont="1" applyAlignment="1">
      <alignment vertical="center"/>
    </xf>
    <xf numFmtId="0" fontId="5" fillId="0" borderId="0" xfId="3" applyFont="1"/>
    <xf numFmtId="0" fontId="4" fillId="0" borderId="0" xfId="3" applyFont="1"/>
    <xf numFmtId="0" fontId="6" fillId="0" borderId="0" xfId="3" applyFont="1"/>
    <xf numFmtId="0" fontId="7" fillId="0" borderId="0" xfId="4" applyFont="1"/>
    <xf numFmtId="0" fontId="4" fillId="0" borderId="0" xfId="3" applyFont="1" applyAlignment="1">
      <alignment vertical="center" wrapText="1"/>
    </xf>
    <xf numFmtId="0" fontId="6" fillId="0" borderId="1" xfId="3" applyFont="1" applyBorder="1"/>
    <xf numFmtId="0" fontId="8" fillId="0" borderId="1" xfId="3" applyFont="1" applyBorder="1"/>
    <xf numFmtId="0" fontId="3" fillId="0" borderId="1" xfId="3" applyBorder="1" applyAlignment="1">
      <alignment horizontal="left" vertical="top"/>
    </xf>
    <xf numFmtId="0" fontId="7" fillId="0" borderId="1" xfId="4" applyFont="1" applyBorder="1"/>
    <xf numFmtId="0" fontId="4" fillId="0" borderId="0" xfId="3" applyFont="1" applyAlignment="1">
      <alignment horizontal="right"/>
    </xf>
    <xf numFmtId="0" fontId="4" fillId="0" borderId="0" xfId="3" applyFont="1" applyAlignment="1">
      <alignment horizontal="right" indent="1"/>
    </xf>
    <xf numFmtId="0" fontId="4" fillId="0" borderId="2" xfId="3" applyFont="1" applyBorder="1" applyAlignment="1">
      <alignment horizontal="left" vertical="top"/>
    </xf>
    <xf numFmtId="0" fontId="4" fillId="0" borderId="2" xfId="3" applyFont="1" applyBorder="1" applyAlignment="1">
      <alignment horizontal="left" vertical="top" wrapText="1"/>
    </xf>
    <xf numFmtId="0" fontId="7" fillId="0" borderId="0" xfId="5" applyFont="1" applyAlignment="1">
      <alignment horizontal="left"/>
    </xf>
    <xf numFmtId="0" fontId="4" fillId="0" borderId="0" xfId="3" applyFont="1" applyAlignment="1">
      <alignment horizontal="centerContinuous" wrapText="1"/>
    </xf>
    <xf numFmtId="0" fontId="3" fillId="0" borderId="0" xfId="3" applyAlignment="1">
      <alignment horizontal="centerContinuous" wrapText="1"/>
    </xf>
    <xf numFmtId="0" fontId="4" fillId="0" borderId="0" xfId="3" applyFont="1" applyAlignment="1">
      <alignment wrapText="1"/>
    </xf>
    <xf numFmtId="0" fontId="4" fillId="0" borderId="0" xfId="3" applyFont="1" applyAlignment="1">
      <alignment horizontal="left" vertical="top"/>
    </xf>
    <xf numFmtId="0" fontId="4" fillId="0" borderId="0" xfId="3" applyFont="1" applyAlignment="1">
      <alignment horizontal="left" vertical="top" wrapText="1"/>
    </xf>
    <xf numFmtId="0" fontId="10" fillId="0" borderId="0" xfId="6" applyFont="1" applyAlignment="1">
      <alignment horizontal="right"/>
    </xf>
    <xf numFmtId="0" fontId="11" fillId="0" borderId="0" xfId="6" applyFont="1"/>
    <xf numFmtId="14" fontId="7" fillId="0" borderId="0" xfId="5" applyNumberFormat="1" applyFont="1" applyAlignment="1">
      <alignment horizontal="left"/>
    </xf>
    <xf numFmtId="0" fontId="12" fillId="0" borderId="0" xfId="3" applyFont="1"/>
    <xf numFmtId="0" fontId="7" fillId="0" borderId="0" xfId="5" applyFont="1"/>
    <xf numFmtId="0" fontId="4" fillId="0" borderId="0" xfId="3" applyFont="1" applyAlignment="1">
      <alignment vertical="top" wrapText="1"/>
    </xf>
    <xf numFmtId="0" fontId="4" fillId="0" borderId="0" xfId="3" quotePrefix="1" applyFont="1" applyAlignment="1">
      <alignment horizontal="center" vertical="top" wrapText="1"/>
    </xf>
    <xf numFmtId="0" fontId="13" fillId="0" borderId="1" xfId="4" applyFont="1" applyBorder="1" applyAlignment="1">
      <alignment horizontal="fill" vertical="center"/>
    </xf>
    <xf numFmtId="0" fontId="11" fillId="0" borderId="1" xfId="4" applyFont="1" applyBorder="1" applyAlignment="1">
      <alignment horizontal="fill" vertical="center"/>
    </xf>
    <xf numFmtId="0" fontId="4" fillId="0" borderId="1" xfId="3" applyFont="1" applyBorder="1" applyAlignment="1">
      <alignment vertical="top" wrapText="1"/>
    </xf>
    <xf numFmtId="0" fontId="11" fillId="0" borderId="1" xfId="6" applyFont="1" applyBorder="1" applyAlignment="1">
      <alignment horizontal="right"/>
    </xf>
    <xf numFmtId="0" fontId="11" fillId="0" borderId="1" xfId="6" applyFont="1" applyBorder="1"/>
    <xf numFmtId="0" fontId="7" fillId="0" borderId="0" xfId="4" applyFont="1" applyAlignment="1">
      <alignment vertical="center"/>
    </xf>
    <xf numFmtId="0" fontId="11" fillId="0" borderId="0" xfId="4" applyFont="1" applyAlignment="1">
      <alignment horizontal="center" vertical="center"/>
    </xf>
    <xf numFmtId="37" fontId="11" fillId="0" borderId="0" xfId="4" quotePrefix="1" applyNumberFormat="1" applyFont="1" applyAlignment="1">
      <alignment horizontal="center" vertical="center"/>
    </xf>
    <xf numFmtId="0" fontId="11" fillId="0" borderId="0" xfId="4" quotePrefix="1" applyFont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1" fillId="0" borderId="1" xfId="4" quotePrefix="1" applyFont="1" applyBorder="1" applyAlignment="1">
      <alignment horizontal="center" vertical="center"/>
    </xf>
    <xf numFmtId="0" fontId="11" fillId="0" borderId="1" xfId="4" quotePrefix="1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1" applyNumberFormat="1" applyFont="1" applyAlignment="1">
      <alignment vertical="center"/>
    </xf>
    <xf numFmtId="165" fontId="14" fillId="0" borderId="0" xfId="2" applyNumberFormat="1" applyFont="1" applyFill="1" applyAlignment="1">
      <alignment horizontal="right" vertical="center"/>
    </xf>
    <xf numFmtId="164" fontId="14" fillId="0" borderId="0" xfId="1" applyNumberFormat="1" applyFont="1" applyFill="1" applyAlignment="1">
      <alignment horizontal="right" vertical="center"/>
    </xf>
    <xf numFmtId="164" fontId="14" fillId="0" borderId="0" xfId="1" applyNumberFormat="1" applyFont="1" applyFill="1" applyAlignment="1">
      <alignment vertical="center"/>
    </xf>
    <xf numFmtId="164" fontId="1" fillId="0" borderId="0" xfId="1" applyNumberFormat="1" applyFont="1" applyFill="1" applyAlignment="1">
      <alignment vertical="center"/>
    </xf>
    <xf numFmtId="10" fontId="1" fillId="0" borderId="0" xfId="2" applyNumberFormat="1" applyFont="1" applyFill="1" applyAlignment="1">
      <alignment vertical="center"/>
    </xf>
    <xf numFmtId="10" fontId="14" fillId="0" borderId="0" xfId="2" applyNumberFormat="1" applyFont="1" applyFill="1" applyAlignment="1">
      <alignment vertical="center"/>
    </xf>
    <xf numFmtId="0" fontId="1" fillId="0" borderId="0" xfId="7"/>
    <xf numFmtId="10" fontId="14" fillId="0" borderId="0" xfId="3" applyNumberFormat="1" applyFont="1" applyAlignment="1">
      <alignment vertical="center"/>
    </xf>
    <xf numFmtId="164" fontId="1" fillId="0" borderId="0" xfId="1" applyNumberFormat="1" applyFont="1"/>
    <xf numFmtId="164" fontId="1" fillId="0" borderId="0" xfId="1" applyNumberFormat="1" applyFont="1" applyFill="1"/>
    <xf numFmtId="10" fontId="1" fillId="0" borderId="0" xfId="2" applyNumberFormat="1" applyFont="1" applyFill="1"/>
    <xf numFmtId="10" fontId="1" fillId="0" borderId="0" xfId="0" applyNumberFormat="1" applyFont="1"/>
    <xf numFmtId="164" fontId="1" fillId="0" borderId="0" xfId="1" applyNumberFormat="1" applyFont="1" applyAlignment="1">
      <alignment vertical="center"/>
    </xf>
    <xf numFmtId="10" fontId="1" fillId="0" borderId="0" xfId="8" applyNumberFormat="1" applyFont="1" applyFill="1" applyAlignment="1">
      <alignment vertical="center"/>
    </xf>
    <xf numFmtId="10" fontId="14" fillId="0" borderId="0" xfId="8" applyNumberFormat="1" applyFont="1" applyFill="1" applyAlignment="1">
      <alignment vertical="center"/>
    </xf>
    <xf numFmtId="0" fontId="7" fillId="0" borderId="0" xfId="7" applyFont="1"/>
    <xf numFmtId="164" fontId="0" fillId="0" borderId="0" xfId="1" applyNumberFormat="1" applyFont="1"/>
    <xf numFmtId="165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2" fillId="0" borderId="3" xfId="0" applyFont="1" applyBorder="1"/>
    <xf numFmtId="164" fontId="2" fillId="0" borderId="3" xfId="1" applyNumberFormat="1" applyFont="1" applyBorder="1"/>
    <xf numFmtId="164" fontId="2" fillId="0" borderId="3" xfId="1" applyNumberFormat="1" applyFont="1" applyFill="1" applyBorder="1"/>
    <xf numFmtId="10" fontId="2" fillId="0" borderId="3" xfId="0" applyNumberFormat="1" applyFont="1" applyBorder="1"/>
    <xf numFmtId="0" fontId="11" fillId="0" borderId="1" xfId="3" applyFont="1" applyBorder="1" applyAlignment="1">
      <alignment horizontal="center" vertical="center"/>
    </xf>
    <xf numFmtId="5" fontId="7" fillId="0" borderId="0" xfId="4" applyNumberFormat="1" applyFont="1"/>
    <xf numFmtId="166" fontId="14" fillId="0" borderId="0" xfId="2" applyNumberFormat="1" applyFont="1" applyFill="1" applyAlignment="1">
      <alignment horizontal="right" vertical="center"/>
    </xf>
    <xf numFmtId="0" fontId="4" fillId="0" borderId="0" xfId="3" applyFont="1" applyAlignment="1">
      <alignment horizontal="right" vertical="center" wrapText="1"/>
    </xf>
  </cellXfs>
  <cellStyles count="9">
    <cellStyle name="Comma" xfId="1" builtinId="3"/>
    <cellStyle name="Comma 2" xfId="8" xr:uid="{4038A37C-062B-4208-BC1E-891CCB37B1DE}"/>
    <cellStyle name="Normal" xfId="0" builtinId="0"/>
    <cellStyle name="Normal 2 10" xfId="5" xr:uid="{545FDD80-F809-4167-B28A-379EDF90A3FE}"/>
    <cellStyle name="Normal 2 2" xfId="7" xr:uid="{C71C5281-A6EA-40E2-A007-FAE507FE9E51}"/>
    <cellStyle name="Normal 2 3 3" xfId="4" xr:uid="{8C1542BD-2357-43EB-9B48-40B52157ACDB}"/>
    <cellStyle name="Normal 303" xfId="3" xr:uid="{0C379D9E-793D-49C1-8A20-685E8378D9AD}"/>
    <cellStyle name="Normal 5" xfId="6" xr:uid="{3B66DC6E-AC2E-460A-B67F-96727D1A1AB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25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0F67AF1-CBAD-401E-B4A8-01274CD64A26}"/>
            </a:ext>
          </a:extLst>
        </xdr:cNvPr>
        <xdr:cNvSpPr txBox="1"/>
      </xdr:nvSpPr>
      <xdr:spPr>
        <a:xfrm>
          <a:off x="9353550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25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70C3A0C-2E43-4FBF-8587-AEBB62A9223F}"/>
            </a:ext>
          </a:extLst>
        </xdr:cNvPr>
        <xdr:cNvSpPr txBox="1"/>
      </xdr:nvSpPr>
      <xdr:spPr>
        <a:xfrm>
          <a:off x="9353550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28FB4DA-2DA0-44B1-A1F0-2B57DF303297}"/>
            </a:ext>
          </a:extLst>
        </xdr:cNvPr>
        <xdr:cNvSpPr txBox="1"/>
      </xdr:nvSpPr>
      <xdr:spPr>
        <a:xfrm>
          <a:off x="9353550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25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796FA5A-E5EA-4559-B53F-0C695318C371}"/>
            </a:ext>
          </a:extLst>
        </xdr:cNvPr>
        <xdr:cNvSpPr txBox="1"/>
      </xdr:nvSpPr>
      <xdr:spPr>
        <a:xfrm>
          <a:off x="9353550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2732F4C-60F4-4021-B955-128A50944376}"/>
            </a:ext>
          </a:extLst>
        </xdr:cNvPr>
        <xdr:cNvSpPr txBox="1"/>
      </xdr:nvSpPr>
      <xdr:spPr>
        <a:xfrm>
          <a:off x="9353550" y="1071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342EC46-4945-4624-9059-09B1A2D30B00}"/>
            </a:ext>
          </a:extLst>
        </xdr:cNvPr>
        <xdr:cNvSpPr txBox="1"/>
      </xdr:nvSpPr>
      <xdr:spPr>
        <a:xfrm>
          <a:off x="9353550" y="1071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46193C6-DBA8-4617-9D29-9FD7E8085836}"/>
            </a:ext>
          </a:extLst>
        </xdr:cNvPr>
        <xdr:cNvSpPr txBox="1"/>
      </xdr:nvSpPr>
      <xdr:spPr>
        <a:xfrm>
          <a:off x="9353550" y="1071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82F800E-FCD6-4EBC-A9B9-6885BCC039A3}"/>
            </a:ext>
          </a:extLst>
        </xdr:cNvPr>
        <xdr:cNvSpPr txBox="1"/>
      </xdr:nvSpPr>
      <xdr:spPr>
        <a:xfrm>
          <a:off x="9353550" y="1071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79F0F65-88FB-4B24-8887-425D850D5E6C}"/>
            </a:ext>
          </a:extLst>
        </xdr:cNvPr>
        <xdr:cNvSpPr txBox="1"/>
      </xdr:nvSpPr>
      <xdr:spPr>
        <a:xfrm>
          <a:off x="9353550" y="1071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A5C16BB-8A78-4D1F-BC94-550CEEE9270C}"/>
            </a:ext>
          </a:extLst>
        </xdr:cNvPr>
        <xdr:cNvSpPr txBox="1"/>
      </xdr:nvSpPr>
      <xdr:spPr>
        <a:xfrm>
          <a:off x="9353550" y="1071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7AAFF14-995F-4D0B-848E-9E7F364F6B8B}"/>
            </a:ext>
          </a:extLst>
        </xdr:cNvPr>
        <xdr:cNvSpPr txBox="1"/>
      </xdr:nvSpPr>
      <xdr:spPr>
        <a:xfrm>
          <a:off x="9353550" y="1071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E948984-0D85-4FFE-BDC9-D15B92B24094}"/>
            </a:ext>
          </a:extLst>
        </xdr:cNvPr>
        <xdr:cNvSpPr txBox="1"/>
      </xdr:nvSpPr>
      <xdr:spPr>
        <a:xfrm>
          <a:off x="9353550" y="1071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1ABCE73-0EAA-47C5-9FA1-8850C8CE31C8}"/>
            </a:ext>
          </a:extLst>
        </xdr:cNvPr>
        <xdr:cNvSpPr txBox="1"/>
      </xdr:nvSpPr>
      <xdr:spPr>
        <a:xfrm>
          <a:off x="9353550" y="1071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000424F-344B-4513-A79D-E7B5CD227D46}"/>
            </a:ext>
          </a:extLst>
        </xdr:cNvPr>
        <xdr:cNvSpPr txBox="1"/>
      </xdr:nvSpPr>
      <xdr:spPr>
        <a:xfrm>
          <a:off x="9353550" y="1071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B9E7EA6-410E-41AA-A60E-1999BD0FB579}"/>
            </a:ext>
          </a:extLst>
        </xdr:cNvPr>
        <xdr:cNvSpPr txBox="1"/>
      </xdr:nvSpPr>
      <xdr:spPr>
        <a:xfrm>
          <a:off x="9353550" y="1071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7F86D7D-7DDD-48F8-B4D2-F3EB8BA7AF68}"/>
            </a:ext>
          </a:extLst>
        </xdr:cNvPr>
        <xdr:cNvSpPr txBox="1"/>
      </xdr:nvSpPr>
      <xdr:spPr>
        <a:xfrm>
          <a:off x="9353550" y="1071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25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2BAB4F4-131C-4226-AC8A-46FBBC53DB31}"/>
            </a:ext>
          </a:extLst>
        </xdr:cNvPr>
        <xdr:cNvSpPr txBox="1"/>
      </xdr:nvSpPr>
      <xdr:spPr>
        <a:xfrm>
          <a:off x="9353550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25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D44A48F-B91B-4972-AD40-2209AD711E90}"/>
            </a:ext>
          </a:extLst>
        </xdr:cNvPr>
        <xdr:cNvSpPr txBox="1"/>
      </xdr:nvSpPr>
      <xdr:spPr>
        <a:xfrm>
          <a:off x="9353550" y="747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25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D7E350D-C2AF-4B48-98B9-FE2E767F3D73}"/>
            </a:ext>
          </a:extLst>
        </xdr:cNvPr>
        <xdr:cNvSpPr txBox="1"/>
      </xdr:nvSpPr>
      <xdr:spPr>
        <a:xfrm>
          <a:off x="9353550" y="747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E8CA69-10AE-4618-AA34-0C9135B0BF56}"/>
            </a:ext>
          </a:extLst>
        </xdr:cNvPr>
        <xdr:cNvSpPr txBox="1"/>
      </xdr:nvSpPr>
      <xdr:spPr>
        <a:xfrm>
          <a:off x="9353550" y="747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25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F41A038-4A00-4749-AB72-6F42A7BA1C64}"/>
            </a:ext>
          </a:extLst>
        </xdr:cNvPr>
        <xdr:cNvSpPr txBox="1"/>
      </xdr:nvSpPr>
      <xdr:spPr>
        <a:xfrm>
          <a:off x="9353550" y="747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C332674-A59C-4BAE-B256-CEAC01F60BEB}"/>
            </a:ext>
          </a:extLst>
        </xdr:cNvPr>
        <xdr:cNvSpPr txBox="1"/>
      </xdr:nvSpPr>
      <xdr:spPr>
        <a:xfrm>
          <a:off x="9353550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3B2E601-2964-4E7F-A6C4-C0AB2860A71D}"/>
            </a:ext>
          </a:extLst>
        </xdr:cNvPr>
        <xdr:cNvSpPr txBox="1"/>
      </xdr:nvSpPr>
      <xdr:spPr>
        <a:xfrm>
          <a:off x="9353550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75E8DF3-309D-432F-8361-A3023D081F0F}"/>
            </a:ext>
          </a:extLst>
        </xdr:cNvPr>
        <xdr:cNvSpPr txBox="1"/>
      </xdr:nvSpPr>
      <xdr:spPr>
        <a:xfrm>
          <a:off x="9353550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465C1F0-1B93-4717-BBA0-11FAD1E9CAEE}"/>
            </a:ext>
          </a:extLst>
        </xdr:cNvPr>
        <xdr:cNvSpPr txBox="1"/>
      </xdr:nvSpPr>
      <xdr:spPr>
        <a:xfrm>
          <a:off x="9353550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ACABB78-703C-496D-882F-3D2B720F1E21}"/>
            </a:ext>
          </a:extLst>
        </xdr:cNvPr>
        <xdr:cNvSpPr txBox="1"/>
      </xdr:nvSpPr>
      <xdr:spPr>
        <a:xfrm>
          <a:off x="9353550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DE54FA6-5354-43B2-91EC-5F13E02F20FF}"/>
            </a:ext>
          </a:extLst>
        </xdr:cNvPr>
        <xdr:cNvSpPr txBox="1"/>
      </xdr:nvSpPr>
      <xdr:spPr>
        <a:xfrm>
          <a:off x="9353550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2AC3F66-039B-4441-BE48-325EE1448CEF}"/>
            </a:ext>
          </a:extLst>
        </xdr:cNvPr>
        <xdr:cNvSpPr txBox="1"/>
      </xdr:nvSpPr>
      <xdr:spPr>
        <a:xfrm>
          <a:off x="9353550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627F46F-F32F-45F2-BAAD-B3505E7097CB}"/>
            </a:ext>
          </a:extLst>
        </xdr:cNvPr>
        <xdr:cNvSpPr txBox="1"/>
      </xdr:nvSpPr>
      <xdr:spPr>
        <a:xfrm>
          <a:off x="9353550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C22DE83-A3BF-4E72-BDAB-CAE72F19A063}"/>
            </a:ext>
          </a:extLst>
        </xdr:cNvPr>
        <xdr:cNvSpPr txBox="1"/>
      </xdr:nvSpPr>
      <xdr:spPr>
        <a:xfrm>
          <a:off x="9353550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3D232A8-894E-4E6E-888A-13B4E18332EE}"/>
            </a:ext>
          </a:extLst>
        </xdr:cNvPr>
        <xdr:cNvSpPr txBox="1"/>
      </xdr:nvSpPr>
      <xdr:spPr>
        <a:xfrm>
          <a:off x="9353550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3A12D51-3009-4386-927A-A73C4C5F822C}"/>
            </a:ext>
          </a:extLst>
        </xdr:cNvPr>
        <xdr:cNvSpPr txBox="1"/>
      </xdr:nvSpPr>
      <xdr:spPr>
        <a:xfrm>
          <a:off x="9353550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27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BE9787D-84CA-446E-9DEE-7D37F4D341BE}"/>
            </a:ext>
          </a:extLst>
        </xdr:cNvPr>
        <xdr:cNvSpPr txBox="1"/>
      </xdr:nvSpPr>
      <xdr:spPr>
        <a:xfrm>
          <a:off x="9353550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25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9FC1B000-FA86-43B3-83A7-EA1E4D7728F8}"/>
            </a:ext>
          </a:extLst>
        </xdr:cNvPr>
        <xdr:cNvSpPr txBox="1"/>
      </xdr:nvSpPr>
      <xdr:spPr>
        <a:xfrm>
          <a:off x="9353550" y="747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1992%20Rate%20Case\C-53-5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%20Planning\Florida\CR3%20Uprate\Dockets\090009\2009%20Base%20Rate%20Increase\Base%20Rate%20Request%20Workpapers\JJP%20Hines%20Exhibi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Hines%204\2007%20E-Schedules%20Oct%20FOF%20(refiled%20102706%20corrected%2010310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ORECAST%20-%205%20YEAR\2019\2019%2012&amp;0\Cost%20of%20Service\2019%2012&amp;0%20with%20Fall%20Sales%20Forecast\1%20-%202020-2024%20E%20Schedules%20(Fall%202019%20load)%202019%2012&amp;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%20Planning\Florida\Fuel\Dockets\060001-EI\Oct%2006%20GFF%20-%20Refiled%20Fuel%20Projections\Fuel%20File-200611-GFF%20from%20Ed%20Lynch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ACT\DSW\2005%20Plan\Reg%20IS%20detail%20budget%20Base%202005%20revised%201-26-05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https://collaborate.duke-energy.com/sites/DEF-RateCasePrep/Shared%20Documents/12.%20MFR%20-%20Compliance%20Filing/MFR%20D%20Schedules/MFR%20D-1a&amp;b/Archive%20and%20Supporting%20Docs%20(DO%20NOT%20FILE)/MFR%20D1a%20&amp;%20b%20-%20All%20Years%20(Final%20with%20Supporting%20Documentation)%20Compliance.xlsx?9DC6D323" TargetMode="External"/><Relationship Id="rId1" Type="http://schemas.openxmlformats.org/officeDocument/2006/relationships/externalLinkPath" Target="file:///\\9DC6D323\MFR%20D1a%20&amp;%20b%20-%20All%20Years%20(Final%20with%20Supporting%20Documentation)%20Complianc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ORECAST%20-%205%20YEAR\2020\2020%207&amp;5\Cost%20of%20Service\2%20-%202023%20COS%20based%20on%202020%207&amp;5%20(25%20percent%20AD)%2010-23-20%20(links%20broken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ORECAST%20-%205%20YEAR\2020\2020%207&amp;5\Cost%20of%20Service\2%20-%202022%20COS%20based%20on%202020%207&amp;5%20(25%20percent%20AD)%2010-23-20%20(links%20broke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Current"/>
    </sheetNames>
    <sheetDataSet>
      <sheetData sheetId="0" refreshError="1">
        <row r="1">
          <cell r="C1" t="str">
            <v>Docket No. 910890-EI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P-1"/>
      <sheetName val="JP-2"/>
      <sheetName val="JP-3"/>
      <sheetName val="JP-4"/>
      <sheetName val="JP-5"/>
      <sheetName val="JP-7"/>
      <sheetName val="JP-9"/>
    </sheetNames>
    <sheetDataSet>
      <sheetData sheetId="0" refreshError="1"/>
      <sheetData sheetId="1">
        <row r="5">
          <cell r="K5" t="str">
            <v>SCHEDULE  E1 (Amended 10/06)</v>
          </cell>
          <cell r="AK5" t="str">
            <v xml:space="preserve">              SCHEDULE  E1</v>
          </cell>
          <cell r="BK5" t="str">
            <v xml:space="preserve">              SCHEDULE  E1</v>
          </cell>
          <cell r="CK5" t="str">
            <v xml:space="preserve">              SCHEDULE  E1</v>
          </cell>
          <cell r="DK5" t="str">
            <v xml:space="preserve">              SCHEDULE  E1</v>
          </cell>
          <cell r="EK5" t="str">
            <v xml:space="preserve">              SCHEDULE  E1</v>
          </cell>
          <cell r="FK5" t="str">
            <v xml:space="preserve">              SCHEDULE  E1</v>
          </cell>
        </row>
        <row r="6">
          <cell r="A6" t="str">
            <v xml:space="preserve">                                        Progress Energy Florida</v>
          </cell>
          <cell r="AA6" t="str">
            <v>Progress Energy Florida</v>
          </cell>
          <cell r="BA6" t="str">
            <v>Progress Energy Florida</v>
          </cell>
          <cell r="CA6" t="str">
            <v>Progress Energy Florida</v>
          </cell>
          <cell r="DA6" t="str">
            <v>`</v>
          </cell>
          <cell r="EA6" t="str">
            <v>Progress Energy Florida</v>
          </cell>
          <cell r="FA6" t="str">
            <v>Progress Energy Florida</v>
          </cell>
        </row>
        <row r="7">
          <cell r="A7" t="str">
            <v>Fuel and Purchased Power Cost Recovery Clause</v>
          </cell>
          <cell r="AA7" t="str">
            <v>Fuel and Purchased Power Cost Recovery Clause</v>
          </cell>
          <cell r="BA7" t="str">
            <v>Fuel and Purchased Power Cost Recovery Clause</v>
          </cell>
          <cell r="CA7" t="str">
            <v>Fuel and Purchased Power Cost Recovery Clause</v>
          </cell>
          <cell r="DA7" t="str">
            <v>Fuel and Purchased Power Cost Recovery Clause</v>
          </cell>
          <cell r="EA7" t="str">
            <v>Fuel and Purchased Power Cost Recovery Clause</v>
          </cell>
          <cell r="FA7" t="str">
            <v>Fuel and Purchased Power Cost Recovery Clause</v>
          </cell>
        </row>
        <row r="8">
          <cell r="A8" t="str">
            <v>Estimated for the Period of :  January Through December 2007</v>
          </cell>
          <cell r="AE8" t="str">
            <v xml:space="preserve">                    Estimated for the Period of:</v>
          </cell>
          <cell r="AH8">
            <v>39083</v>
          </cell>
          <cell r="BE8" t="str">
            <v xml:space="preserve">                    Estimated for the Period of:</v>
          </cell>
          <cell r="BH8">
            <v>39114</v>
          </cell>
          <cell r="CE8" t="str">
            <v xml:space="preserve">                    Estimated for the Period of:</v>
          </cell>
          <cell r="CH8">
            <v>39145</v>
          </cell>
          <cell r="DE8" t="str">
            <v xml:space="preserve">                    Estimated for the Period of:</v>
          </cell>
          <cell r="DH8">
            <v>39176</v>
          </cell>
          <cell r="EE8" t="str">
            <v xml:space="preserve">                  Estimated for the Period of:</v>
          </cell>
          <cell r="EH8">
            <v>39207</v>
          </cell>
          <cell r="FE8" t="str">
            <v xml:space="preserve">                    Estimated for the Period of:</v>
          </cell>
          <cell r="FH8">
            <v>39238</v>
          </cell>
        </row>
        <row r="9">
          <cell r="A9" t="str">
            <v>Current Approved Rate - Revised to Exclude Hines Unit 2 Annual Depreciation &amp; Return</v>
          </cell>
          <cell r="AE9" t="str">
            <v xml:space="preserve">                    Estimated for the Period of:</v>
          </cell>
          <cell r="AH9">
            <v>39083</v>
          </cell>
          <cell r="BE9" t="str">
            <v xml:space="preserve">                    Estimated for the Period of:</v>
          </cell>
          <cell r="BH9">
            <v>39114</v>
          </cell>
          <cell r="CE9" t="str">
            <v xml:space="preserve">                    Estimated for the Period of:</v>
          </cell>
          <cell r="CH9">
            <v>39145</v>
          </cell>
          <cell r="DE9" t="str">
            <v xml:space="preserve">                    Estimated for the Period of:</v>
          </cell>
          <cell r="DH9">
            <v>39176</v>
          </cell>
          <cell r="EE9" t="str">
            <v xml:space="preserve">                  Estimated for the Period of:</v>
          </cell>
          <cell r="EH9">
            <v>39207</v>
          </cell>
          <cell r="FE9" t="str">
            <v xml:space="preserve">                    Estimated for the Period of:</v>
          </cell>
          <cell r="FH9">
            <v>39238</v>
          </cell>
        </row>
        <row r="11">
          <cell r="G11" t="str">
            <v>DOLLARS</v>
          </cell>
          <cell r="I11" t="str">
            <v>MWH</v>
          </cell>
          <cell r="K11" t="str">
            <v>CENTS/KWH</v>
          </cell>
          <cell r="AG11" t="str">
            <v>DOLLARS</v>
          </cell>
          <cell r="AI11" t="str">
            <v>MWH</v>
          </cell>
          <cell r="AK11" t="str">
            <v>CENTS/KWH</v>
          </cell>
          <cell r="BG11" t="str">
            <v>DOLLARS</v>
          </cell>
          <cell r="BI11" t="str">
            <v>MWH</v>
          </cell>
          <cell r="BK11" t="str">
            <v>CENTS/KWH</v>
          </cell>
          <cell r="CG11" t="str">
            <v>DOLLARS</v>
          </cell>
          <cell r="CI11" t="str">
            <v>MWH</v>
          </cell>
          <cell r="CK11" t="str">
            <v>CENTS/KWH</v>
          </cell>
          <cell r="DG11" t="str">
            <v>DOLLARS</v>
          </cell>
          <cell r="DI11" t="str">
            <v>MWH</v>
          </cell>
          <cell r="DK11" t="str">
            <v>CENTS/KWH</v>
          </cell>
          <cell r="EG11" t="str">
            <v>DOLLARS</v>
          </cell>
          <cell r="EI11" t="str">
            <v>MWH</v>
          </cell>
          <cell r="EK11" t="str">
            <v>CENTS/KWH</v>
          </cell>
          <cell r="FG11" t="str">
            <v>DOLLARS</v>
          </cell>
          <cell r="FI11" t="str">
            <v>MWH</v>
          </cell>
          <cell r="FK11" t="str">
            <v>CENTS/KWH</v>
          </cell>
        </row>
        <row r="12">
          <cell r="A12" t="str">
            <v xml:space="preserve">  1.</v>
          </cell>
          <cell r="B12" t="str">
            <v>Fuel Cost of System Net Generation</v>
          </cell>
          <cell r="G12">
            <v>1865445050.5687261</v>
          </cell>
          <cell r="I12">
            <v>37313075</v>
          </cell>
          <cell r="K12">
            <v>4.9994406801603084</v>
          </cell>
          <cell r="AA12" t="str">
            <v xml:space="preserve">  1.</v>
          </cell>
          <cell r="AB12" t="str">
            <v>Fuel Cost of System Net Generation</v>
          </cell>
          <cell r="AG12">
            <v>125847156</v>
          </cell>
          <cell r="AI12">
            <v>2979231</v>
          </cell>
          <cell r="AK12">
            <v>4.2241489834121619</v>
          </cell>
          <cell r="BA12" t="str">
            <v xml:space="preserve">  1.</v>
          </cell>
          <cell r="BB12" t="str">
            <v>Fuel Cost of System Net Generation</v>
          </cell>
          <cell r="BG12">
            <v>115841533</v>
          </cell>
          <cell r="BI12">
            <v>2510749</v>
          </cell>
          <cell r="BK12">
            <v>4.6138237235183599</v>
          </cell>
          <cell r="CA12" t="str">
            <v xml:space="preserve">  1.</v>
          </cell>
          <cell r="CB12" t="str">
            <v>Fuel Cost of System Net Generation</v>
          </cell>
          <cell r="CG12">
            <v>112532609</v>
          </cell>
          <cell r="CI12">
            <v>2644926</v>
          </cell>
          <cell r="CK12">
            <v>4.2546600169532152</v>
          </cell>
          <cell r="DA12" t="str">
            <v xml:space="preserve">  1.</v>
          </cell>
          <cell r="DB12" t="str">
            <v>Fuel Cost of System Net Generation</v>
          </cell>
          <cell r="DG12">
            <v>113801595</v>
          </cell>
          <cell r="DI12">
            <v>2668001</v>
          </cell>
          <cell r="DK12">
            <v>4.2654255002153301</v>
          </cell>
          <cell r="EA12" t="str">
            <v xml:space="preserve">  1.</v>
          </cell>
          <cell r="EB12" t="str">
            <v>Fuel Cost of System Net Generation</v>
          </cell>
          <cell r="EG12">
            <v>175414057</v>
          </cell>
          <cell r="EI12">
            <v>3257153</v>
          </cell>
          <cell r="EK12">
            <v>5.3855025232158269</v>
          </cell>
          <cell r="FA12" t="str">
            <v xml:space="preserve">  1.</v>
          </cell>
          <cell r="FB12" t="str">
            <v>Fuel Cost of System Net Generation</v>
          </cell>
          <cell r="FG12">
            <v>178511370</v>
          </cell>
          <cell r="FI12">
            <v>3518295</v>
          </cell>
          <cell r="FK12">
            <v>5.0738033621399001</v>
          </cell>
        </row>
        <row r="13">
          <cell r="A13" t="str">
            <v xml:space="preserve">  2.</v>
          </cell>
          <cell r="B13" t="str">
            <v>Spent Nuclear Fuel Disposal Cost</v>
          </cell>
          <cell r="G13">
            <v>5591565.5599999996</v>
          </cell>
          <cell r="I13">
            <v>5948474</v>
          </cell>
          <cell r="J13" t="str">
            <v>*</v>
          </cell>
          <cell r="K13">
            <v>9.4E-2</v>
          </cell>
          <cell r="AA13" t="str">
            <v xml:space="preserve">  2.</v>
          </cell>
          <cell r="AB13" t="str">
            <v>Spent Nuclear Fuel Disposal Cost</v>
          </cell>
          <cell r="AG13">
            <v>544675.48</v>
          </cell>
          <cell r="AI13">
            <v>579442</v>
          </cell>
          <cell r="AJ13" t="str">
            <v>*</v>
          </cell>
          <cell r="AK13">
            <v>9.4E-2</v>
          </cell>
          <cell r="BA13" t="str">
            <v xml:space="preserve">  2.</v>
          </cell>
          <cell r="BB13" t="str">
            <v>Spent Nuclear Fuel Disposal Cost</v>
          </cell>
          <cell r="BG13">
            <v>447078.1</v>
          </cell>
          <cell r="BI13">
            <v>475615</v>
          </cell>
          <cell r="BJ13" t="str">
            <v>*</v>
          </cell>
          <cell r="BK13">
            <v>9.4E-2</v>
          </cell>
          <cell r="CA13" t="str">
            <v xml:space="preserve">  2.</v>
          </cell>
          <cell r="CB13" t="str">
            <v>Spent Nuclear Fuel Disposal Cost</v>
          </cell>
          <cell r="CG13">
            <v>550014.67999999993</v>
          </cell>
          <cell r="CI13">
            <v>585122</v>
          </cell>
          <cell r="CJ13" t="str">
            <v>*</v>
          </cell>
          <cell r="CK13">
            <v>9.3999999999999986E-2</v>
          </cell>
          <cell r="DA13" t="str">
            <v xml:space="preserve">  2.</v>
          </cell>
          <cell r="DB13" t="str">
            <v>Spent Nuclear Fuel Disposal Cost</v>
          </cell>
          <cell r="DG13">
            <v>528655.05999999994</v>
          </cell>
          <cell r="DI13">
            <v>562399</v>
          </cell>
          <cell r="DJ13" t="str">
            <v>*</v>
          </cell>
          <cell r="DK13">
            <v>9.4E-2</v>
          </cell>
          <cell r="EA13" t="str">
            <v xml:space="preserve">  2.</v>
          </cell>
          <cell r="EB13" t="str">
            <v>Spent Nuclear Fuel Disposal Cost</v>
          </cell>
          <cell r="EG13">
            <v>448178.83999999997</v>
          </cell>
          <cell r="EI13">
            <v>476786</v>
          </cell>
          <cell r="EJ13" t="str">
            <v>*</v>
          </cell>
          <cell r="EK13">
            <v>9.4E-2</v>
          </cell>
          <cell r="FA13" t="str">
            <v xml:space="preserve">  2.</v>
          </cell>
          <cell r="FB13" t="str">
            <v>Spent Nuclear Fuel Disposal Cost</v>
          </cell>
          <cell r="FG13">
            <v>498751.77999999997</v>
          </cell>
          <cell r="FI13">
            <v>530587</v>
          </cell>
          <cell r="FJ13" t="str">
            <v>*</v>
          </cell>
          <cell r="FK13">
            <v>9.4E-2</v>
          </cell>
        </row>
        <row r="14">
          <cell r="A14" t="str">
            <v xml:space="preserve">  3.</v>
          </cell>
          <cell r="B14" t="str">
            <v>Coal Car Investment</v>
          </cell>
          <cell r="G14">
            <v>2781762</v>
          </cell>
          <cell r="I14">
            <v>0</v>
          </cell>
          <cell r="K14">
            <v>0</v>
          </cell>
          <cell r="AA14" t="str">
            <v xml:space="preserve">  3.</v>
          </cell>
          <cell r="AB14" t="str">
            <v>Coal Car Investment</v>
          </cell>
          <cell r="AG14">
            <v>236810</v>
          </cell>
          <cell r="AI14">
            <v>0</v>
          </cell>
          <cell r="AK14">
            <v>0</v>
          </cell>
          <cell r="BA14" t="str">
            <v xml:space="preserve">  3.</v>
          </cell>
          <cell r="BB14" t="str">
            <v>Coal Car Investment</v>
          </cell>
          <cell r="BG14">
            <v>237330</v>
          </cell>
          <cell r="BI14">
            <v>0</v>
          </cell>
          <cell r="BK14">
            <v>0</v>
          </cell>
          <cell r="CA14" t="str">
            <v xml:space="preserve">  3.</v>
          </cell>
          <cell r="CB14" t="str">
            <v>Coal Car Investment</v>
          </cell>
          <cell r="CG14">
            <v>237852</v>
          </cell>
          <cell r="CI14">
            <v>0</v>
          </cell>
          <cell r="CK14">
            <v>0</v>
          </cell>
          <cell r="DA14" t="str">
            <v xml:space="preserve">  3.</v>
          </cell>
          <cell r="DB14" t="str">
            <v>Coal Car Investment</v>
          </cell>
          <cell r="DG14">
            <v>236817</v>
          </cell>
          <cell r="DI14">
            <v>0</v>
          </cell>
          <cell r="DK14">
            <v>0</v>
          </cell>
          <cell r="EA14" t="str">
            <v xml:space="preserve">  3.</v>
          </cell>
          <cell r="EB14" t="str">
            <v>Coal Car Investment</v>
          </cell>
          <cell r="EG14">
            <v>229857</v>
          </cell>
          <cell r="EI14">
            <v>0</v>
          </cell>
          <cell r="EK14">
            <v>0</v>
          </cell>
          <cell r="FA14" t="str">
            <v xml:space="preserve">  3.</v>
          </cell>
          <cell r="FB14" t="str">
            <v>Coal Car Investment</v>
          </cell>
          <cell r="FG14">
            <v>227547</v>
          </cell>
          <cell r="FI14">
            <v>0</v>
          </cell>
          <cell r="FK14">
            <v>0</v>
          </cell>
        </row>
        <row r="15">
          <cell r="A15" t="str">
            <v xml:space="preserve">  4.</v>
          </cell>
          <cell r="B15" t="str">
            <v>Adjustment to Fuel Cost</v>
          </cell>
          <cell r="G15">
            <v>3323608</v>
          </cell>
          <cell r="I15">
            <v>0</v>
          </cell>
          <cell r="K15">
            <v>0</v>
          </cell>
          <cell r="AA15" t="str">
            <v xml:space="preserve">  4.</v>
          </cell>
          <cell r="AB15" t="str">
            <v>Adjustment to Fuel Cost</v>
          </cell>
          <cell r="AG15">
            <v>276944</v>
          </cell>
          <cell r="AI15">
            <v>0</v>
          </cell>
          <cell r="AK15">
            <v>0</v>
          </cell>
          <cell r="BA15" t="str">
            <v xml:space="preserve">  4.</v>
          </cell>
          <cell r="BB15" t="str">
            <v>Adjustment to Fuel Cost</v>
          </cell>
          <cell r="BG15">
            <v>276889</v>
          </cell>
          <cell r="BI15">
            <v>0</v>
          </cell>
          <cell r="BK15">
            <v>0</v>
          </cell>
          <cell r="CA15" t="str">
            <v xml:space="preserve">  4.</v>
          </cell>
          <cell r="CB15" t="str">
            <v>Adjustment to Fuel Cost</v>
          </cell>
          <cell r="CG15">
            <v>276833</v>
          </cell>
          <cell r="CI15">
            <v>0</v>
          </cell>
          <cell r="CK15">
            <v>0</v>
          </cell>
          <cell r="DA15" t="str">
            <v xml:space="preserve">  4.</v>
          </cell>
          <cell r="DB15" t="str">
            <v>Adjustment to Fuel Cost</v>
          </cell>
          <cell r="DG15">
            <v>276916</v>
          </cell>
          <cell r="DI15">
            <v>0</v>
          </cell>
          <cell r="DK15">
            <v>0</v>
          </cell>
          <cell r="EA15" t="str">
            <v xml:space="preserve">  4.</v>
          </cell>
          <cell r="EB15" t="str">
            <v>Adjustment to Fuel Cost</v>
          </cell>
          <cell r="EG15">
            <v>276889</v>
          </cell>
          <cell r="EI15">
            <v>0</v>
          </cell>
          <cell r="EK15">
            <v>0</v>
          </cell>
          <cell r="FA15" t="str">
            <v xml:space="preserve">  4.</v>
          </cell>
          <cell r="FB15" t="str">
            <v>Adjustment to Fuel Cost</v>
          </cell>
          <cell r="FG15">
            <v>277055</v>
          </cell>
          <cell r="FI15">
            <v>0</v>
          </cell>
          <cell r="FK15">
            <v>0</v>
          </cell>
        </row>
        <row r="17">
          <cell r="A17" t="str">
            <v xml:space="preserve">  5.</v>
          </cell>
          <cell r="B17" t="str">
            <v>TOTAL COST OF GENERATED POWER</v>
          </cell>
          <cell r="G17">
            <v>1877141986.128726</v>
          </cell>
          <cell r="I17">
            <v>37313075</v>
          </cell>
          <cell r="K17">
            <v>5.0307887680892716</v>
          </cell>
          <cell r="AA17" t="str">
            <v xml:space="preserve">  5.</v>
          </cell>
          <cell r="AB17" t="str">
            <v>TOTAL COST OF GENERATED POWER</v>
          </cell>
          <cell r="AG17">
            <v>126905585.48</v>
          </cell>
          <cell r="AI17">
            <v>2979231</v>
          </cell>
          <cell r="AK17">
            <v>4.2596759190542794</v>
          </cell>
          <cell r="BA17" t="str">
            <v xml:space="preserve">  5.</v>
          </cell>
          <cell r="BB17" t="str">
            <v>TOTAL COST OF GENERATED POWER</v>
          </cell>
          <cell r="BG17">
            <v>116802830.09999999</v>
          </cell>
          <cell r="BI17">
            <v>2510749</v>
          </cell>
          <cell r="BK17">
            <v>4.6521109875977249</v>
          </cell>
          <cell r="CA17" t="str">
            <v xml:space="preserve">  5.</v>
          </cell>
          <cell r="CB17" t="str">
            <v>TOTAL COST OF GENERATED POWER</v>
          </cell>
          <cell r="CG17">
            <v>113597308.68000001</v>
          </cell>
          <cell r="CI17">
            <v>2644926</v>
          </cell>
          <cell r="CK17">
            <v>4.2949144391941401</v>
          </cell>
          <cell r="DA17" t="str">
            <v xml:space="preserve">  5.</v>
          </cell>
          <cell r="DB17" t="str">
            <v>TOTAL COST OF GENERATED POWER</v>
          </cell>
          <cell r="DG17">
            <v>114843983.06</v>
          </cell>
          <cell r="DI17">
            <v>2668001</v>
          </cell>
          <cell r="DK17">
            <v>4.30449550281278</v>
          </cell>
          <cell r="EA17" t="str">
            <v xml:space="preserve">  5.</v>
          </cell>
          <cell r="EB17" t="str">
            <v>TOTAL COST OF GENERATED POWER</v>
          </cell>
          <cell r="EG17">
            <v>176368981.84</v>
          </cell>
          <cell r="EI17">
            <v>3257153</v>
          </cell>
          <cell r="EK17">
            <v>5.4148202998139787</v>
          </cell>
          <cell r="FA17" t="str">
            <v xml:space="preserve">  5.</v>
          </cell>
          <cell r="FB17" t="str">
            <v>TOTAL COST OF GENERATED POWER</v>
          </cell>
          <cell r="FG17">
            <v>179514723.78</v>
          </cell>
          <cell r="FI17">
            <v>3518295</v>
          </cell>
          <cell r="FK17">
            <v>5.1023215443844254</v>
          </cell>
        </row>
        <row r="19">
          <cell r="A19" t="str">
            <v xml:space="preserve">  6.</v>
          </cell>
          <cell r="B19" t="str">
            <v>Energy Cost of Purchased Power (Excl. Econ &amp; Cogens) (E7)</v>
          </cell>
          <cell r="G19">
            <v>261990517</v>
          </cell>
          <cell r="I19">
            <v>5974305</v>
          </cell>
          <cell r="K19">
            <v>4.3852886151610937</v>
          </cell>
          <cell r="AA19" t="str">
            <v xml:space="preserve">  6.</v>
          </cell>
          <cell r="AB19" t="str">
            <v>Energy Cost of Purchased Power (Excl. Econ &amp; Cogens) (E7)</v>
          </cell>
          <cell r="AG19">
            <v>14278911</v>
          </cell>
          <cell r="AI19">
            <v>436435</v>
          </cell>
          <cell r="AK19">
            <v>3.2717153757145967</v>
          </cell>
          <cell r="BA19" t="str">
            <v xml:space="preserve">  6.</v>
          </cell>
          <cell r="BB19" t="str">
            <v>Energy Cost of Purchased Power (Excl. Econ &amp; Cogens) (E7)</v>
          </cell>
          <cell r="BG19">
            <v>13545079</v>
          </cell>
          <cell r="BI19">
            <v>403730</v>
          </cell>
          <cell r="BK19">
            <v>3.3549845193569956</v>
          </cell>
          <cell r="CA19" t="str">
            <v xml:space="preserve">  6.</v>
          </cell>
          <cell r="CB19" t="str">
            <v>Energy Cost of Purchased Power (Excl. Econ &amp; Cogens) (E7)</v>
          </cell>
          <cell r="CG19">
            <v>15662042</v>
          </cell>
          <cell r="CI19">
            <v>458847</v>
          </cell>
          <cell r="CK19">
            <v>3.4133473685128157</v>
          </cell>
          <cell r="DA19" t="str">
            <v xml:space="preserve">  6.</v>
          </cell>
          <cell r="DB19" t="str">
            <v>Energy Cost of Purchased Power (Excl. Econ &amp; Cogens) (E7)</v>
          </cell>
          <cell r="DG19">
            <v>17146874</v>
          </cell>
          <cell r="DI19">
            <v>418666</v>
          </cell>
          <cell r="DK19">
            <v>4.0955974452188624</v>
          </cell>
          <cell r="EA19" t="str">
            <v xml:space="preserve">  6.</v>
          </cell>
          <cell r="EB19" t="str">
            <v>Energy Cost of Purchased Power (Excl. Econ &amp; Cogens) (E7)</v>
          </cell>
          <cell r="EG19">
            <v>27146686</v>
          </cell>
          <cell r="EI19">
            <v>571424</v>
          </cell>
          <cell r="EK19">
            <v>4.750708055664445</v>
          </cell>
          <cell r="FA19" t="str">
            <v xml:space="preserve">  6.</v>
          </cell>
          <cell r="FB19" t="str">
            <v>Energy Cost of Purchased Power (Excl. Econ &amp; Cogens) (E7)</v>
          </cell>
          <cell r="FG19">
            <v>25052317</v>
          </cell>
          <cell r="FI19">
            <v>532685</v>
          </cell>
          <cell r="FK19">
            <v>4.7030265541548939</v>
          </cell>
        </row>
        <row r="20">
          <cell r="A20" t="str">
            <v xml:space="preserve">  7.</v>
          </cell>
          <cell r="B20" t="str">
            <v>Energy Cost of Sch. C,X Economy Purchases (Broker) (E9)</v>
          </cell>
          <cell r="G20">
            <v>0</v>
          </cell>
          <cell r="I20">
            <v>0</v>
          </cell>
          <cell r="K20">
            <v>0</v>
          </cell>
          <cell r="AA20" t="str">
            <v xml:space="preserve">  7.</v>
          </cell>
          <cell r="AB20" t="str">
            <v>Energy Cost of Sch. C,X Economy Purchases (Broker) (E9)</v>
          </cell>
          <cell r="AG20">
            <v>0</v>
          </cell>
          <cell r="AI20">
            <v>0</v>
          </cell>
          <cell r="AK20">
            <v>0</v>
          </cell>
          <cell r="BA20" t="str">
            <v xml:space="preserve">  7.</v>
          </cell>
          <cell r="BB20" t="str">
            <v>Energy Cost of Sch. C,X Economy Purchases (Broker) (E9)</v>
          </cell>
          <cell r="BG20">
            <v>0</v>
          </cell>
          <cell r="BI20">
            <v>0</v>
          </cell>
          <cell r="BK20">
            <v>0</v>
          </cell>
          <cell r="CA20" t="str">
            <v xml:space="preserve">  7.</v>
          </cell>
          <cell r="CB20" t="str">
            <v>Energy Cost of Sch. C,X Economy Purchases (Broker) (E9)</v>
          </cell>
          <cell r="CG20">
            <v>0</v>
          </cell>
          <cell r="CI20">
            <v>0</v>
          </cell>
          <cell r="CK20">
            <v>0</v>
          </cell>
          <cell r="DA20" t="str">
            <v xml:space="preserve">  7.</v>
          </cell>
          <cell r="DB20" t="str">
            <v>Energy Cost of Sch. C,X Economy Purchases (Broker) (E9)</v>
          </cell>
          <cell r="DG20">
            <v>0</v>
          </cell>
          <cell r="DI20">
            <v>0</v>
          </cell>
          <cell r="DK20">
            <v>0</v>
          </cell>
          <cell r="EA20" t="str">
            <v xml:space="preserve">  7.</v>
          </cell>
          <cell r="EB20" t="str">
            <v>Energy Cost of Sch. C,X Economy Purchases (Broker) (E9)</v>
          </cell>
          <cell r="EG20">
            <v>0</v>
          </cell>
          <cell r="EI20">
            <v>0</v>
          </cell>
          <cell r="EK20">
            <v>0</v>
          </cell>
          <cell r="FA20" t="str">
            <v xml:space="preserve">  7.</v>
          </cell>
          <cell r="FB20" t="str">
            <v>Energy Cost of Sch. C,X Economy Purchases (Broker) (E9)</v>
          </cell>
          <cell r="FG20">
            <v>0</v>
          </cell>
          <cell r="FI20">
            <v>0</v>
          </cell>
          <cell r="FK20">
            <v>0</v>
          </cell>
        </row>
        <row r="21">
          <cell r="A21" t="str">
            <v xml:space="preserve">  8.</v>
          </cell>
          <cell r="B21" t="str">
            <v>Energy Cost of Economy Purchases (Non-Broker) (E9)</v>
          </cell>
          <cell r="G21">
            <v>56994410</v>
          </cell>
          <cell r="I21">
            <v>662478</v>
          </cell>
          <cell r="K21">
            <v>8.6032155030053836</v>
          </cell>
          <cell r="AA21" t="str">
            <v xml:space="preserve">  8.</v>
          </cell>
          <cell r="AB21" t="str">
            <v>Energy Cost of Economy Purchases (Non-Broker) (E9)</v>
          </cell>
          <cell r="AG21">
            <v>3733302</v>
          </cell>
          <cell r="AI21">
            <v>47136</v>
          </cell>
          <cell r="AK21">
            <v>7.9202774949083503</v>
          </cell>
          <cell r="BA21" t="str">
            <v xml:space="preserve">  8.</v>
          </cell>
          <cell r="BB21" t="str">
            <v>Energy Cost of Economy Purchases (Non-Broker) (E9)</v>
          </cell>
          <cell r="BG21">
            <v>3124793</v>
          </cell>
          <cell r="BI21">
            <v>38336</v>
          </cell>
          <cell r="BK21">
            <v>8.1510668823038408</v>
          </cell>
          <cell r="CA21" t="str">
            <v xml:space="preserve">  8.</v>
          </cell>
          <cell r="CB21" t="str">
            <v>Energy Cost of Economy Purchases (Non-Broker) (E9)</v>
          </cell>
          <cell r="CG21">
            <v>4170697</v>
          </cell>
          <cell r="CI21">
            <v>46177</v>
          </cell>
          <cell r="CK21">
            <v>9.0319791238062237</v>
          </cell>
          <cell r="DA21" t="str">
            <v xml:space="preserve">  8.</v>
          </cell>
          <cell r="DB21" t="str">
            <v>Energy Cost of Economy Purchases (Non-Broker) (E9)</v>
          </cell>
          <cell r="DG21">
            <v>5070392</v>
          </cell>
          <cell r="DI21">
            <v>56333</v>
          </cell>
          <cell r="DK21">
            <v>9.00074911685868</v>
          </cell>
          <cell r="EA21" t="str">
            <v xml:space="preserve">  8.</v>
          </cell>
          <cell r="EB21" t="str">
            <v>Energy Cost of Economy Purchases (Non-Broker) (E9)</v>
          </cell>
          <cell r="EG21">
            <v>5081605</v>
          </cell>
          <cell r="EI21">
            <v>61474</v>
          </cell>
          <cell r="EK21">
            <v>8.2662670397241111</v>
          </cell>
          <cell r="FA21" t="str">
            <v xml:space="preserve">  8.</v>
          </cell>
          <cell r="FB21" t="str">
            <v>Energy Cost of Economy Purchases (Non-Broker) (E9)</v>
          </cell>
          <cell r="FG21">
            <v>5044448</v>
          </cell>
          <cell r="FI21">
            <v>60054</v>
          </cell>
          <cell r="FK21">
            <v>8.3998534652146404</v>
          </cell>
        </row>
        <row r="22">
          <cell r="A22" t="str">
            <v xml:space="preserve">  9.</v>
          </cell>
          <cell r="B22" t="str">
            <v>Energy Cost of Schedule E Economy Purchases (E9)</v>
          </cell>
          <cell r="G22">
            <v>0</v>
          </cell>
          <cell r="I22">
            <v>0</v>
          </cell>
          <cell r="K22">
            <v>0</v>
          </cell>
          <cell r="AA22" t="str">
            <v xml:space="preserve">  9.</v>
          </cell>
          <cell r="AB22" t="str">
            <v>Energy Cost of Schedule E Economy Purchases (E9)</v>
          </cell>
          <cell r="AG22">
            <v>0</v>
          </cell>
          <cell r="AI22">
            <v>0</v>
          </cell>
          <cell r="AK22">
            <v>0</v>
          </cell>
          <cell r="BA22" t="str">
            <v xml:space="preserve">  9.</v>
          </cell>
          <cell r="BB22" t="str">
            <v>Energy Cost of Schedule E Economy Purchases (E9)</v>
          </cell>
          <cell r="BG22">
            <v>0</v>
          </cell>
          <cell r="BI22">
            <v>0</v>
          </cell>
          <cell r="BK22">
            <v>0</v>
          </cell>
          <cell r="CA22" t="str">
            <v xml:space="preserve">  9.</v>
          </cell>
          <cell r="CB22" t="str">
            <v>Energy Cost of Schedule E Economy Purchases (E9)</v>
          </cell>
          <cell r="CG22">
            <v>0</v>
          </cell>
          <cell r="CI22">
            <v>0</v>
          </cell>
          <cell r="CK22">
            <v>0</v>
          </cell>
          <cell r="DA22" t="str">
            <v xml:space="preserve">  9.</v>
          </cell>
          <cell r="DB22" t="str">
            <v>Energy Cost of Schedule E Economy Purchases (E9)</v>
          </cell>
          <cell r="DG22">
            <v>0</v>
          </cell>
          <cell r="DI22">
            <v>0</v>
          </cell>
          <cell r="DK22">
            <v>0</v>
          </cell>
          <cell r="EA22" t="str">
            <v xml:space="preserve">  9.</v>
          </cell>
          <cell r="EB22" t="str">
            <v>Energy Cost of Schedule E Economy Purchases (E9)</v>
          </cell>
          <cell r="EG22">
            <v>0</v>
          </cell>
          <cell r="EI22">
            <v>0</v>
          </cell>
          <cell r="EK22">
            <v>0</v>
          </cell>
          <cell r="FA22" t="str">
            <v xml:space="preserve">  9.</v>
          </cell>
          <cell r="FB22" t="str">
            <v>Energy Cost of Schedule E Economy Purchases (E9)</v>
          </cell>
          <cell r="FG22">
            <v>0</v>
          </cell>
          <cell r="FI22">
            <v>0</v>
          </cell>
          <cell r="FK22">
            <v>0</v>
          </cell>
        </row>
        <row r="23">
          <cell r="A23" t="str">
            <v>10.</v>
          </cell>
          <cell r="B23" t="str">
            <v>Capacity Cost of Economy Purchases (E9)</v>
          </cell>
          <cell r="G23">
            <v>0</v>
          </cell>
          <cell r="I23">
            <v>0</v>
          </cell>
          <cell r="J23" t="str">
            <v>*</v>
          </cell>
          <cell r="K23">
            <v>0</v>
          </cell>
          <cell r="AA23" t="str">
            <v>10.</v>
          </cell>
          <cell r="AB23" t="str">
            <v>Capacity Cost of Economy Purchases (E9)</v>
          </cell>
          <cell r="AG23">
            <v>0</v>
          </cell>
          <cell r="AI23">
            <v>0</v>
          </cell>
          <cell r="AJ23" t="str">
            <v>*</v>
          </cell>
          <cell r="AK23">
            <v>0</v>
          </cell>
          <cell r="BA23" t="str">
            <v>10.</v>
          </cell>
          <cell r="BB23" t="str">
            <v>Capacity Cost of Economy Purchases (E9)</v>
          </cell>
          <cell r="BG23">
            <v>0</v>
          </cell>
          <cell r="BI23">
            <v>0</v>
          </cell>
          <cell r="BJ23" t="str">
            <v>*</v>
          </cell>
          <cell r="BK23">
            <v>0</v>
          </cell>
          <cell r="CA23" t="str">
            <v>10.</v>
          </cell>
          <cell r="CB23" t="str">
            <v>Capacity Cost of Economy Purchases (E9)</v>
          </cell>
          <cell r="CG23">
            <v>0</v>
          </cell>
          <cell r="CI23">
            <v>0</v>
          </cell>
          <cell r="CJ23" t="str">
            <v>*</v>
          </cell>
          <cell r="CK23">
            <v>0</v>
          </cell>
          <cell r="DA23" t="str">
            <v>10.</v>
          </cell>
          <cell r="DB23" t="str">
            <v>Capacity Cost of Economy Purchases (E9)</v>
          </cell>
          <cell r="DG23">
            <v>0</v>
          </cell>
          <cell r="DI23">
            <v>0</v>
          </cell>
          <cell r="DJ23" t="str">
            <v>*</v>
          </cell>
          <cell r="DK23">
            <v>0</v>
          </cell>
          <cell r="EA23" t="str">
            <v>10.</v>
          </cell>
          <cell r="EB23" t="str">
            <v>Capacity Cost of Economy Purchases (E9)</v>
          </cell>
          <cell r="EG23">
            <v>0</v>
          </cell>
          <cell r="EI23">
            <v>0</v>
          </cell>
          <cell r="EJ23" t="str">
            <v>*</v>
          </cell>
          <cell r="EK23">
            <v>0</v>
          </cell>
          <cell r="FA23" t="str">
            <v>10.</v>
          </cell>
          <cell r="FB23" t="str">
            <v>Capacity Cost of Economy Purchases (E9)</v>
          </cell>
          <cell r="FG23">
            <v>0</v>
          </cell>
          <cell r="FI23">
            <v>0</v>
          </cell>
          <cell r="FJ23" t="str">
            <v>*</v>
          </cell>
          <cell r="FK23">
            <v>0</v>
          </cell>
        </row>
        <row r="24">
          <cell r="A24" t="str">
            <v>11.</v>
          </cell>
          <cell r="B24" t="str">
            <v>Payments to Qualifying Facilities (E8)</v>
          </cell>
          <cell r="G24">
            <v>159230743</v>
          </cell>
          <cell r="I24">
            <v>4560548</v>
          </cell>
          <cell r="K24">
            <v>3.4914826683109133</v>
          </cell>
          <cell r="AA24" t="str">
            <v>11.</v>
          </cell>
          <cell r="AB24" t="str">
            <v>Payments to Qualifying Facilities (E8)</v>
          </cell>
          <cell r="AG24">
            <v>13544526</v>
          </cell>
          <cell r="AI24">
            <v>390516</v>
          </cell>
          <cell r="AK24">
            <v>3.4683664689795037</v>
          </cell>
          <cell r="BA24" t="str">
            <v>11.</v>
          </cell>
          <cell r="BB24" t="str">
            <v>Payments to Qualifying Facilities (E8)</v>
          </cell>
          <cell r="BG24">
            <v>12266093</v>
          </cell>
          <cell r="BI24">
            <v>354420</v>
          </cell>
          <cell r="BK24">
            <v>3.4608918796907622</v>
          </cell>
          <cell r="CA24" t="str">
            <v>11.</v>
          </cell>
          <cell r="CB24" t="str">
            <v>Payments to Qualifying Facilities (E8)</v>
          </cell>
          <cell r="CG24">
            <v>14057593</v>
          </cell>
          <cell r="CI24">
            <v>405702</v>
          </cell>
          <cell r="CK24">
            <v>3.4650046092945068</v>
          </cell>
          <cell r="DA24" t="str">
            <v>11.</v>
          </cell>
          <cell r="DB24" t="str">
            <v>Payments to Qualifying Facilities (E8)</v>
          </cell>
          <cell r="DG24">
            <v>12800166</v>
          </cell>
          <cell r="DI24">
            <v>367079</v>
          </cell>
          <cell r="DK24">
            <v>3.4870330364853346</v>
          </cell>
          <cell r="EA24" t="str">
            <v>11.</v>
          </cell>
          <cell r="EB24" t="str">
            <v>Payments to Qualifying Facilities (E8)</v>
          </cell>
          <cell r="EG24">
            <v>13260576</v>
          </cell>
          <cell r="EI24">
            <v>379011</v>
          </cell>
          <cell r="EK24">
            <v>3.498731171390804</v>
          </cell>
          <cell r="FA24" t="str">
            <v>11.</v>
          </cell>
          <cell r="FB24" t="str">
            <v>Payments to Qualifying Facilities (E8)</v>
          </cell>
          <cell r="FG24">
            <v>12834813</v>
          </cell>
          <cell r="FI24">
            <v>367668</v>
          </cell>
          <cell r="FK24">
            <v>3.4908702960279383</v>
          </cell>
        </row>
        <row r="26">
          <cell r="A26" t="str">
            <v>12.</v>
          </cell>
          <cell r="B26" t="str">
            <v>TOTAL COST OF PURCHASED POWER</v>
          </cell>
          <cell r="G26">
            <v>478215670</v>
          </cell>
          <cell r="I26">
            <v>11197331</v>
          </cell>
          <cell r="K26">
            <v>4.270800514872696</v>
          </cell>
          <cell r="AA26" t="str">
            <v>12.</v>
          </cell>
          <cell r="AB26" t="str">
            <v>TOTAL COST OF PURCHASED POWER</v>
          </cell>
          <cell r="AG26">
            <v>31556739</v>
          </cell>
          <cell r="AI26">
            <v>874087</v>
          </cell>
          <cell r="AK26">
            <v>3.6102514967045614</v>
          </cell>
          <cell r="BA26" t="str">
            <v>12.</v>
          </cell>
          <cell r="BB26" t="str">
            <v>TOTAL COST OF PURCHASED POWER</v>
          </cell>
          <cell r="BG26">
            <v>28935965</v>
          </cell>
          <cell r="BI26">
            <v>796486</v>
          </cell>
          <cell r="BK26">
            <v>3.6329533726895393</v>
          </cell>
          <cell r="CA26" t="str">
            <v>12.</v>
          </cell>
          <cell r="CB26" t="str">
            <v>TOTAL COST OF PURCHASED POWER</v>
          </cell>
          <cell r="CG26">
            <v>33890332</v>
          </cell>
          <cell r="CI26">
            <v>910726</v>
          </cell>
          <cell r="CK26">
            <v>3.7212434914562671</v>
          </cell>
          <cell r="DA26" t="str">
            <v>12.</v>
          </cell>
          <cell r="DB26" t="str">
            <v>TOTAL COST OF PURCHASED POWER</v>
          </cell>
          <cell r="DG26">
            <v>35017432</v>
          </cell>
          <cell r="DI26">
            <v>842078</v>
          </cell>
          <cell r="DK26">
            <v>4.158454679970264</v>
          </cell>
          <cell r="EA26" t="str">
            <v>12.</v>
          </cell>
          <cell r="EB26" t="str">
            <v>TOTAL COST OF PURCHASED POWER</v>
          </cell>
          <cell r="EG26">
            <v>45488867</v>
          </cell>
          <cell r="EI26">
            <v>1011909</v>
          </cell>
          <cell r="EK26">
            <v>4.4953515582922972</v>
          </cell>
          <cell r="FA26" t="str">
            <v>12.</v>
          </cell>
          <cell r="FB26" t="str">
            <v>TOTAL COST OF PURCHASED POWER</v>
          </cell>
          <cell r="FG26">
            <v>42931578</v>
          </cell>
          <cell r="FI26">
            <v>960407</v>
          </cell>
          <cell r="FK26">
            <v>4.4701442201066843</v>
          </cell>
        </row>
        <row r="28">
          <cell r="A28" t="str">
            <v>13.</v>
          </cell>
          <cell r="B28" t="str">
            <v>TOTAL AVAILABLE KWH</v>
          </cell>
          <cell r="I28">
            <v>48510406</v>
          </cell>
          <cell r="AA28" t="str">
            <v>13.</v>
          </cell>
          <cell r="AB28" t="str">
            <v>TOTAL AVAILABLE KWH</v>
          </cell>
          <cell r="BA28" t="str">
            <v>13.</v>
          </cell>
          <cell r="BB28" t="str">
            <v>TOTAL AVAILABLE KWH</v>
          </cell>
          <cell r="CA28" t="str">
            <v>13.</v>
          </cell>
          <cell r="CB28" t="str">
            <v>TOTAL AVAILABLE KWH</v>
          </cell>
          <cell r="DA28" t="str">
            <v>13.</v>
          </cell>
          <cell r="DB28" t="str">
            <v>TOTAL AVAILABLE KWH</v>
          </cell>
          <cell r="EA28" t="str">
            <v>13.</v>
          </cell>
          <cell r="EB28" t="str">
            <v>TOTAL AVAILABLE KWH</v>
          </cell>
          <cell r="FA28" t="str">
            <v>13.</v>
          </cell>
          <cell r="FB28" t="str">
            <v>TOTAL AVAILABLE KWH</v>
          </cell>
        </row>
        <row r="30">
          <cell r="A30" t="str">
            <v>14.</v>
          </cell>
          <cell r="B30" t="str">
            <v>Fuel Cost of Economy Sales</v>
          </cell>
          <cell r="E30" t="str">
            <v>(E6)</v>
          </cell>
          <cell r="G30">
            <v>0</v>
          </cell>
          <cell r="I30">
            <v>0</v>
          </cell>
          <cell r="K30">
            <v>0</v>
          </cell>
          <cell r="AA30" t="str">
            <v>14.</v>
          </cell>
          <cell r="AB30" t="str">
            <v>Fuel Cost of Economy Sales</v>
          </cell>
          <cell r="AE30" t="str">
            <v>(E6)</v>
          </cell>
          <cell r="AG30">
            <v>0</v>
          </cell>
          <cell r="AI30">
            <v>0</v>
          </cell>
          <cell r="AK30">
            <v>0</v>
          </cell>
          <cell r="BA30" t="str">
            <v>14.</v>
          </cell>
          <cell r="BB30" t="str">
            <v>Fuel Cost of Economy Sales</v>
          </cell>
          <cell r="BE30" t="str">
            <v>(E6)</v>
          </cell>
          <cell r="BG30">
            <v>0</v>
          </cell>
          <cell r="BI30">
            <v>0</v>
          </cell>
          <cell r="BK30">
            <v>0</v>
          </cell>
          <cell r="CA30" t="str">
            <v>14.</v>
          </cell>
          <cell r="CB30" t="str">
            <v>Fuel Cost of Economy Sales</v>
          </cell>
          <cell r="CE30" t="str">
            <v>(E6)</v>
          </cell>
          <cell r="CG30">
            <v>0</v>
          </cell>
          <cell r="CI30">
            <v>0</v>
          </cell>
          <cell r="CK30">
            <v>0</v>
          </cell>
          <cell r="DA30" t="str">
            <v>14.</v>
          </cell>
          <cell r="DB30" t="str">
            <v>Fuel Cost of Economy Sales</v>
          </cell>
          <cell r="DE30" t="str">
            <v>(E6)</v>
          </cell>
          <cell r="DG30">
            <v>0</v>
          </cell>
          <cell r="DI30">
            <v>0</v>
          </cell>
          <cell r="DK30">
            <v>0</v>
          </cell>
          <cell r="EA30" t="str">
            <v>14.</v>
          </cell>
          <cell r="EB30" t="str">
            <v>Fuel Cost of Economy Sales</v>
          </cell>
          <cell r="EE30" t="str">
            <v>(E6)</v>
          </cell>
          <cell r="EG30">
            <v>0</v>
          </cell>
          <cell r="EI30">
            <v>0</v>
          </cell>
          <cell r="EK30">
            <v>0</v>
          </cell>
          <cell r="FA30" t="str">
            <v>14.</v>
          </cell>
          <cell r="FB30" t="str">
            <v>Fuel Cost of Economy Sales</v>
          </cell>
          <cell r="FE30" t="str">
            <v>(E6)</v>
          </cell>
          <cell r="FG30">
            <v>0</v>
          </cell>
          <cell r="FI30">
            <v>0</v>
          </cell>
          <cell r="FK30">
            <v>0</v>
          </cell>
        </row>
        <row r="31">
          <cell r="A31" t="str">
            <v>14a.</v>
          </cell>
          <cell r="B31" t="str">
            <v>Gain on Economy Sales - 80%</v>
          </cell>
          <cell r="E31" t="str">
            <v>(E6)</v>
          </cell>
          <cell r="G31">
            <v>0</v>
          </cell>
          <cell r="I31">
            <v>0</v>
          </cell>
          <cell r="J31" t="str">
            <v>*</v>
          </cell>
          <cell r="K31">
            <v>0</v>
          </cell>
          <cell r="AA31" t="str">
            <v>14a.</v>
          </cell>
          <cell r="AB31" t="str">
            <v>Gain on Economy Sales - 80%</v>
          </cell>
          <cell r="AE31" t="str">
            <v>(E6)</v>
          </cell>
          <cell r="AG31">
            <v>0</v>
          </cell>
          <cell r="AI31">
            <v>0</v>
          </cell>
          <cell r="AJ31" t="str">
            <v>*</v>
          </cell>
          <cell r="AK31">
            <v>0</v>
          </cell>
          <cell r="BA31" t="str">
            <v>14a.</v>
          </cell>
          <cell r="BB31" t="str">
            <v>Gain on Economy Sales - 80%</v>
          </cell>
          <cell r="BE31" t="str">
            <v>(E6)</v>
          </cell>
          <cell r="BG31">
            <v>0</v>
          </cell>
          <cell r="BI31">
            <v>0</v>
          </cell>
          <cell r="BJ31" t="str">
            <v>*</v>
          </cell>
          <cell r="BK31">
            <v>0</v>
          </cell>
          <cell r="CA31" t="str">
            <v>14a.</v>
          </cell>
          <cell r="CB31" t="str">
            <v>Gain on Economy Sales - 80%</v>
          </cell>
          <cell r="CE31" t="str">
            <v>(E6)</v>
          </cell>
          <cell r="CG31">
            <v>0</v>
          </cell>
          <cell r="CI31">
            <v>0</v>
          </cell>
          <cell r="CJ31" t="str">
            <v>*</v>
          </cell>
          <cell r="CK31">
            <v>0</v>
          </cell>
          <cell r="DA31" t="str">
            <v>14a.</v>
          </cell>
          <cell r="DB31" t="str">
            <v>Gain on Economy Sales - 80%</v>
          </cell>
          <cell r="DE31" t="str">
            <v>(E6)</v>
          </cell>
          <cell r="DG31">
            <v>0</v>
          </cell>
          <cell r="DI31">
            <v>0</v>
          </cell>
          <cell r="DJ31" t="str">
            <v>*</v>
          </cell>
          <cell r="DK31">
            <v>0</v>
          </cell>
          <cell r="EA31" t="str">
            <v>14a.</v>
          </cell>
          <cell r="EB31" t="str">
            <v>Gain on Economy Sales - 80%</v>
          </cell>
          <cell r="EE31" t="str">
            <v>(E6)</v>
          </cell>
          <cell r="EG31">
            <v>0</v>
          </cell>
          <cell r="EI31">
            <v>0</v>
          </cell>
          <cell r="EJ31" t="str">
            <v>*</v>
          </cell>
          <cell r="EK31">
            <v>0</v>
          </cell>
          <cell r="FA31" t="str">
            <v>14a.</v>
          </cell>
          <cell r="FB31" t="str">
            <v>Gain on Economy Sales - 80%</v>
          </cell>
          <cell r="FE31" t="str">
            <v>(E6)</v>
          </cell>
          <cell r="FG31">
            <v>0</v>
          </cell>
          <cell r="FI31">
            <v>0</v>
          </cell>
          <cell r="FJ31" t="str">
            <v>*</v>
          </cell>
          <cell r="FK31">
            <v>0</v>
          </cell>
        </row>
        <row r="32">
          <cell r="A32" t="str">
            <v>15.</v>
          </cell>
          <cell r="B32" t="str">
            <v>Fuel Cost of Other Power Sales</v>
          </cell>
          <cell r="E32" t="str">
            <v>(E6)</v>
          </cell>
          <cell r="G32">
            <v>-19584223</v>
          </cell>
          <cell r="I32">
            <v>-354120</v>
          </cell>
          <cell r="K32">
            <v>5.5303916751383708</v>
          </cell>
          <cell r="AA32" t="str">
            <v>15.</v>
          </cell>
          <cell r="AB32" t="str">
            <v>Fuel Cost of Other Power Sales</v>
          </cell>
          <cell r="AE32" t="str">
            <v>(E6)</v>
          </cell>
          <cell r="AG32">
            <v>-4277417</v>
          </cell>
          <cell r="AI32">
            <v>-66093</v>
          </cell>
          <cell r="AK32">
            <v>6.4718154721377461</v>
          </cell>
          <cell r="BA32" t="str">
            <v>15.</v>
          </cell>
          <cell r="BB32" t="str">
            <v>Fuel Cost of Other Power Sales</v>
          </cell>
          <cell r="BE32" t="str">
            <v>(E6)</v>
          </cell>
          <cell r="BG32">
            <v>-2518836</v>
          </cell>
          <cell r="BI32">
            <v>-42257</v>
          </cell>
          <cell r="BK32">
            <v>5.9607544312184961</v>
          </cell>
          <cell r="CA32" t="str">
            <v>15.</v>
          </cell>
          <cell r="CB32" t="str">
            <v>Fuel Cost of Other Power Sales</v>
          </cell>
          <cell r="CE32" t="str">
            <v>(E6)</v>
          </cell>
          <cell r="CG32">
            <v>-1855816</v>
          </cell>
          <cell r="CI32">
            <v>-39482</v>
          </cell>
          <cell r="CK32">
            <v>4.7004103135606101</v>
          </cell>
          <cell r="DA32" t="str">
            <v>15.</v>
          </cell>
          <cell r="DB32" t="str">
            <v>Fuel Cost of Other Power Sales</v>
          </cell>
          <cell r="DE32" t="str">
            <v>(E6)</v>
          </cell>
          <cell r="DG32">
            <v>-1210293</v>
          </cell>
          <cell r="DI32">
            <v>-23680</v>
          </cell>
          <cell r="DK32">
            <v>5.1110346283783787</v>
          </cell>
          <cell r="EA32" t="str">
            <v>15.</v>
          </cell>
          <cell r="EB32" t="str">
            <v>Fuel Cost of Other Power Sales</v>
          </cell>
          <cell r="EE32" t="str">
            <v>(E6)</v>
          </cell>
          <cell r="EG32">
            <v>-471047</v>
          </cell>
          <cell r="EI32">
            <v>-10248</v>
          </cell>
          <cell r="EK32">
            <v>4.5964773614363779</v>
          </cell>
          <cell r="FA32" t="str">
            <v>15.</v>
          </cell>
          <cell r="FB32" t="str">
            <v>Fuel Cost of Other Power Sales</v>
          </cell>
          <cell r="FE32" t="str">
            <v>(E6)</v>
          </cell>
          <cell r="FG32">
            <v>-947460</v>
          </cell>
          <cell r="FI32">
            <v>-15648</v>
          </cell>
          <cell r="FK32">
            <v>6.0548312883435589</v>
          </cell>
        </row>
        <row r="33">
          <cell r="A33" t="str">
            <v>15a.</v>
          </cell>
          <cell r="B33" t="str">
            <v>Gain on Other Power Sales</v>
          </cell>
          <cell r="E33" t="str">
            <v>(E6)</v>
          </cell>
          <cell r="G33">
            <v>-2176024</v>
          </cell>
          <cell r="I33">
            <v>-354120</v>
          </cell>
          <cell r="J33" t="str">
            <v>*</v>
          </cell>
          <cell r="K33">
            <v>0.61448774426747987</v>
          </cell>
          <cell r="AA33" t="str">
            <v>15a.</v>
          </cell>
          <cell r="AB33" t="str">
            <v>Gain on Other Power Sales</v>
          </cell>
          <cell r="AE33" t="str">
            <v>(E6)</v>
          </cell>
          <cell r="AG33">
            <v>-475269</v>
          </cell>
          <cell r="AI33">
            <v>-66093</v>
          </cell>
          <cell r="AJ33" t="str">
            <v>*</v>
          </cell>
          <cell r="AK33">
            <v>0.71909128046843085</v>
          </cell>
          <cell r="BA33" t="str">
            <v>15a.</v>
          </cell>
          <cell r="BB33" t="str">
            <v>Gain on Other Power Sales</v>
          </cell>
          <cell r="BE33" t="str">
            <v>(E6)</v>
          </cell>
          <cell r="BG33">
            <v>-279871</v>
          </cell>
          <cell r="BI33">
            <v>-42257</v>
          </cell>
          <cell r="BJ33" t="str">
            <v>*</v>
          </cell>
          <cell r="BK33">
            <v>0.66230683673710866</v>
          </cell>
          <cell r="CA33" t="str">
            <v>15a.</v>
          </cell>
          <cell r="CB33" t="str">
            <v>Gain on Other Power Sales</v>
          </cell>
          <cell r="CE33" t="str">
            <v>(E6)</v>
          </cell>
          <cell r="CG33">
            <v>-206201</v>
          </cell>
          <cell r="CI33">
            <v>-39482</v>
          </cell>
          <cell r="CJ33" t="str">
            <v>*</v>
          </cell>
          <cell r="CK33">
            <v>0.52226584266247911</v>
          </cell>
          <cell r="DA33" t="str">
            <v>15a.</v>
          </cell>
          <cell r="DB33" t="str">
            <v>Gain on Other Power Sales</v>
          </cell>
          <cell r="DE33" t="str">
            <v>(E6)</v>
          </cell>
          <cell r="DG33">
            <v>-134477</v>
          </cell>
          <cell r="DI33">
            <v>-23680</v>
          </cell>
          <cell r="DJ33" t="str">
            <v>*</v>
          </cell>
          <cell r="DK33">
            <v>0.56789273648648653</v>
          </cell>
          <cell r="EA33" t="str">
            <v>15a.</v>
          </cell>
          <cell r="EB33" t="str">
            <v>Gain on Other Power Sales</v>
          </cell>
          <cell r="EE33" t="str">
            <v>(E6)</v>
          </cell>
          <cell r="EG33">
            <v>-52339</v>
          </cell>
          <cell r="EI33">
            <v>-10248</v>
          </cell>
          <cell r="EJ33" t="str">
            <v>*</v>
          </cell>
          <cell r="EK33">
            <v>0.51072404371584701</v>
          </cell>
          <cell r="FA33" t="str">
            <v>15a.</v>
          </cell>
          <cell r="FB33" t="str">
            <v>Gain on Other Power Sales</v>
          </cell>
          <cell r="FE33" t="str">
            <v>(E6)</v>
          </cell>
          <cell r="FG33">
            <v>-105273</v>
          </cell>
          <cell r="FI33">
            <v>-15648</v>
          </cell>
          <cell r="FJ33" t="str">
            <v>*</v>
          </cell>
          <cell r="FK33">
            <v>0.67275690184049075</v>
          </cell>
        </row>
        <row r="34">
          <cell r="A34" t="str">
            <v>16.</v>
          </cell>
          <cell r="B34" t="str">
            <v>Fuel Cost of Unit Power Sales</v>
          </cell>
          <cell r="E34" t="str">
            <v>(E6)</v>
          </cell>
          <cell r="G34">
            <v>0</v>
          </cell>
          <cell r="I34">
            <v>0</v>
          </cell>
          <cell r="K34">
            <v>0</v>
          </cell>
          <cell r="AA34" t="str">
            <v>16.</v>
          </cell>
          <cell r="AB34" t="str">
            <v>Fuel Cost of Unit Power Sales</v>
          </cell>
          <cell r="AE34" t="str">
            <v>(E6)</v>
          </cell>
          <cell r="AG34">
            <v>0</v>
          </cell>
          <cell r="AI34">
            <v>0</v>
          </cell>
          <cell r="AK34">
            <v>0</v>
          </cell>
          <cell r="BA34" t="str">
            <v>16.</v>
          </cell>
          <cell r="BB34" t="str">
            <v>Fuel Cost of Unit Power Sales</v>
          </cell>
          <cell r="BE34" t="str">
            <v>(E6)</v>
          </cell>
          <cell r="BG34">
            <v>0</v>
          </cell>
          <cell r="BI34">
            <v>0</v>
          </cell>
          <cell r="BK34">
            <v>0</v>
          </cell>
          <cell r="CA34" t="str">
            <v>16.</v>
          </cell>
          <cell r="CB34" t="str">
            <v>Fuel Cost of Unit Power Sales</v>
          </cell>
          <cell r="CE34" t="str">
            <v>(E6)</v>
          </cell>
          <cell r="CG34">
            <v>0</v>
          </cell>
          <cell r="CI34">
            <v>0</v>
          </cell>
          <cell r="CK34">
            <v>0</v>
          </cell>
          <cell r="DA34" t="str">
            <v>16.</v>
          </cell>
          <cell r="DB34" t="str">
            <v>Fuel Cost of Unit Power Sales</v>
          </cell>
          <cell r="DE34" t="str">
            <v>(E6)</v>
          </cell>
          <cell r="DG34">
            <v>0</v>
          </cell>
          <cell r="DI34">
            <v>0</v>
          </cell>
          <cell r="DK34">
            <v>0</v>
          </cell>
          <cell r="EA34" t="str">
            <v>16.</v>
          </cell>
          <cell r="EB34" t="str">
            <v>Fuel Cost of Unit Power Sales</v>
          </cell>
          <cell r="EE34" t="str">
            <v>(E6)</v>
          </cell>
          <cell r="EG34">
            <v>0</v>
          </cell>
          <cell r="EI34">
            <v>0</v>
          </cell>
          <cell r="EK34">
            <v>0</v>
          </cell>
          <cell r="FA34" t="str">
            <v>16.</v>
          </cell>
          <cell r="FB34" t="str">
            <v>Fuel Cost of Unit Power Sales</v>
          </cell>
          <cell r="FE34" t="str">
            <v>(E6)</v>
          </cell>
          <cell r="FG34">
            <v>0</v>
          </cell>
          <cell r="FI34">
            <v>0</v>
          </cell>
          <cell r="FK34">
            <v>0</v>
          </cell>
        </row>
        <row r="35">
          <cell r="A35" t="str">
            <v>16a.</v>
          </cell>
          <cell r="B35" t="str">
            <v>Gain on Unit Power Sales</v>
          </cell>
          <cell r="E35" t="str">
            <v>(E6)</v>
          </cell>
          <cell r="G35">
            <v>0</v>
          </cell>
          <cell r="I35">
            <v>0</v>
          </cell>
          <cell r="K35">
            <v>0</v>
          </cell>
          <cell r="AA35" t="str">
            <v>16a.</v>
          </cell>
          <cell r="AB35" t="str">
            <v>Gain on Unit Power Sales</v>
          </cell>
          <cell r="AE35" t="str">
            <v>(E6)</v>
          </cell>
          <cell r="AG35">
            <v>0</v>
          </cell>
          <cell r="AI35">
            <v>0</v>
          </cell>
          <cell r="AK35">
            <v>0</v>
          </cell>
          <cell r="BA35" t="str">
            <v>16a.</v>
          </cell>
          <cell r="BB35" t="str">
            <v>Gain on Unit Power Sales</v>
          </cell>
          <cell r="BE35" t="str">
            <v>(E6)</v>
          </cell>
          <cell r="BG35">
            <v>0</v>
          </cell>
          <cell r="BI35">
            <v>0</v>
          </cell>
          <cell r="BK35">
            <v>0</v>
          </cell>
          <cell r="CA35" t="str">
            <v>16a.</v>
          </cell>
          <cell r="CB35" t="str">
            <v>Gain on Unit Power Sales</v>
          </cell>
          <cell r="CE35" t="str">
            <v>(E6)</v>
          </cell>
          <cell r="CG35">
            <v>0</v>
          </cell>
          <cell r="CI35">
            <v>0</v>
          </cell>
          <cell r="CK35">
            <v>0</v>
          </cell>
          <cell r="DA35" t="str">
            <v>16a.</v>
          </cell>
          <cell r="DB35" t="str">
            <v>Gain on Unit Power Sales</v>
          </cell>
          <cell r="DE35" t="str">
            <v>(E6)</v>
          </cell>
          <cell r="DG35">
            <v>0</v>
          </cell>
          <cell r="DI35">
            <v>0</v>
          </cell>
          <cell r="DK35">
            <v>0</v>
          </cell>
          <cell r="EA35" t="str">
            <v>16a.</v>
          </cell>
          <cell r="EB35" t="str">
            <v>Gain on Unit Power Sales</v>
          </cell>
          <cell r="EE35" t="str">
            <v>(E6)</v>
          </cell>
          <cell r="EG35">
            <v>0</v>
          </cell>
          <cell r="EI35">
            <v>0</v>
          </cell>
          <cell r="EK35">
            <v>0</v>
          </cell>
          <cell r="FA35" t="str">
            <v>16a.</v>
          </cell>
          <cell r="FB35" t="str">
            <v>Gain on Unit Power Sales</v>
          </cell>
          <cell r="FE35" t="str">
            <v>(E6)</v>
          </cell>
          <cell r="FG35">
            <v>0</v>
          </cell>
          <cell r="FI35">
            <v>0</v>
          </cell>
          <cell r="FK35">
            <v>0</v>
          </cell>
        </row>
        <row r="36">
          <cell r="A36" t="str">
            <v>17.</v>
          </cell>
          <cell r="B36" t="str">
            <v>Fuel Cost of Stratified Sales</v>
          </cell>
          <cell r="E36" t="str">
            <v>(E6)</v>
          </cell>
          <cell r="G36">
            <v>-164945255.94843674</v>
          </cell>
          <cell r="I36">
            <v>-3008342</v>
          </cell>
          <cell r="K36">
            <v>5.4829290003741837</v>
          </cell>
          <cell r="AA36" t="str">
            <v>17.</v>
          </cell>
          <cell r="AB36" t="str">
            <v>Fuel Cost of Stratified Sales</v>
          </cell>
          <cell r="AE36" t="str">
            <v>(E6)</v>
          </cell>
          <cell r="AG36">
            <v>-8744810.6444812883</v>
          </cell>
          <cell r="AI36">
            <v>-195318</v>
          </cell>
          <cell r="AK36">
            <v>4.4772169715445012</v>
          </cell>
          <cell r="BA36" t="str">
            <v>17.</v>
          </cell>
          <cell r="BB36" t="str">
            <v>Fuel Cost of Stratified Sales</v>
          </cell>
          <cell r="BE36" t="str">
            <v>(E6)</v>
          </cell>
          <cell r="BG36">
            <v>-9859325.8287104722</v>
          </cell>
          <cell r="BI36">
            <v>-201876</v>
          </cell>
          <cell r="BK36">
            <v>4.8838523790398423</v>
          </cell>
          <cell r="CA36" t="str">
            <v>17.</v>
          </cell>
          <cell r="CB36" t="str">
            <v>Fuel Cost of Stratified Sales</v>
          </cell>
          <cell r="CE36" t="str">
            <v>(E6)</v>
          </cell>
          <cell r="CG36">
            <v>-9123881.2460691072</v>
          </cell>
          <cell r="CI36">
            <v>-181112</v>
          </cell>
          <cell r="CK36">
            <v>5.0377011164743957</v>
          </cell>
          <cell r="DA36" t="str">
            <v>17.</v>
          </cell>
          <cell r="DB36" t="str">
            <v>Fuel Cost of Stratified Sales</v>
          </cell>
          <cell r="DE36" t="str">
            <v>(E6)</v>
          </cell>
          <cell r="DG36">
            <v>-11707487.035528524</v>
          </cell>
          <cell r="DI36">
            <v>-242918</v>
          </cell>
          <cell r="DK36">
            <v>4.8195222402327218</v>
          </cell>
          <cell r="EA36" t="str">
            <v>17.</v>
          </cell>
          <cell r="EB36" t="str">
            <v>Fuel Cost of Stratified Sales</v>
          </cell>
          <cell r="EE36" t="str">
            <v>(E6)</v>
          </cell>
          <cell r="EG36">
            <v>-13095877.58003643</v>
          </cell>
          <cell r="EI36">
            <v>-255008</v>
          </cell>
          <cell r="EK36">
            <v>5.1354771536722108</v>
          </cell>
          <cell r="FA36" t="str">
            <v>17.</v>
          </cell>
          <cell r="FB36" t="str">
            <v>Fuel Cost of Stratified Sales</v>
          </cell>
          <cell r="FE36" t="str">
            <v>(E6)</v>
          </cell>
          <cell r="FG36">
            <v>-14218832.287026377</v>
          </cell>
          <cell r="FI36">
            <v>-272928</v>
          </cell>
          <cell r="FK36">
            <v>5.2097374717970961</v>
          </cell>
        </row>
        <row r="38">
          <cell r="A38" t="str">
            <v>18.</v>
          </cell>
          <cell r="B38" t="str">
            <v>TOTAL FUEL COST AND GAINS ON POWER SALES</v>
          </cell>
          <cell r="G38">
            <v>-186705502.94843674</v>
          </cell>
          <cell r="I38">
            <v>-3362462</v>
          </cell>
          <cell r="K38">
            <v>5.5526427643921847</v>
          </cell>
          <cell r="AA38" t="str">
            <v>18.</v>
          </cell>
          <cell r="AB38" t="str">
            <v>TOTAL FUEL COST AND GAINS ON POWER SALES</v>
          </cell>
          <cell r="AG38">
            <v>-13497496.644481288</v>
          </cell>
          <cell r="AI38">
            <v>-261411</v>
          </cell>
          <cell r="AK38">
            <v>5.1633239016266677</v>
          </cell>
          <cell r="BA38" t="str">
            <v>18.</v>
          </cell>
          <cell r="BB38" t="str">
            <v>TOTAL FUEL COST AND GAINS ON POWER SALES</v>
          </cell>
          <cell r="BG38">
            <v>-12658032.828710472</v>
          </cell>
          <cell r="BI38">
            <v>-244133</v>
          </cell>
          <cell r="BK38">
            <v>5.1848921811924118</v>
          </cell>
          <cell r="CA38" t="str">
            <v>18.</v>
          </cell>
          <cell r="CB38" t="str">
            <v>TOTAL FUEL COST AND GAINS ON POWER SALES</v>
          </cell>
          <cell r="CG38">
            <v>-11185898.246069107</v>
          </cell>
          <cell r="CI38">
            <v>-220594</v>
          </cell>
          <cell r="CK38">
            <v>5.0708080211017101</v>
          </cell>
          <cell r="DA38" t="str">
            <v>18.</v>
          </cell>
          <cell r="DB38" t="str">
            <v>TOTAL FUEL COST AND GAINS ON POWER SALES</v>
          </cell>
          <cell r="DG38">
            <v>-13052257.035528524</v>
          </cell>
          <cell r="DI38">
            <v>-266598</v>
          </cell>
          <cell r="DK38">
            <v>4.8958570715191128</v>
          </cell>
          <cell r="EA38" t="str">
            <v>18.</v>
          </cell>
          <cell r="EB38" t="str">
            <v>TOTAL FUEL COST AND GAINS ON POWER SALES</v>
          </cell>
          <cell r="EG38">
            <v>-13619263.58003643</v>
          </cell>
          <cell r="EI38">
            <v>-265256</v>
          </cell>
          <cell r="EK38">
            <v>5.1343847377764984</v>
          </cell>
          <cell r="FA38" t="str">
            <v>18.</v>
          </cell>
          <cell r="FB38" t="str">
            <v>TOTAL FUEL COST AND GAINS ON POWER SALES</v>
          </cell>
          <cell r="FG38">
            <v>-15271565.287026377</v>
          </cell>
          <cell r="FI38">
            <v>-288576</v>
          </cell>
          <cell r="FK38">
            <v>5.2920427502725023</v>
          </cell>
        </row>
        <row r="39">
          <cell r="A39" t="str">
            <v>19.</v>
          </cell>
          <cell r="B39" t="str">
            <v>Net Inadvertent Interchange</v>
          </cell>
          <cell r="I39">
            <v>0</v>
          </cell>
          <cell r="AA39" t="str">
            <v>19.</v>
          </cell>
          <cell r="AB39" t="str">
            <v>Net Inadvertent Interchange</v>
          </cell>
          <cell r="AI39">
            <v>0</v>
          </cell>
          <cell r="BA39" t="str">
            <v>19.</v>
          </cell>
          <cell r="BB39" t="str">
            <v>Net Inadvertent Interchange</v>
          </cell>
          <cell r="BI39">
            <v>0</v>
          </cell>
          <cell r="CA39" t="str">
            <v>19.</v>
          </cell>
          <cell r="CB39" t="str">
            <v>Net Inadvertent Interchange</v>
          </cell>
          <cell r="CI39">
            <v>0</v>
          </cell>
          <cell r="DA39" t="str">
            <v>19.</v>
          </cell>
          <cell r="DB39" t="str">
            <v>Net Inadvertent Interchange</v>
          </cell>
          <cell r="DI39">
            <v>0</v>
          </cell>
          <cell r="EA39" t="str">
            <v>19.</v>
          </cell>
          <cell r="EB39" t="str">
            <v>Net Inadvertent Interchange</v>
          </cell>
          <cell r="EI39">
            <v>0</v>
          </cell>
          <cell r="FA39" t="str">
            <v>19.</v>
          </cell>
          <cell r="FB39" t="str">
            <v>Net Inadvertent Interchange</v>
          </cell>
          <cell r="FI39">
            <v>0</v>
          </cell>
        </row>
        <row r="41">
          <cell r="A41" t="str">
            <v>20.</v>
          </cell>
          <cell r="B41" t="str">
            <v>TOTAL FUEL AND NET POWER TRANSACTIONS</v>
          </cell>
          <cell r="G41">
            <v>2168652153.1802893</v>
          </cell>
          <cell r="I41">
            <v>45147944</v>
          </cell>
          <cell r="K41">
            <v>4.8034350206075596</v>
          </cell>
          <cell r="AA41" t="str">
            <v>20.</v>
          </cell>
          <cell r="AB41" t="str">
            <v>TOTAL FUEL AND NET POWER TRANSACTIONS</v>
          </cell>
          <cell r="AG41">
            <v>144964827.83551872</v>
          </cell>
          <cell r="AI41">
            <v>3591907</v>
          </cell>
          <cell r="AK41">
            <v>4.0358736413698555</v>
          </cell>
          <cell r="BA41" t="str">
            <v>20.</v>
          </cell>
          <cell r="BB41" t="str">
            <v>TOTAL FUEL AND NET POWER TRANSACTIONS</v>
          </cell>
          <cell r="BG41">
            <v>133080762.27128953</v>
          </cell>
          <cell r="BI41">
            <v>3063102</v>
          </cell>
          <cell r="BK41">
            <v>4.3446402461063824</v>
          </cell>
          <cell r="CA41" t="str">
            <v>20.</v>
          </cell>
          <cell r="CB41" t="str">
            <v>TOTAL FUEL AND NET POWER TRANSACTIONS</v>
          </cell>
          <cell r="CG41">
            <v>136301742.4339309</v>
          </cell>
          <cell r="CI41">
            <v>3335058</v>
          </cell>
          <cell r="CK41">
            <v>4.0869376914563675</v>
          </cell>
          <cell r="DA41" t="str">
            <v>20.</v>
          </cell>
          <cell r="DB41" t="str">
            <v>TOTAL FUEL AND NET POWER TRANSACTIONS</v>
          </cell>
          <cell r="DG41">
            <v>136809158.02447149</v>
          </cell>
          <cell r="DI41">
            <v>3243481</v>
          </cell>
          <cell r="DK41">
            <v>4.2179731598388113</v>
          </cell>
          <cell r="EA41" t="str">
            <v>20.</v>
          </cell>
          <cell r="EB41" t="str">
            <v>TOTAL FUEL AND NET POWER TRANSACTIONS</v>
          </cell>
          <cell r="EG41">
            <v>208238585.25996357</v>
          </cell>
          <cell r="EI41">
            <v>4003806</v>
          </cell>
          <cell r="EK41">
            <v>5.2010158649036331</v>
          </cell>
          <cell r="FA41" t="str">
            <v>20.</v>
          </cell>
          <cell r="FB41" t="str">
            <v>TOTAL FUEL AND NET POWER TRANSACTIONS</v>
          </cell>
          <cell r="FG41">
            <v>207174736.49297363</v>
          </cell>
          <cell r="FI41">
            <v>4190126</v>
          </cell>
          <cell r="FK41">
            <v>4.9443557662221522</v>
          </cell>
        </row>
        <row r="43">
          <cell r="A43" t="str">
            <v>21.</v>
          </cell>
          <cell r="B43" t="str">
            <v>Net Unbilled</v>
          </cell>
          <cell r="G43">
            <v>4711516</v>
          </cell>
          <cell r="I43">
            <v>-98086.388352838985</v>
          </cell>
          <cell r="K43">
            <v>1.1164223499436542E-2</v>
          </cell>
          <cell r="AA43" t="str">
            <v>21.</v>
          </cell>
          <cell r="AB43" t="str">
            <v>Net Unbilled</v>
          </cell>
          <cell r="AG43">
            <v>1275045</v>
          </cell>
          <cell r="AI43">
            <v>-31592.789755633974</v>
          </cell>
          <cell r="AK43">
            <v>3.8199999999999998E-2</v>
          </cell>
          <cell r="BA43" t="str">
            <v>21.</v>
          </cell>
          <cell r="BB43" t="str">
            <v>Net Unbilled</v>
          </cell>
          <cell r="BG43">
            <v>-11745491</v>
          </cell>
          <cell r="BI43">
            <v>270344.37698991428</v>
          </cell>
          <cell r="BK43">
            <v>-0.3745</v>
          </cell>
          <cell r="CA43" t="str">
            <v>21.</v>
          </cell>
          <cell r="CB43" t="str">
            <v>Net Unbilled</v>
          </cell>
          <cell r="CG43">
            <v>6565882</v>
          </cell>
          <cell r="CI43">
            <v>-160655.29017459444</v>
          </cell>
          <cell r="CK43">
            <v>0.22139999999999999</v>
          </cell>
          <cell r="DA43" t="str">
            <v>21.</v>
          </cell>
          <cell r="DB43" t="str">
            <v>Net Unbilled</v>
          </cell>
          <cell r="DG43">
            <v>607094</v>
          </cell>
          <cell r="DI43">
            <v>-14393.019737995462</v>
          </cell>
          <cell r="DK43">
            <v>2.01E-2</v>
          </cell>
          <cell r="EA43" t="str">
            <v>21.</v>
          </cell>
          <cell r="EB43" t="str">
            <v>Net Unbilled</v>
          </cell>
          <cell r="EG43">
            <v>26580432</v>
          </cell>
          <cell r="EI43">
            <v>-511062.30689655861</v>
          </cell>
          <cell r="EK43">
            <v>0.81980000000000008</v>
          </cell>
          <cell r="FA43" t="str">
            <v>21.</v>
          </cell>
          <cell r="FB43" t="str">
            <v>Net Unbilled</v>
          </cell>
          <cell r="FG43">
            <v>5724011</v>
          </cell>
          <cell r="FI43">
            <v>-115768.58541230595</v>
          </cell>
          <cell r="FK43">
            <v>0.1502</v>
          </cell>
        </row>
        <row r="44">
          <cell r="A44" t="str">
            <v>22.</v>
          </cell>
          <cell r="B44" t="str">
            <v>Company Use</v>
          </cell>
          <cell r="G44">
            <v>6916946</v>
          </cell>
          <cell r="I44">
            <v>-144000</v>
          </cell>
          <cell r="K44">
            <v>1.6390123917128498E-2</v>
          </cell>
          <cell r="AA44" t="str">
            <v>22.</v>
          </cell>
          <cell r="AB44" t="str">
            <v>Company Use</v>
          </cell>
          <cell r="AG44">
            <v>484305</v>
          </cell>
          <cell r="AI44">
            <v>-12000</v>
          </cell>
          <cell r="AK44">
            <v>1.4499999999999999E-2</v>
          </cell>
          <cell r="BA44" t="str">
            <v>22.</v>
          </cell>
          <cell r="BB44" t="str">
            <v>Company Use</v>
          </cell>
          <cell r="BG44">
            <v>521357</v>
          </cell>
          <cell r="BI44">
            <v>-12000</v>
          </cell>
          <cell r="BK44">
            <v>1.66E-2</v>
          </cell>
          <cell r="CA44" t="str">
            <v>22.</v>
          </cell>
          <cell r="CB44" t="str">
            <v>Company Use</v>
          </cell>
          <cell r="CG44">
            <v>490433</v>
          </cell>
          <cell r="CI44">
            <v>-12000</v>
          </cell>
          <cell r="CK44">
            <v>1.6500000000000001E-2</v>
          </cell>
          <cell r="DA44" t="str">
            <v>22.</v>
          </cell>
          <cell r="DB44" t="str">
            <v>Company Use</v>
          </cell>
          <cell r="DG44">
            <v>506157</v>
          </cell>
          <cell r="DI44">
            <v>-12000</v>
          </cell>
          <cell r="DK44">
            <v>1.67E-2</v>
          </cell>
          <cell r="EA44" t="str">
            <v>22.</v>
          </cell>
          <cell r="EB44" t="str">
            <v>Company Use</v>
          </cell>
          <cell r="EG44">
            <v>624122</v>
          </cell>
          <cell r="EI44">
            <v>-12000</v>
          </cell>
          <cell r="EK44">
            <v>1.9200000000000002E-2</v>
          </cell>
          <cell r="FA44" t="str">
            <v>22.</v>
          </cell>
          <cell r="FB44" t="str">
            <v>Company Use</v>
          </cell>
          <cell r="FG44">
            <v>593323</v>
          </cell>
          <cell r="FI44">
            <v>-12000</v>
          </cell>
          <cell r="FK44">
            <v>1.5599999999999999E-2</v>
          </cell>
        </row>
        <row r="45">
          <cell r="A45" t="str">
            <v>23.</v>
          </cell>
          <cell r="B45" t="str">
            <v>T &amp; D Losses</v>
          </cell>
          <cell r="G45">
            <v>129882174</v>
          </cell>
          <cell r="I45">
            <v>-2703943.6116471612</v>
          </cell>
          <cell r="K45">
            <v>0.30776370474571368</v>
          </cell>
          <cell r="AA45" t="str">
            <v>23.</v>
          </cell>
          <cell r="AB45" t="str">
            <v>T &amp; D Losses</v>
          </cell>
          <cell r="AG45">
            <v>8640814</v>
          </cell>
          <cell r="AI45">
            <v>-214100.21024436603</v>
          </cell>
          <cell r="AK45">
            <v>0.25919999999999999</v>
          </cell>
          <cell r="BA45" t="str">
            <v>23.</v>
          </cell>
          <cell r="BB45" t="str">
            <v>T &amp; D Losses</v>
          </cell>
          <cell r="BG45">
            <v>8053502</v>
          </cell>
          <cell r="BI45">
            <v>-185366.37698991428</v>
          </cell>
          <cell r="BK45">
            <v>0.25680000000000003</v>
          </cell>
          <cell r="CA45" t="str">
            <v>23.</v>
          </cell>
          <cell r="CB45" t="str">
            <v>T &amp; D Losses</v>
          </cell>
          <cell r="CG45">
            <v>8033395</v>
          </cell>
          <cell r="CI45">
            <v>-196562.70982540556</v>
          </cell>
          <cell r="CK45">
            <v>0.27090000000000003</v>
          </cell>
          <cell r="DA45" t="str">
            <v>23.</v>
          </cell>
          <cell r="DB45" t="str">
            <v>T &amp; D Losses</v>
          </cell>
          <cell r="DG45">
            <v>8165405</v>
          </cell>
          <cell r="DI45">
            <v>-193585.98026200454</v>
          </cell>
          <cell r="DK45">
            <v>0.27010000000000001</v>
          </cell>
          <cell r="EA45" t="str">
            <v>23.</v>
          </cell>
          <cell r="EB45" t="str">
            <v>T &amp; D Losses</v>
          </cell>
          <cell r="EG45">
            <v>12402066</v>
          </cell>
          <cell r="EI45">
            <v>-238454.69310344139</v>
          </cell>
          <cell r="EK45">
            <v>0.38250000000000001</v>
          </cell>
          <cell r="FA45" t="str">
            <v>23.</v>
          </cell>
          <cell r="FB45" t="str">
            <v>T &amp; D Losses</v>
          </cell>
          <cell r="FG45">
            <v>12373419</v>
          </cell>
          <cell r="FI45">
            <v>-250253.41458769405</v>
          </cell>
          <cell r="FK45">
            <v>0.3246</v>
          </cell>
        </row>
        <row r="47">
          <cell r="A47" t="str">
            <v>24.</v>
          </cell>
          <cell r="B47" t="str">
            <v>Adjusted System KWH Sales</v>
          </cell>
          <cell r="G47">
            <v>2168652153.1802893</v>
          </cell>
          <cell r="I47">
            <v>42201914</v>
          </cell>
          <cell r="K47">
            <v>5.1387530727698385</v>
          </cell>
          <cell r="AA47" t="str">
            <v>24.</v>
          </cell>
          <cell r="AB47" t="str">
            <v>Adjusted System KWH Sales</v>
          </cell>
          <cell r="AG47">
            <v>144964827.83551872</v>
          </cell>
          <cell r="AI47">
            <v>3334214</v>
          </cell>
          <cell r="AK47">
            <v>4.3477736413698551</v>
          </cell>
          <cell r="BA47" t="str">
            <v>24.</v>
          </cell>
          <cell r="BB47" t="str">
            <v>Adjusted System KWH Sales</v>
          </cell>
          <cell r="BG47">
            <v>133080762.27128953</v>
          </cell>
          <cell r="BI47">
            <v>3136080</v>
          </cell>
          <cell r="BK47">
            <v>4.2435402461063827</v>
          </cell>
          <cell r="CA47" t="str">
            <v>24.</v>
          </cell>
          <cell r="CB47" t="str">
            <v>Adjusted System KWH Sales</v>
          </cell>
          <cell r="CG47">
            <v>136301742.4339309</v>
          </cell>
          <cell r="CI47">
            <v>2965840</v>
          </cell>
          <cell r="CK47">
            <v>4.5957376914563675</v>
          </cell>
          <cell r="DA47" t="str">
            <v>24.</v>
          </cell>
          <cell r="DB47" t="str">
            <v>Adjusted System KWH Sales</v>
          </cell>
          <cell r="DG47">
            <v>136809158.02447149</v>
          </cell>
          <cell r="DI47">
            <v>3023502</v>
          </cell>
          <cell r="DK47">
            <v>4.5248731598388119</v>
          </cell>
          <cell r="EA47" t="str">
            <v>24.</v>
          </cell>
          <cell r="EB47" t="str">
            <v>Adjusted System KWH Sales</v>
          </cell>
          <cell r="EG47">
            <v>208238585.25996357</v>
          </cell>
          <cell r="EI47">
            <v>3242289</v>
          </cell>
          <cell r="EK47">
            <v>6.4225158649036329</v>
          </cell>
          <cell r="FA47" t="str">
            <v>24.</v>
          </cell>
          <cell r="FB47" t="str">
            <v>Adjusted System KWH Sales</v>
          </cell>
          <cell r="FG47">
            <v>207174736.49297363</v>
          </cell>
          <cell r="FI47">
            <v>3812104</v>
          </cell>
          <cell r="FK47">
            <v>5.4347557662221524</v>
          </cell>
        </row>
        <row r="48">
          <cell r="A48" t="str">
            <v>25.</v>
          </cell>
          <cell r="B48" t="str">
            <v>Wholesale KWH Sales (Excluding Supplemental Sales)</v>
          </cell>
          <cell r="G48">
            <v>-70382145.487766206</v>
          </cell>
          <cell r="I48">
            <v>-1371690</v>
          </cell>
          <cell r="K48">
            <v>5.1310533347743448</v>
          </cell>
          <cell r="AA48" t="str">
            <v>25.</v>
          </cell>
          <cell r="AB48" t="str">
            <v>Wholesale KWH Sales (Excluding Supplemental Sales)</v>
          </cell>
          <cell r="AG48">
            <v>-4449186.7088303724</v>
          </cell>
          <cell r="AI48">
            <v>-102332</v>
          </cell>
          <cell r="AK48">
            <v>4.3477961036922688</v>
          </cell>
          <cell r="BA48" t="str">
            <v>25.</v>
          </cell>
          <cell r="BB48" t="str">
            <v>Wholesale KWH Sales (Excluding Supplemental Sales)</v>
          </cell>
          <cell r="BG48">
            <v>-4330361.2356507611</v>
          </cell>
          <cell r="BI48">
            <v>-102046</v>
          </cell>
          <cell r="BK48">
            <v>4.2435384391850359</v>
          </cell>
          <cell r="CA48" t="str">
            <v>25.</v>
          </cell>
          <cell r="CB48" t="str">
            <v>Wholesale KWH Sales (Excluding Supplemental Sales)</v>
          </cell>
          <cell r="CG48">
            <v>-4392820.1971811103</v>
          </cell>
          <cell r="CI48">
            <v>-95585</v>
          </cell>
          <cell r="CK48">
            <v>4.5957212922332058</v>
          </cell>
          <cell r="DA48" t="str">
            <v>25.</v>
          </cell>
          <cell r="DB48" t="str">
            <v>Wholesale KWH Sales (Excluding Supplemental Sales)</v>
          </cell>
          <cell r="DG48">
            <v>-4282551.4386016233</v>
          </cell>
          <cell r="DI48">
            <v>-94645</v>
          </cell>
          <cell r="DK48">
            <v>4.5248575609927872</v>
          </cell>
          <cell r="EA48" t="str">
            <v>25.</v>
          </cell>
          <cell r="EB48" t="str">
            <v>Wholesale KWH Sales (Excluding Supplemental Sales)</v>
          </cell>
          <cell r="EG48">
            <v>-6478776.963173274</v>
          </cell>
          <cell r="EI48">
            <v>-100875</v>
          </cell>
          <cell r="EK48">
            <v>6.422579393480321</v>
          </cell>
          <cell r="FA48" t="str">
            <v>25.</v>
          </cell>
          <cell r="FB48" t="str">
            <v>Wholesale KWH Sales (Excluding Supplemental Sales)</v>
          </cell>
          <cell r="FG48">
            <v>-6433545.6366023757</v>
          </cell>
          <cell r="FI48">
            <v>-118380</v>
          </cell>
          <cell r="FK48">
            <v>5.4346558849487883</v>
          </cell>
        </row>
        <row r="50">
          <cell r="A50" t="str">
            <v>26.</v>
          </cell>
          <cell r="B50" t="str">
            <v>Jurisdictional KWH Sales</v>
          </cell>
          <cell r="G50">
            <v>2098270007.692523</v>
          </cell>
          <cell r="I50">
            <v>40830224</v>
          </cell>
          <cell r="K50">
            <v>5.1390117470149637</v>
          </cell>
          <cell r="AA50" t="str">
            <v>26.</v>
          </cell>
          <cell r="AB50" t="str">
            <v>Jurisdictional KWH Sales</v>
          </cell>
          <cell r="AG50">
            <v>140515641.12668833</v>
          </cell>
          <cell r="AI50">
            <v>3231882</v>
          </cell>
          <cell r="AK50">
            <v>4.3477961487049441</v>
          </cell>
          <cell r="BA50" t="str">
            <v>26.</v>
          </cell>
          <cell r="BB50" t="str">
            <v>Jurisdictional KWH Sales</v>
          </cell>
          <cell r="BG50">
            <v>128750401.03563876</v>
          </cell>
          <cell r="BI50">
            <v>3034034</v>
          </cell>
          <cell r="BK50">
            <v>4.2435385046983241</v>
          </cell>
          <cell r="CA50" t="str">
            <v>26.</v>
          </cell>
          <cell r="CB50" t="str">
            <v>Jurisdictional KWH Sales</v>
          </cell>
          <cell r="CG50">
            <v>131908922.2367498</v>
          </cell>
          <cell r="CI50">
            <v>2870255</v>
          </cell>
          <cell r="CK50">
            <v>4.5957213640164305</v>
          </cell>
          <cell r="DA50" t="str">
            <v>26.</v>
          </cell>
          <cell r="DB50" t="str">
            <v>Jurisdictional KWH Sales</v>
          </cell>
          <cell r="DG50">
            <v>132526606.58586986</v>
          </cell>
          <cell r="DI50">
            <v>2928857</v>
          </cell>
          <cell r="DK50">
            <v>4.5248575326781015</v>
          </cell>
          <cell r="EA50" t="str">
            <v>26.</v>
          </cell>
          <cell r="EB50" t="str">
            <v>Jurisdictional KWH Sales</v>
          </cell>
          <cell r="EG50">
            <v>201759808.2967903</v>
          </cell>
          <cell r="EI50">
            <v>3141414</v>
          </cell>
          <cell r="EK50">
            <v>6.4225793956731057</v>
          </cell>
          <cell r="FA50" t="str">
            <v>26.</v>
          </cell>
          <cell r="FB50" t="str">
            <v>Jurisdictional KWH Sales</v>
          </cell>
          <cell r="FG50">
            <v>200741190.85637125</v>
          </cell>
          <cell r="FI50">
            <v>3693724</v>
          </cell>
          <cell r="FK50">
            <v>5.4346559422515401</v>
          </cell>
        </row>
        <row r="51">
          <cell r="A51" t="str">
            <v>27.</v>
          </cell>
          <cell r="B51" t="str">
            <v>Jurisdictional KWH Sales Adjusted for Line Losses x</v>
          </cell>
          <cell r="F51">
            <v>1.0038199999999999</v>
          </cell>
          <cell r="G51">
            <v>2106285399.1219087</v>
          </cell>
          <cell r="I51">
            <v>40830224</v>
          </cell>
          <cell r="K51">
            <v>5.1586427718885615</v>
          </cell>
          <cell r="AA51" t="str">
            <v>27.</v>
          </cell>
          <cell r="AB51" t="str">
            <v>Jurisdictional KWH Sales Adjusted for Line Losses x</v>
          </cell>
          <cell r="AF51">
            <v>1.0038199999999999</v>
          </cell>
          <cell r="AG51">
            <v>141052410.87579226</v>
          </cell>
          <cell r="AI51">
            <v>3231882</v>
          </cell>
          <cell r="AK51">
            <v>4.3643999999999998</v>
          </cell>
          <cell r="BA51" t="str">
            <v>27.</v>
          </cell>
          <cell r="BB51" t="str">
            <v>Jurisdictional KWH Sales Adjusted for Line Losses x</v>
          </cell>
          <cell r="BF51">
            <v>1.0038199999999999</v>
          </cell>
          <cell r="BG51">
            <v>129242227.5675949</v>
          </cell>
          <cell r="BI51">
            <v>3034034</v>
          </cell>
          <cell r="BK51">
            <v>4.2597499999999995</v>
          </cell>
          <cell r="CA51" t="str">
            <v>27.</v>
          </cell>
          <cell r="CB51" t="str">
            <v>Jurisdictional KWH Sales Adjusted for Line Losses x</v>
          </cell>
          <cell r="CF51">
            <v>1.0038199999999999</v>
          </cell>
          <cell r="CG51">
            <v>132412814.31969418</v>
          </cell>
          <cell r="CI51">
            <v>2870255</v>
          </cell>
          <cell r="CK51">
            <v>4.6132800000000005</v>
          </cell>
          <cell r="DA51" t="str">
            <v>27.</v>
          </cell>
          <cell r="DB51" t="str">
            <v>Jurisdictional KWH Sales Adjusted for Line Losses x</v>
          </cell>
          <cell r="DF51">
            <v>1.0038199999999999</v>
          </cell>
          <cell r="DG51">
            <v>133032858.22302788</v>
          </cell>
          <cell r="DI51">
            <v>2928857</v>
          </cell>
          <cell r="DK51">
            <v>4.5421399999999998</v>
          </cell>
          <cell r="EA51" t="str">
            <v>27.</v>
          </cell>
          <cell r="EB51" t="str">
            <v>Jurisdictional KWH Sales Adjusted for Line Losses x</v>
          </cell>
          <cell r="EF51">
            <v>1.0038199999999999</v>
          </cell>
          <cell r="EG51">
            <v>202530530.76448402</v>
          </cell>
          <cell r="EI51">
            <v>3141414</v>
          </cell>
          <cell r="EK51">
            <v>6.4471100000000003</v>
          </cell>
          <cell r="FA51" t="str">
            <v>27.</v>
          </cell>
          <cell r="FB51" t="str">
            <v>Jurisdictional KWH Sales Adjusted for Line Losses x</v>
          </cell>
          <cell r="FF51">
            <v>1.0038199999999999</v>
          </cell>
          <cell r="FG51">
            <v>201508022.20544258</v>
          </cell>
          <cell r="FI51">
            <v>3693724</v>
          </cell>
          <cell r="FK51">
            <v>5.4554200000000002</v>
          </cell>
        </row>
        <row r="53">
          <cell r="A53" t="str">
            <v>28.</v>
          </cell>
          <cell r="B53" t="str">
            <v>Prior Period True-Up  (Sch E1-A)</v>
          </cell>
          <cell r="G53">
            <v>-46480257.24780371</v>
          </cell>
          <cell r="I53">
            <v>40830224</v>
          </cell>
          <cell r="K53">
            <v>-0.11383786982849693</v>
          </cell>
          <cell r="AA53" t="str">
            <v>28.</v>
          </cell>
          <cell r="AB53" t="str">
            <v>Prior Period True-Up  (E1-B, Sheet 1)**</v>
          </cell>
          <cell r="AG53">
            <v>-3873355</v>
          </cell>
          <cell r="AI53">
            <v>3231882</v>
          </cell>
          <cell r="AK53">
            <v>-0.11984999999999998</v>
          </cell>
          <cell r="BA53" t="str">
            <v>28.</v>
          </cell>
          <cell r="BB53" t="str">
            <v>Prior Period True-Up  (E1-B, Sheet 1)**</v>
          </cell>
          <cell r="BG53">
            <v>-3873355</v>
          </cell>
          <cell r="BI53">
            <v>3034034</v>
          </cell>
          <cell r="BK53">
            <v>-0.12766</v>
          </cell>
          <cell r="CA53" t="str">
            <v>28.</v>
          </cell>
          <cell r="CB53" t="str">
            <v>Prior Period True-Up  (E1-B, Sheet 1)**</v>
          </cell>
          <cell r="CG53">
            <v>-3873355</v>
          </cell>
          <cell r="CI53">
            <v>2870255</v>
          </cell>
          <cell r="CK53">
            <v>-0.13494999999999999</v>
          </cell>
          <cell r="DA53" t="str">
            <v>28.</v>
          </cell>
          <cell r="DB53" t="str">
            <v>Prior Period True-Up  (E1-B, Sheet 1)**</v>
          </cell>
          <cell r="DG53">
            <v>-3873355</v>
          </cell>
          <cell r="DI53">
            <v>2928857</v>
          </cell>
          <cell r="DK53">
            <v>-0.13225000000000001</v>
          </cell>
          <cell r="EA53" t="str">
            <v>28.</v>
          </cell>
          <cell r="EB53" t="str">
            <v>Prior Period True-Up  (E1-B, Sheet 1)**</v>
          </cell>
          <cell r="EG53">
            <v>-3873355</v>
          </cell>
          <cell r="EI53">
            <v>3141414</v>
          </cell>
          <cell r="EK53">
            <v>-0.12330000000000001</v>
          </cell>
          <cell r="FA53" t="str">
            <v>28.</v>
          </cell>
          <cell r="FB53" t="str">
            <v>Prior Period True-Up  (E1-B, Sheet 1)**</v>
          </cell>
          <cell r="FG53">
            <v>-3873355</v>
          </cell>
          <cell r="FI53">
            <v>3693724</v>
          </cell>
          <cell r="FK53">
            <v>-0.10485999999999999</v>
          </cell>
        </row>
        <row r="54">
          <cell r="A54" t="str">
            <v>29.</v>
          </cell>
          <cell r="B54" t="str">
            <v>Total Jurisdictional Fuel Cost</v>
          </cell>
          <cell r="G54">
            <v>2059805141.874105</v>
          </cell>
          <cell r="I54">
            <v>40830224</v>
          </cell>
          <cell r="K54">
            <v>5.0448049020600649</v>
          </cell>
          <cell r="AA54" t="str">
            <v>29.</v>
          </cell>
          <cell r="AB54" t="str">
            <v>Total Jurisdictional Fuel Cost</v>
          </cell>
          <cell r="AG54">
            <v>137179055.87579226</v>
          </cell>
          <cell r="AI54">
            <v>3231882</v>
          </cell>
          <cell r="AK54">
            <v>4.2445500000000003</v>
          </cell>
          <cell r="BA54" t="str">
            <v>29.</v>
          </cell>
          <cell r="BB54" t="str">
            <v>Total Jurisdictional Fuel Cost</v>
          </cell>
          <cell r="BG54">
            <v>125368872.5675949</v>
          </cell>
          <cell r="BI54">
            <v>3034034</v>
          </cell>
          <cell r="BK54">
            <v>4.1320899999999998</v>
          </cell>
          <cell r="CA54" t="str">
            <v>29.</v>
          </cell>
          <cell r="CB54" t="str">
            <v>Total Jurisdictional Fuel Cost</v>
          </cell>
          <cell r="CG54">
            <v>128539459.31969418</v>
          </cell>
          <cell r="CI54">
            <v>2870255</v>
          </cell>
          <cell r="CK54">
            <v>4.4783300000000006</v>
          </cell>
          <cell r="DA54" t="str">
            <v>29.</v>
          </cell>
          <cell r="DB54" t="str">
            <v>Total Jurisdictional Fuel Cost</v>
          </cell>
          <cell r="DG54">
            <v>129159503.22302788</v>
          </cell>
          <cell r="DI54">
            <v>2928857</v>
          </cell>
          <cell r="DK54">
            <v>4.4098899999999999</v>
          </cell>
          <cell r="EA54" t="str">
            <v>29.</v>
          </cell>
          <cell r="EB54" t="str">
            <v>Total Jurisdictional Fuel Cost</v>
          </cell>
          <cell r="EG54">
            <v>198657175.76448402</v>
          </cell>
          <cell r="EI54">
            <v>3141414</v>
          </cell>
          <cell r="EK54">
            <v>6.3238099999999999</v>
          </cell>
          <cell r="FA54" t="str">
            <v>29.</v>
          </cell>
          <cell r="FB54" t="str">
            <v>Total Jurisdictional Fuel Cost</v>
          </cell>
          <cell r="FG54">
            <v>197634667.20544258</v>
          </cell>
          <cell r="FI54">
            <v>3693724</v>
          </cell>
          <cell r="FK54">
            <v>5.3505599999999998</v>
          </cell>
        </row>
        <row r="55">
          <cell r="A55" t="str">
            <v>30.</v>
          </cell>
          <cell r="B55" t="str">
            <v>Revenue Tax Factor</v>
          </cell>
          <cell r="K55">
            <v>1.0007200000000001</v>
          </cell>
          <cell r="AA55" t="str">
            <v>30.</v>
          </cell>
          <cell r="AB55" t="str">
            <v>Revenue Tax Factor</v>
          </cell>
          <cell r="AK55">
            <v>1.0007200000000001</v>
          </cell>
          <cell r="BA55" t="str">
            <v>30.</v>
          </cell>
          <cell r="BB55" t="str">
            <v>Revenue Tax Factor</v>
          </cell>
          <cell r="BK55">
            <v>1.0007200000000001</v>
          </cell>
          <cell r="CA55" t="str">
            <v>30.</v>
          </cell>
          <cell r="CB55" t="str">
            <v>Revenue Tax Factor</v>
          </cell>
          <cell r="CK55">
            <v>1.0007200000000001</v>
          </cell>
          <cell r="DA55" t="str">
            <v>30.</v>
          </cell>
          <cell r="DB55" t="str">
            <v>Revenue Tax Factor</v>
          </cell>
          <cell r="DK55">
            <v>1.0007200000000001</v>
          </cell>
          <cell r="EA55" t="str">
            <v>30.</v>
          </cell>
          <cell r="EB55" t="str">
            <v>Revenue Tax Factor</v>
          </cell>
          <cell r="EK55">
            <v>1.0007200000000001</v>
          </cell>
          <cell r="FA55" t="str">
            <v>30.</v>
          </cell>
          <cell r="FB55" t="str">
            <v>Revenue Tax Factor</v>
          </cell>
          <cell r="FK55">
            <v>1.0007200000000001</v>
          </cell>
        </row>
        <row r="56">
          <cell r="A56" t="str">
            <v>31.</v>
          </cell>
          <cell r="B56" t="str">
            <v>Fuel Cost Adjusted for Taxes</v>
          </cell>
          <cell r="G56">
            <v>2061288201.5762544</v>
          </cell>
          <cell r="I56">
            <v>40830224</v>
          </cell>
          <cell r="K56">
            <v>5.0484371615895487</v>
          </cell>
          <cell r="AA56" t="str">
            <v>31.</v>
          </cell>
          <cell r="AB56" t="str">
            <v>Fuel Cost Adjusted for Taxes</v>
          </cell>
          <cell r="AG56">
            <v>137277824.79602283</v>
          </cell>
          <cell r="AI56">
            <v>3231882</v>
          </cell>
          <cell r="AK56">
            <v>4.2476060760000003</v>
          </cell>
          <cell r="BA56" t="str">
            <v>31.</v>
          </cell>
          <cell r="BB56" t="str">
            <v>Fuel Cost Adjusted for Taxes</v>
          </cell>
          <cell r="BG56">
            <v>125459138.15584357</v>
          </cell>
          <cell r="BI56">
            <v>3034034</v>
          </cell>
          <cell r="BK56">
            <v>4.1350651047999998</v>
          </cell>
          <cell r="CA56" t="str">
            <v>31.</v>
          </cell>
          <cell r="CB56" t="str">
            <v>Fuel Cost Adjusted for Taxes</v>
          </cell>
          <cell r="CG56">
            <v>128632007.73040436</v>
          </cell>
          <cell r="CI56">
            <v>2870255</v>
          </cell>
          <cell r="CK56">
            <v>4.481554397600001</v>
          </cell>
          <cell r="DA56" t="str">
            <v>31.</v>
          </cell>
          <cell r="DB56" t="str">
            <v>Fuel Cost Adjusted for Taxes</v>
          </cell>
          <cell r="DG56">
            <v>129252498.06534848</v>
          </cell>
          <cell r="DI56">
            <v>2928857</v>
          </cell>
          <cell r="DK56">
            <v>4.4130651207999998</v>
          </cell>
          <cell r="EA56" t="str">
            <v>31.</v>
          </cell>
          <cell r="EB56" t="str">
            <v>Fuel Cost Adjusted for Taxes</v>
          </cell>
          <cell r="EG56">
            <v>198800208.93103445</v>
          </cell>
          <cell r="EI56">
            <v>3141414</v>
          </cell>
          <cell r="EK56">
            <v>6.3283631432000007</v>
          </cell>
          <cell r="FA56" t="str">
            <v>31.</v>
          </cell>
          <cell r="FB56" t="str">
            <v>Fuel Cost Adjusted for Taxes</v>
          </cell>
          <cell r="FG56">
            <v>197776964.16583049</v>
          </cell>
          <cell r="FI56">
            <v>3693724</v>
          </cell>
          <cell r="FK56">
            <v>5.3544124032000004</v>
          </cell>
        </row>
        <row r="57">
          <cell r="A57" t="str">
            <v>32.</v>
          </cell>
          <cell r="B57" t="str">
            <v>GPIF **</v>
          </cell>
          <cell r="G57">
            <v>-1547048</v>
          </cell>
          <cell r="I57">
            <v>40830224</v>
          </cell>
          <cell r="K57">
            <v>-3.7889774986294466E-3</v>
          </cell>
          <cell r="AA57" t="str">
            <v>32.</v>
          </cell>
          <cell r="AB57" t="str">
            <v>GPIF **</v>
          </cell>
          <cell r="AG57">
            <v>-128921</v>
          </cell>
          <cell r="AI57">
            <v>3231882</v>
          </cell>
          <cell r="AK57">
            <v>-3.9890379661138616E-3</v>
          </cell>
          <cell r="BA57" t="str">
            <v>32.</v>
          </cell>
          <cell r="BB57" t="str">
            <v>GPIF **</v>
          </cell>
          <cell r="BG57">
            <v>-128921</v>
          </cell>
          <cell r="BI57">
            <v>3034034</v>
          </cell>
          <cell r="BK57">
            <v>-4.2491613475656503E-3</v>
          </cell>
          <cell r="CA57" t="str">
            <v>32.</v>
          </cell>
          <cell r="CB57" t="str">
            <v>GPIF **</v>
          </cell>
          <cell r="CG57">
            <v>-128921</v>
          </cell>
          <cell r="CI57">
            <v>2870255</v>
          </cell>
          <cell r="CK57">
            <v>-4.4916218245417226E-3</v>
          </cell>
          <cell r="DA57" t="str">
            <v>32.</v>
          </cell>
          <cell r="DB57" t="str">
            <v>GPIF **</v>
          </cell>
          <cell r="DG57">
            <v>-128921</v>
          </cell>
          <cell r="DI57">
            <v>2928857</v>
          </cell>
          <cell r="DK57">
            <v>-4.4017512633768054E-3</v>
          </cell>
          <cell r="EA57" t="str">
            <v>32.</v>
          </cell>
          <cell r="EB57" t="str">
            <v>GPIF **</v>
          </cell>
          <cell r="EG57">
            <v>-128921</v>
          </cell>
          <cell r="EI57">
            <v>3141414</v>
          </cell>
          <cell r="EK57">
            <v>-4.1039162619126287E-3</v>
          </cell>
          <cell r="FA57" t="str">
            <v>32.</v>
          </cell>
          <cell r="FB57" t="str">
            <v>GPIF **</v>
          </cell>
          <cell r="FG57">
            <v>-128921</v>
          </cell>
          <cell r="FI57">
            <v>3693724</v>
          </cell>
          <cell r="FK57">
            <v>-3.4902716066495488E-3</v>
          </cell>
        </row>
        <row r="58">
          <cell r="A58" t="str">
            <v>33.</v>
          </cell>
          <cell r="B58" t="str">
            <v>Fuel Factor Adjusted for taxes including GPIF</v>
          </cell>
          <cell r="G58">
            <v>2059741153.5762544</v>
          </cell>
          <cell r="I58">
            <v>40830224</v>
          </cell>
          <cell r="K58">
            <v>5.044648184090919</v>
          </cell>
          <cell r="AA58" t="str">
            <v>33.</v>
          </cell>
          <cell r="AB58" t="str">
            <v>Fuel Factor Adjusted for taxes including GPIF</v>
          </cell>
          <cell r="AG58">
            <v>137148903.79602283</v>
          </cell>
          <cell r="AI58">
            <v>3231882</v>
          </cell>
          <cell r="AK58">
            <v>4.2436170380338867</v>
          </cell>
          <cell r="BA58" t="str">
            <v>33.</v>
          </cell>
          <cell r="BB58" t="str">
            <v>Fuel Factor Adjusted for taxes including GPIF</v>
          </cell>
          <cell r="BG58">
            <v>125330217.15584357</v>
          </cell>
          <cell r="BI58">
            <v>3034034</v>
          </cell>
          <cell r="BK58">
            <v>4.1308159434524345</v>
          </cell>
          <cell r="CA58" t="str">
            <v>33.</v>
          </cell>
          <cell r="CB58" t="str">
            <v>Fuel Factor Adjusted for taxes including GPIF</v>
          </cell>
          <cell r="CG58">
            <v>128503086.73040436</v>
          </cell>
          <cell r="CI58">
            <v>2870255</v>
          </cell>
          <cell r="CK58">
            <v>4.4770627757754591</v>
          </cell>
          <cell r="DA58" t="str">
            <v>33.</v>
          </cell>
          <cell r="DB58" t="str">
            <v>Fuel Factor Adjusted for taxes including GPIF</v>
          </cell>
          <cell r="DG58">
            <v>129123577.06534848</v>
          </cell>
          <cell r="DI58">
            <v>2928857</v>
          </cell>
          <cell r="DK58">
            <v>4.4086633695366233</v>
          </cell>
          <cell r="EA58" t="str">
            <v>33.</v>
          </cell>
          <cell r="EB58" t="str">
            <v>Fuel Factor Adjusted for taxes including GPIF</v>
          </cell>
          <cell r="EG58">
            <v>198671287.93103445</v>
          </cell>
          <cell r="EI58">
            <v>3141414</v>
          </cell>
          <cell r="EK58">
            <v>6.3242592269380884</v>
          </cell>
          <cell r="FA58" t="str">
            <v>33.</v>
          </cell>
          <cell r="FB58" t="str">
            <v>Fuel Factor Adjusted for taxes including GPIF</v>
          </cell>
          <cell r="FG58">
            <v>197648043.16583049</v>
          </cell>
          <cell r="FI58">
            <v>3693724</v>
          </cell>
          <cell r="FK58">
            <v>5.3509221315933511</v>
          </cell>
        </row>
        <row r="60">
          <cell r="A60" t="str">
            <v>34.</v>
          </cell>
          <cell r="B60" t="str">
            <v>Total Fuel Cost Factor (rounded to the nearest .001 cents/ KWH)</v>
          </cell>
          <cell r="K60">
            <v>5.0449999999999999</v>
          </cell>
          <cell r="AA60" t="str">
            <v>34.</v>
          </cell>
          <cell r="AB60" t="str">
            <v>Total Fuel Cost Factor (rounded to the nearest .001 cents/ KWH)</v>
          </cell>
          <cell r="AK60">
            <v>4.2436170380338867</v>
          </cell>
          <cell r="BA60" t="str">
            <v>34.</v>
          </cell>
          <cell r="BB60" t="str">
            <v>Total Fuel Cost Factor (rounded to the nearest .001 cents/ KWH)</v>
          </cell>
          <cell r="BK60">
            <v>4.1308159434524345</v>
          </cell>
          <cell r="CA60" t="str">
            <v>34.</v>
          </cell>
          <cell r="CB60" t="str">
            <v>Total Fuel Cost Factor (rounded to the nearest .001 cents/ KWH)</v>
          </cell>
          <cell r="CK60">
            <v>4.4770627757754591</v>
          </cell>
          <cell r="DA60" t="str">
            <v>34.</v>
          </cell>
          <cell r="DB60" t="str">
            <v>Total Fuel Cost Factor (rounded to the nearest .001 cents/ KWH)</v>
          </cell>
          <cell r="DK60">
            <v>4.4086633695366233</v>
          </cell>
          <cell r="EA60" t="str">
            <v>34.</v>
          </cell>
          <cell r="EB60" t="str">
            <v>Total Fuel Cost Factor (rounded to the nearest .001 cents/ KWH)</v>
          </cell>
          <cell r="EK60">
            <v>6.3242592269380884</v>
          </cell>
          <cell r="FA60" t="str">
            <v>34.</v>
          </cell>
          <cell r="FB60" t="str">
            <v>Total Fuel Cost Factor (rounded to the nearest .001 cents/ KWH)</v>
          </cell>
          <cell r="FK60">
            <v>5.3509221315933511</v>
          </cell>
        </row>
        <row r="61">
          <cell r="A61" t="str">
            <v>35.</v>
          </cell>
          <cell r="B61" t="str">
            <v>Total Fuel Cost Factor (rounded to the nearest .001 cents/ KWH) currently approved</v>
          </cell>
          <cell r="K61">
            <v>5.1319999999999997</v>
          </cell>
        </row>
        <row r="62">
          <cell r="I62" t="str">
            <v>Difference</v>
          </cell>
          <cell r="K62">
            <v>-8.6999999999999744E-2</v>
          </cell>
        </row>
        <row r="63">
          <cell r="A63" t="str">
            <v>*</v>
          </cell>
          <cell r="B63" t="str">
            <v>For Informational Purposes Only</v>
          </cell>
          <cell r="AA63" t="str">
            <v>*</v>
          </cell>
          <cell r="AB63" t="str">
            <v>For Informational Purposes Only</v>
          </cell>
          <cell r="BA63" t="str">
            <v>*</v>
          </cell>
          <cell r="BB63" t="str">
            <v>For Informational Purposes Only</v>
          </cell>
          <cell r="CA63" t="str">
            <v>*</v>
          </cell>
          <cell r="CB63" t="str">
            <v>For Informational Purposes Only</v>
          </cell>
          <cell r="DA63" t="str">
            <v>*</v>
          </cell>
          <cell r="DB63" t="str">
            <v>For Informational Purposes Only</v>
          </cell>
          <cell r="EA63" t="str">
            <v>*</v>
          </cell>
          <cell r="EB63" t="str">
            <v>For Informational Purposes Only</v>
          </cell>
          <cell r="FA63" t="str">
            <v>*</v>
          </cell>
          <cell r="FB63" t="str">
            <v>For Informational Purposes Only</v>
          </cell>
        </row>
        <row r="64">
          <cell r="A64" t="str">
            <v>**</v>
          </cell>
          <cell r="B64" t="str">
            <v>Based on Jurisdictional Sales</v>
          </cell>
          <cell r="AA64" t="str">
            <v>**</v>
          </cell>
          <cell r="AB64" t="str">
            <v>Based on Jurisdictional Sales</v>
          </cell>
          <cell r="BA64" t="str">
            <v>**</v>
          </cell>
          <cell r="BB64" t="str">
            <v>Based on Jurisdictional Sales</v>
          </cell>
          <cell r="CA64" t="str">
            <v>**</v>
          </cell>
          <cell r="CB64" t="str">
            <v>Based on Jurisdictional Sales</v>
          </cell>
          <cell r="DA64" t="str">
            <v>**</v>
          </cell>
          <cell r="DB64" t="str">
            <v>Based on Jurisdictional Sales</v>
          </cell>
          <cell r="EA64" t="str">
            <v>**</v>
          </cell>
          <cell r="EB64" t="str">
            <v>Based on Jurisdictional Sales</v>
          </cell>
          <cell r="FA64" t="str">
            <v>**</v>
          </cell>
          <cell r="FB64" t="str">
            <v>Based on Jurisdictional Sales</v>
          </cell>
        </row>
      </sheetData>
      <sheetData sheetId="2">
        <row r="39">
          <cell r="L39">
            <v>1302433.8922230527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E1 (1)"/>
      <sheetName val="SCH E1 (2)"/>
      <sheetName val="SCH E1-A"/>
      <sheetName val="SCH E1-B-1"/>
      <sheetName val="SCH E1-C"/>
      <sheetName val="SCH E1-D"/>
      <sheetName val="SCH E1-E"/>
      <sheetName val="SCH E1-F"/>
      <sheetName val="SCH E2"/>
      <sheetName val="E3 Page 1"/>
      <sheetName val="E3 Page 2"/>
      <sheetName val="Section A-Fuel Prices"/>
      <sheetName val="Fuel Heat Values"/>
      <sheetName val="Fuel Price Input for E4"/>
      <sheetName val="E4 Page 1"/>
      <sheetName val="E4 Page 2"/>
      <sheetName val="E5 Page 1"/>
      <sheetName val="E5 Page 2"/>
      <sheetName val="E6 Page 1"/>
      <sheetName val="E6 Page 2"/>
      <sheetName val="E7 Page 1"/>
      <sheetName val="E7 Page 2"/>
      <sheetName val="E8 Page 1"/>
      <sheetName val="E9 Page 1"/>
      <sheetName val="E9 Page 2"/>
      <sheetName val="E10"/>
      <sheetName val="Inverted Fuel Rate"/>
      <sheetName val="Stratification"/>
      <sheetName val="Worksheet-Pasco Buyout"/>
      <sheetName val="Generation Adjustments"/>
      <sheetName val="Capability"/>
      <sheetName val="UF Steam Credit"/>
    </sheetNames>
    <sheetDataSet>
      <sheetData sheetId="0"/>
      <sheetData sheetId="1">
        <row r="1">
          <cell r="B1" t="str">
            <v>DO NOT PRINT</v>
          </cell>
          <cell r="K1" t="str">
            <v>SCHEDULE  E1 (Amended 10/06)</v>
          </cell>
          <cell r="AK1" t="str">
            <v xml:space="preserve">              SCHEDULE  E1</v>
          </cell>
          <cell r="BK1" t="str">
            <v xml:space="preserve">              SCHEDULE  E1</v>
          </cell>
          <cell r="CK1" t="str">
            <v xml:space="preserve">              SCHEDULE  E1</v>
          </cell>
          <cell r="DK1" t="str">
            <v xml:space="preserve">              SCHEDULE  E1</v>
          </cell>
          <cell r="EK1" t="str">
            <v xml:space="preserve">              SCHEDULE  E1</v>
          </cell>
          <cell r="FK1" t="str">
            <v xml:space="preserve">              SCHEDULE  E1</v>
          </cell>
        </row>
        <row r="2">
          <cell r="A2" t="str">
            <v>Progress Energy Florida</v>
          </cell>
          <cell r="AA2" t="str">
            <v>Progress Energy Florida</v>
          </cell>
          <cell r="BA2" t="str">
            <v>Progress Energy Florida</v>
          </cell>
          <cell r="CA2" t="str">
            <v>Progress Energy Florida</v>
          </cell>
          <cell r="DA2" t="str">
            <v>Progress Energy Florida</v>
          </cell>
          <cell r="EA2" t="str">
            <v>Progress Energy Florida</v>
          </cell>
          <cell r="FA2" t="str">
            <v>Progress Energy Florida</v>
          </cell>
        </row>
        <row r="3">
          <cell r="A3" t="str">
            <v>Fuel and Purchased Power Cost Recovery Clause</v>
          </cell>
          <cell r="AA3" t="str">
            <v>Fuel and Purchased Power Cost Recovery Clause</v>
          </cell>
          <cell r="BA3" t="str">
            <v>Fuel and Purchased Power Cost Recovery Clause</v>
          </cell>
          <cell r="CA3" t="str">
            <v>Fuel and Purchased Power Cost Recovery Clause</v>
          </cell>
          <cell r="DA3" t="str">
            <v>Fuel and Purchased Power Cost Recovery Clause</v>
          </cell>
          <cell r="EA3" t="str">
            <v>Fuel and Purchased Power Cost Recovery Clause</v>
          </cell>
          <cell r="FA3" t="str">
            <v>Fuel and Purchased Power Cost Recovery Clause</v>
          </cell>
        </row>
        <row r="4">
          <cell r="A4" t="str">
            <v>Estimated for the Period of :  July Through December 2007</v>
          </cell>
          <cell r="AE4" t="str">
            <v xml:space="preserve">               Estimated for the Period of:</v>
          </cell>
          <cell r="AH4">
            <v>39268</v>
          </cell>
          <cell r="BE4" t="str">
            <v xml:space="preserve">               Estimated for the Period of:</v>
          </cell>
          <cell r="BH4">
            <v>39299</v>
          </cell>
          <cell r="CE4" t="str">
            <v xml:space="preserve">               Estimated for the Period of:</v>
          </cell>
          <cell r="CH4">
            <v>39330</v>
          </cell>
          <cell r="DE4" t="str">
            <v xml:space="preserve">               Estimated for the Period of:</v>
          </cell>
          <cell r="DH4">
            <v>39361</v>
          </cell>
          <cell r="EE4" t="str">
            <v xml:space="preserve">               Estimated for the Period of:</v>
          </cell>
          <cell r="EH4">
            <v>39392</v>
          </cell>
          <cell r="FE4" t="str">
            <v xml:space="preserve">               Estimated for the Period of:</v>
          </cell>
          <cell r="FH4">
            <v>39423</v>
          </cell>
        </row>
        <row r="5">
          <cell r="A5" t="str">
            <v xml:space="preserve"> </v>
          </cell>
          <cell r="AA5" t="str">
            <v xml:space="preserve"> </v>
          </cell>
          <cell r="BA5" t="str">
            <v xml:space="preserve"> </v>
          </cell>
          <cell r="CA5" t="str">
            <v xml:space="preserve"> </v>
          </cell>
          <cell r="DA5" t="str">
            <v xml:space="preserve"> </v>
          </cell>
          <cell r="EA5" t="str">
            <v xml:space="preserve"> </v>
          </cell>
          <cell r="FA5" t="str">
            <v xml:space="preserve"> </v>
          </cell>
        </row>
        <row r="7">
          <cell r="G7" t="str">
            <v>DOLLARS</v>
          </cell>
          <cell r="I7" t="str">
            <v>MWH</v>
          </cell>
          <cell r="K7" t="str">
            <v>CENTS/KWH</v>
          </cell>
          <cell r="AG7" t="str">
            <v>DOLLARS</v>
          </cell>
          <cell r="AI7" t="str">
            <v>MWH</v>
          </cell>
          <cell r="AK7" t="str">
            <v>CENTS/KWH</v>
          </cell>
          <cell r="BG7" t="str">
            <v>DOLLARS</v>
          </cell>
          <cell r="BI7" t="str">
            <v>MWH</v>
          </cell>
          <cell r="BK7" t="str">
            <v>CENTS/KWH</v>
          </cell>
          <cell r="CG7" t="str">
            <v>DOLLARS</v>
          </cell>
          <cell r="CI7" t="str">
            <v>MWH</v>
          </cell>
          <cell r="CK7" t="str">
            <v>CENTS/KWH</v>
          </cell>
          <cell r="DG7" t="str">
            <v>DOLLARS</v>
          </cell>
          <cell r="DI7" t="str">
            <v>MWH</v>
          </cell>
          <cell r="DK7" t="str">
            <v>CENTS/KWH</v>
          </cell>
          <cell r="EG7" t="str">
            <v>DOLLARS</v>
          </cell>
          <cell r="EI7" t="str">
            <v>MWH</v>
          </cell>
          <cell r="EK7" t="str">
            <v>CENTS/KWH</v>
          </cell>
          <cell r="FG7" t="str">
            <v>DOLLARS</v>
          </cell>
          <cell r="FI7" t="str">
            <v>MWH</v>
          </cell>
          <cell r="FK7" t="str">
            <v>CENTS/KWH</v>
          </cell>
        </row>
        <row r="8">
          <cell r="A8" t="str">
            <v xml:space="preserve">  1.</v>
          </cell>
          <cell r="B8" t="str">
            <v>Fuel Cost of System Net Generation</v>
          </cell>
          <cell r="G8">
            <v>1043496730.5687262</v>
          </cell>
          <cell r="I8">
            <v>19734720</v>
          </cell>
          <cell r="K8">
            <v>5.2876186263029128</v>
          </cell>
          <cell r="AA8" t="str">
            <v xml:space="preserve">  1.</v>
          </cell>
          <cell r="AB8" t="str">
            <v>Fuel Cost of System Net Generation</v>
          </cell>
          <cell r="AG8">
            <v>206945164.56330764</v>
          </cell>
          <cell r="AI8">
            <v>3878904</v>
          </cell>
          <cell r="AK8">
            <v>5.3351453029852669</v>
          </cell>
          <cell r="BA8" t="str">
            <v xml:space="preserve">  1.</v>
          </cell>
          <cell r="BB8" t="str">
            <v>Fuel Cost of System Net Generation</v>
          </cell>
          <cell r="BG8">
            <v>222526412.93711424</v>
          </cell>
          <cell r="BI8">
            <v>3938585</v>
          </cell>
          <cell r="BK8">
            <v>5.6499075921203739</v>
          </cell>
          <cell r="CA8" t="str">
            <v xml:space="preserve">  1.</v>
          </cell>
          <cell r="CB8" t="str">
            <v>Fuel Cost of System Net Generation</v>
          </cell>
          <cell r="CG8">
            <v>178569042.93215266</v>
          </cell>
          <cell r="CI8">
            <v>3459967</v>
          </cell>
          <cell r="CK8">
            <v>5.1610042214897618</v>
          </cell>
          <cell r="DA8" t="str">
            <v xml:space="preserve">  1.</v>
          </cell>
          <cell r="DB8" t="str">
            <v>Fuel Cost of System Net Generation</v>
          </cell>
          <cell r="DG8">
            <v>170344808.91684008</v>
          </cell>
          <cell r="DI8">
            <v>3098527</v>
          </cell>
          <cell r="DK8">
            <v>5.4976060856284317</v>
          </cell>
          <cell r="EA8" t="str">
            <v xml:space="preserve">  1.</v>
          </cell>
          <cell r="EB8" t="str">
            <v>Fuel Cost of System Net Generation</v>
          </cell>
          <cell r="EG8">
            <v>132652848.23032646</v>
          </cell>
          <cell r="EI8">
            <v>2468963</v>
          </cell>
          <cell r="EK8">
            <v>5.3728163698818676</v>
          </cell>
          <cell r="FA8" t="str">
            <v xml:space="preserve">  1.</v>
          </cell>
          <cell r="FB8" t="str">
            <v>Fuel Cost of System Net Generation</v>
          </cell>
          <cell r="FG8">
            <v>132458452.98898518</v>
          </cell>
          <cell r="FI8">
            <v>2889774</v>
          </cell>
          <cell r="FK8">
            <v>4.5836959218605049</v>
          </cell>
        </row>
        <row r="9">
          <cell r="A9" t="str">
            <v xml:space="preserve">  2.</v>
          </cell>
          <cell r="B9" t="str">
            <v>Spent Nuclear Fuel Disposal Cost</v>
          </cell>
          <cell r="G9">
            <v>2574211.62</v>
          </cell>
          <cell r="I9">
            <v>2738523</v>
          </cell>
          <cell r="J9" t="str">
            <v>*</v>
          </cell>
          <cell r="K9">
            <v>9.4E-2</v>
          </cell>
          <cell r="AA9" t="str">
            <v xml:space="preserve">  2.</v>
          </cell>
          <cell r="AB9" t="str">
            <v>Spent Nuclear Fuel Disposal Cost</v>
          </cell>
          <cell r="AG9">
            <v>540605.27999999991</v>
          </cell>
          <cell r="AI9">
            <v>575112</v>
          </cell>
          <cell r="AJ9" t="str">
            <v>*</v>
          </cell>
          <cell r="AK9">
            <v>9.3999999999999986E-2</v>
          </cell>
          <cell r="BA9" t="str">
            <v xml:space="preserve">  2.</v>
          </cell>
          <cell r="BB9" t="str">
            <v>Spent Nuclear Fuel Disposal Cost</v>
          </cell>
          <cell r="BG9">
            <v>538861.57999999996</v>
          </cell>
          <cell r="BI9">
            <v>573257</v>
          </cell>
          <cell r="BJ9" t="str">
            <v>*</v>
          </cell>
          <cell r="BK9">
            <v>9.4E-2</v>
          </cell>
          <cell r="CA9" t="str">
            <v xml:space="preserve">  2.</v>
          </cell>
          <cell r="CB9" t="str">
            <v>Spent Nuclear Fuel Disposal Cost</v>
          </cell>
          <cell r="CG9">
            <v>519678.99999999994</v>
          </cell>
          <cell r="CI9">
            <v>552850</v>
          </cell>
          <cell r="CJ9" t="str">
            <v>*</v>
          </cell>
          <cell r="CK9">
            <v>9.4E-2</v>
          </cell>
          <cell r="DA9" t="str">
            <v xml:space="preserve">  2.</v>
          </cell>
          <cell r="DB9" t="str">
            <v>Spent Nuclear Fuel Disposal Cost</v>
          </cell>
          <cell r="DG9">
            <v>533629.53999999992</v>
          </cell>
          <cell r="DI9">
            <v>567691</v>
          </cell>
          <cell r="DJ9" t="str">
            <v>*</v>
          </cell>
          <cell r="DK9">
            <v>9.3999999999999986E-2</v>
          </cell>
          <cell r="EA9" t="str">
            <v xml:space="preserve">  2.</v>
          </cell>
          <cell r="EB9" t="str">
            <v>Spent Nuclear Fuel Disposal Cost</v>
          </cell>
          <cell r="EG9">
            <v>35599.68</v>
          </cell>
          <cell r="EI9">
            <v>37872</v>
          </cell>
          <cell r="EJ9" t="str">
            <v>*</v>
          </cell>
          <cell r="EK9">
            <v>9.4E-2</v>
          </cell>
          <cell r="FA9" t="str">
            <v xml:space="preserve">  2.</v>
          </cell>
          <cell r="FB9" t="str">
            <v>Spent Nuclear Fuel Disposal Cost</v>
          </cell>
          <cell r="FG9">
            <v>405836.54</v>
          </cell>
          <cell r="FI9">
            <v>431741</v>
          </cell>
          <cell r="FJ9" t="str">
            <v>*</v>
          </cell>
          <cell r="FK9">
            <v>9.4E-2</v>
          </cell>
        </row>
        <row r="10">
          <cell r="A10" t="str">
            <v xml:space="preserve">  3.</v>
          </cell>
          <cell r="B10" t="str">
            <v>Coal Car Investment</v>
          </cell>
          <cell r="G10">
            <v>1375549</v>
          </cell>
          <cell r="I10">
            <v>0</v>
          </cell>
          <cell r="K10">
            <v>0</v>
          </cell>
          <cell r="AA10" t="str">
            <v xml:space="preserve">  3.</v>
          </cell>
          <cell r="AB10" t="str">
            <v>Coal Car Investment</v>
          </cell>
          <cell r="AG10">
            <v>227976</v>
          </cell>
          <cell r="AI10">
            <v>0</v>
          </cell>
          <cell r="AK10">
            <v>0</v>
          </cell>
          <cell r="BA10" t="str">
            <v xml:space="preserve">  3.</v>
          </cell>
          <cell r="BB10" t="str">
            <v>Coal Car Investment</v>
          </cell>
          <cell r="BG10">
            <v>228558</v>
          </cell>
          <cell r="BI10">
            <v>0</v>
          </cell>
          <cell r="BK10">
            <v>0</v>
          </cell>
          <cell r="CA10" t="str">
            <v xml:space="preserve">  3.</v>
          </cell>
          <cell r="CB10" t="str">
            <v>Coal Car Investment</v>
          </cell>
          <cell r="CG10">
            <v>229093</v>
          </cell>
          <cell r="CI10">
            <v>0</v>
          </cell>
          <cell r="CK10">
            <v>0</v>
          </cell>
          <cell r="DA10" t="str">
            <v xml:space="preserve">  3.</v>
          </cell>
          <cell r="DB10" t="str">
            <v>Coal Car Investment</v>
          </cell>
          <cell r="DG10">
            <v>229441</v>
          </cell>
          <cell r="DI10">
            <v>0</v>
          </cell>
          <cell r="DK10">
            <v>0</v>
          </cell>
          <cell r="EA10" t="str">
            <v xml:space="preserve">  3.</v>
          </cell>
          <cell r="EB10" t="str">
            <v>Coal Car Investment</v>
          </cell>
          <cell r="EG10">
            <v>229964</v>
          </cell>
          <cell r="EI10">
            <v>0</v>
          </cell>
          <cell r="EK10">
            <v>0</v>
          </cell>
          <cell r="FA10" t="str">
            <v xml:space="preserve">  3.</v>
          </cell>
          <cell r="FB10" t="str">
            <v>Coal Car Investment</v>
          </cell>
          <cell r="FG10">
            <v>230517</v>
          </cell>
          <cell r="FI10">
            <v>0</v>
          </cell>
          <cell r="FK10">
            <v>0</v>
          </cell>
        </row>
        <row r="11">
          <cell r="A11" t="str">
            <v xml:space="preserve">  4.</v>
          </cell>
          <cell r="B11" t="str">
            <v>Adjustment to Fuel Cost</v>
          </cell>
          <cell r="G11">
            <v>1662082</v>
          </cell>
          <cell r="I11">
            <v>0</v>
          </cell>
          <cell r="K11">
            <v>0</v>
          </cell>
          <cell r="AA11" t="str">
            <v xml:space="preserve">  4.</v>
          </cell>
          <cell r="AB11" t="str">
            <v>Adjustment to Fuel Cost</v>
          </cell>
          <cell r="AG11">
            <v>277055</v>
          </cell>
          <cell r="AI11">
            <v>0</v>
          </cell>
          <cell r="AK11">
            <v>0</v>
          </cell>
          <cell r="BA11" t="str">
            <v xml:space="preserve">  4.</v>
          </cell>
          <cell r="BB11" t="str">
            <v>Adjustment to Fuel Cost</v>
          </cell>
          <cell r="BG11">
            <v>277111</v>
          </cell>
          <cell r="BI11">
            <v>0</v>
          </cell>
          <cell r="BK11">
            <v>0</v>
          </cell>
          <cell r="CA11" t="str">
            <v xml:space="preserve">  4.</v>
          </cell>
          <cell r="CB11" t="str">
            <v>Adjustment to Fuel Cost</v>
          </cell>
          <cell r="CG11">
            <v>277083</v>
          </cell>
          <cell r="CI11">
            <v>0</v>
          </cell>
          <cell r="CK11">
            <v>0</v>
          </cell>
          <cell r="DA11" t="str">
            <v xml:space="preserve">  4.</v>
          </cell>
          <cell r="DB11" t="str">
            <v>Adjustment to Fuel Cost</v>
          </cell>
          <cell r="DG11">
            <v>277000</v>
          </cell>
          <cell r="DI11">
            <v>0</v>
          </cell>
          <cell r="DK11">
            <v>0</v>
          </cell>
          <cell r="EA11" t="str">
            <v xml:space="preserve">  4.</v>
          </cell>
          <cell r="EB11" t="str">
            <v>Adjustment to Fuel Cost</v>
          </cell>
          <cell r="EG11">
            <v>276944</v>
          </cell>
          <cell r="EI11">
            <v>0</v>
          </cell>
          <cell r="EK11">
            <v>0</v>
          </cell>
          <cell r="FA11" t="str">
            <v xml:space="preserve">  4.</v>
          </cell>
          <cell r="FB11" t="str">
            <v>Adjustment to Fuel Cost</v>
          </cell>
          <cell r="FG11">
            <v>276889</v>
          </cell>
          <cell r="FI11">
            <v>0</v>
          </cell>
          <cell r="FK11">
            <v>0</v>
          </cell>
        </row>
        <row r="13">
          <cell r="A13" t="str">
            <v xml:space="preserve">  5.</v>
          </cell>
          <cell r="B13" t="str">
            <v>TOTAL COST OF GENERATED POWER</v>
          </cell>
          <cell r="G13">
            <v>1049108573.1887262</v>
          </cell>
          <cell r="I13">
            <v>19734720</v>
          </cell>
          <cell r="K13">
            <v>5.3160550197252672</v>
          </cell>
          <cell r="AA13" t="str">
            <v xml:space="preserve">  5.</v>
          </cell>
          <cell r="AB13" t="str">
            <v>TOTAL COST OF GENERATED POWER</v>
          </cell>
          <cell r="AG13">
            <v>207990800.84330764</v>
          </cell>
          <cell r="AI13">
            <v>3878904</v>
          </cell>
          <cell r="AK13">
            <v>5.3621023063037301</v>
          </cell>
          <cell r="BA13" t="str">
            <v xml:space="preserve">  5.</v>
          </cell>
          <cell r="BB13" t="str">
            <v>TOTAL COST OF GENERATED POWER</v>
          </cell>
          <cell r="BG13">
            <v>223570943.51711425</v>
          </cell>
          <cell r="BI13">
            <v>3938585</v>
          </cell>
          <cell r="BK13">
            <v>5.6764280450241458</v>
          </cell>
          <cell r="CA13" t="str">
            <v xml:space="preserve">  5.</v>
          </cell>
          <cell r="CB13" t="str">
            <v>TOTAL COST OF GENERATED POWER</v>
          </cell>
          <cell r="CG13">
            <v>179594897.93215266</v>
          </cell>
          <cell r="CI13">
            <v>3459967</v>
          </cell>
          <cell r="CK13">
            <v>5.1906534927111343</v>
          </cell>
          <cell r="DA13" t="str">
            <v xml:space="preserve">  5.</v>
          </cell>
          <cell r="DB13" t="str">
            <v>TOTAL COST OF GENERATED POWER</v>
          </cell>
          <cell r="DG13">
            <v>171384879.45684007</v>
          </cell>
          <cell r="DI13">
            <v>3098527</v>
          </cell>
          <cell r="DK13">
            <v>5.5311726977638109</v>
          </cell>
          <cell r="EA13" t="str">
            <v xml:space="preserve">  5.</v>
          </cell>
          <cell r="EB13" t="str">
            <v>TOTAL COST OF GENERATED POWER</v>
          </cell>
          <cell r="EG13">
            <v>133195355.91032647</v>
          </cell>
          <cell r="EI13">
            <v>2468963</v>
          </cell>
          <cell r="EK13">
            <v>5.39478946870919</v>
          </cell>
          <cell r="FA13" t="str">
            <v xml:space="preserve">  5.</v>
          </cell>
          <cell r="FB13" t="str">
            <v>TOTAL COST OF GENERATED POWER</v>
          </cell>
          <cell r="FG13">
            <v>133371695.52898519</v>
          </cell>
          <cell r="FI13">
            <v>2889774</v>
          </cell>
          <cell r="FK13">
            <v>4.6152984810917808</v>
          </cell>
        </row>
        <row r="15">
          <cell r="A15" t="str">
            <v xml:space="preserve">  6.</v>
          </cell>
          <cell r="B15" t="str">
            <v>Energy Cost of Purchased Power (Excl. Econ &amp; Cogens) (E7)</v>
          </cell>
          <cell r="G15">
            <v>149158608</v>
          </cell>
          <cell r="I15">
            <v>3152518</v>
          </cell>
          <cell r="K15">
            <v>4.7314117794093482</v>
          </cell>
          <cell r="AA15" t="str">
            <v xml:space="preserve">  6.</v>
          </cell>
          <cell r="AB15" t="str">
            <v>Energy Cost of Purchased Power (Excl. Econ &amp; Cogens) (E7)</v>
          </cell>
          <cell r="AG15">
            <v>29476558</v>
          </cell>
          <cell r="AI15">
            <v>583502</v>
          </cell>
          <cell r="AK15">
            <v>5.051663576131701</v>
          </cell>
          <cell r="BA15" t="str">
            <v xml:space="preserve">  6.</v>
          </cell>
          <cell r="BB15" t="str">
            <v>Energy Cost of Purchased Power (Excl. Econ &amp; Cogens) (E7)</v>
          </cell>
          <cell r="BG15">
            <v>31628390</v>
          </cell>
          <cell r="BI15">
            <v>594737</v>
          </cell>
          <cell r="BK15">
            <v>5.3180464642354526</v>
          </cell>
          <cell r="CA15" t="str">
            <v xml:space="preserve">  6.</v>
          </cell>
          <cell r="CB15" t="str">
            <v>Energy Cost of Purchased Power (Excl. Econ &amp; Cogens) (E7)</v>
          </cell>
          <cell r="CG15">
            <v>26068507</v>
          </cell>
          <cell r="CI15">
            <v>531223</v>
          </cell>
          <cell r="CK15">
            <v>4.9072624867522681</v>
          </cell>
          <cell r="DA15" t="str">
            <v xml:space="preserve">  6.</v>
          </cell>
          <cell r="DB15" t="str">
            <v>Energy Cost of Purchased Power (Excl. Econ &amp; Cogens) (E7)</v>
          </cell>
          <cell r="DG15">
            <v>25165913</v>
          </cell>
          <cell r="DI15">
            <v>497617</v>
          </cell>
          <cell r="DK15">
            <v>5.0572856232805545</v>
          </cell>
          <cell r="EA15" t="str">
            <v xml:space="preserve">  6.</v>
          </cell>
          <cell r="EB15" t="str">
            <v>Energy Cost of Purchased Power (Excl. Econ &amp; Cogens) (E7)</v>
          </cell>
          <cell r="EG15">
            <v>21410797</v>
          </cell>
          <cell r="EI15">
            <v>496361</v>
          </cell>
          <cell r="EK15">
            <v>4.3135534419505159</v>
          </cell>
          <cell r="FA15" t="str">
            <v xml:space="preserve">  6.</v>
          </cell>
          <cell r="FB15" t="str">
            <v>Energy Cost of Purchased Power (Excl. Econ &amp; Cogens) (E7)</v>
          </cell>
          <cell r="FG15">
            <v>15408443</v>
          </cell>
          <cell r="FI15">
            <v>449078</v>
          </cell>
          <cell r="FK15">
            <v>3.4311284453925603</v>
          </cell>
        </row>
        <row r="16">
          <cell r="A16" t="str">
            <v xml:space="preserve">  7.</v>
          </cell>
          <cell r="B16" t="str">
            <v>Energy Cost of Sch. C,X Economy Purchases (Broker) (E9)</v>
          </cell>
          <cell r="G16">
            <v>0</v>
          </cell>
          <cell r="I16">
            <v>0</v>
          </cell>
          <cell r="K16">
            <v>0</v>
          </cell>
          <cell r="AA16" t="str">
            <v xml:space="preserve">  7.</v>
          </cell>
          <cell r="AB16" t="str">
            <v>Energy Cost of Sch. C,X Economy Purchases (Broker) (E9)</v>
          </cell>
          <cell r="AG16">
            <v>0</v>
          </cell>
          <cell r="AI16">
            <v>0</v>
          </cell>
          <cell r="AK16">
            <v>0</v>
          </cell>
          <cell r="BA16" t="str">
            <v xml:space="preserve">  7.</v>
          </cell>
          <cell r="BB16" t="str">
            <v>Energy Cost of Sch. C,X Economy Purchases (Broker) (E9)</v>
          </cell>
          <cell r="BG16">
            <v>0</v>
          </cell>
          <cell r="BI16">
            <v>0</v>
          </cell>
          <cell r="BK16">
            <v>0</v>
          </cell>
          <cell r="CA16" t="str">
            <v xml:space="preserve">  7.</v>
          </cell>
          <cell r="CB16" t="str">
            <v>Energy Cost of Sch. C,X Economy Purchases (Broker) (E9)</v>
          </cell>
          <cell r="CG16">
            <v>0</v>
          </cell>
          <cell r="CI16">
            <v>0</v>
          </cell>
          <cell r="CK16">
            <v>0</v>
          </cell>
          <cell r="DA16" t="str">
            <v xml:space="preserve">  7.</v>
          </cell>
          <cell r="DB16" t="str">
            <v>Energy Cost of Sch. C,X Economy Purchases (Broker) (E9)</v>
          </cell>
          <cell r="DG16">
            <v>0</v>
          </cell>
          <cell r="DI16">
            <v>0</v>
          </cell>
          <cell r="DK16">
            <v>0</v>
          </cell>
          <cell r="EA16" t="str">
            <v xml:space="preserve">  7.</v>
          </cell>
          <cell r="EB16" t="str">
            <v>Energy Cost of Sch. C,X Economy Purchases (Broker) (E9)</v>
          </cell>
          <cell r="EG16">
            <v>0</v>
          </cell>
          <cell r="EI16">
            <v>0</v>
          </cell>
          <cell r="EK16">
            <v>0</v>
          </cell>
          <cell r="FA16" t="str">
            <v xml:space="preserve">  7.</v>
          </cell>
          <cell r="FB16" t="str">
            <v>Energy Cost of Sch. C,X Economy Purchases (Broker) (E9)</v>
          </cell>
          <cell r="FG16">
            <v>0</v>
          </cell>
          <cell r="FI16">
            <v>0</v>
          </cell>
          <cell r="FK16">
            <v>0</v>
          </cell>
        </row>
        <row r="17">
          <cell r="A17" t="str">
            <v xml:space="preserve">  8.</v>
          </cell>
          <cell r="B17" t="str">
            <v>Energy Cost of Economy Purchases (Non-Broker) (E9)</v>
          </cell>
          <cell r="G17">
            <v>30769173</v>
          </cell>
          <cell r="I17">
            <v>352968</v>
          </cell>
          <cell r="K17">
            <v>8.7172698374923492</v>
          </cell>
          <cell r="AA17" t="str">
            <v xml:space="preserve">  8.</v>
          </cell>
          <cell r="AB17" t="str">
            <v>Energy Cost of Economy Purchases (Non-Broker) (E9)</v>
          </cell>
          <cell r="AG17">
            <v>5223061</v>
          </cell>
          <cell r="AI17">
            <v>45969</v>
          </cell>
          <cell r="AK17">
            <v>11.36213752746416</v>
          </cell>
          <cell r="BA17" t="str">
            <v xml:space="preserve">  8.</v>
          </cell>
          <cell r="BB17" t="str">
            <v>Energy Cost of Economy Purchases (Non-Broker) (E9)</v>
          </cell>
          <cell r="BG17">
            <v>4281788</v>
          </cell>
          <cell r="BI17">
            <v>36114</v>
          </cell>
          <cell r="BK17">
            <v>11.856310572077311</v>
          </cell>
          <cell r="CA17" t="str">
            <v xml:space="preserve">  8.</v>
          </cell>
          <cell r="CB17" t="str">
            <v>Energy Cost of Economy Purchases (Non-Broker) (E9)</v>
          </cell>
          <cell r="CG17">
            <v>6989922</v>
          </cell>
          <cell r="CI17">
            <v>80044</v>
          </cell>
          <cell r="CK17">
            <v>8.7325995702363706</v>
          </cell>
          <cell r="DA17" t="str">
            <v xml:space="preserve">  8.</v>
          </cell>
          <cell r="DB17" t="str">
            <v>Energy Cost of Economy Purchases (Non-Broker) (E9)</v>
          </cell>
          <cell r="DG17">
            <v>3175744</v>
          </cell>
          <cell r="DI17">
            <v>38705</v>
          </cell>
          <cell r="DK17">
            <v>8.2049967704430955</v>
          </cell>
          <cell r="EA17" t="str">
            <v xml:space="preserve">  8.</v>
          </cell>
          <cell r="EB17" t="str">
            <v>Energy Cost of Economy Purchases (Non-Broker) (E9)</v>
          </cell>
          <cell r="EG17">
            <v>5592315</v>
          </cell>
          <cell r="EI17">
            <v>72224</v>
          </cell>
          <cell r="EK17">
            <v>7.7430147873283115</v>
          </cell>
          <cell r="FA17" t="str">
            <v xml:space="preserve">  8.</v>
          </cell>
          <cell r="FB17" t="str">
            <v>Energy Cost of Economy Purchases (Non-Broker) (E9)</v>
          </cell>
          <cell r="FG17">
            <v>5506343</v>
          </cell>
          <cell r="FI17">
            <v>79912</v>
          </cell>
          <cell r="FK17">
            <v>6.8905083091400545</v>
          </cell>
        </row>
        <row r="18">
          <cell r="A18" t="str">
            <v xml:space="preserve">  9.</v>
          </cell>
          <cell r="B18" t="str">
            <v>Energy Cost of Schedule E Economy Purchases (E9)</v>
          </cell>
          <cell r="G18">
            <v>0</v>
          </cell>
          <cell r="I18">
            <v>0</v>
          </cell>
          <cell r="K18">
            <v>0</v>
          </cell>
          <cell r="AA18" t="str">
            <v xml:space="preserve">  9.</v>
          </cell>
          <cell r="AB18" t="str">
            <v>Energy Cost of Schedule E Economy Purchases (E9)</v>
          </cell>
          <cell r="AG18">
            <v>0</v>
          </cell>
          <cell r="AI18">
            <v>0</v>
          </cell>
          <cell r="AK18">
            <v>0</v>
          </cell>
          <cell r="BA18" t="str">
            <v xml:space="preserve">  9.</v>
          </cell>
          <cell r="BB18" t="str">
            <v>Energy Cost of Schedule E Economy Purchases (E9)</v>
          </cell>
          <cell r="BG18">
            <v>0</v>
          </cell>
          <cell r="BI18">
            <v>0</v>
          </cell>
          <cell r="BK18">
            <v>0</v>
          </cell>
          <cell r="CA18" t="str">
            <v xml:space="preserve">  9.</v>
          </cell>
          <cell r="CB18" t="str">
            <v>Energy Cost of Schedule E Economy Purchases (E9)</v>
          </cell>
          <cell r="CG18">
            <v>0</v>
          </cell>
          <cell r="CI18">
            <v>0</v>
          </cell>
          <cell r="CK18">
            <v>0</v>
          </cell>
          <cell r="DA18" t="str">
            <v xml:space="preserve">  9.</v>
          </cell>
          <cell r="DB18" t="str">
            <v>Energy Cost of Schedule E Economy Purchases (E9)</v>
          </cell>
          <cell r="DG18">
            <v>0</v>
          </cell>
          <cell r="DI18">
            <v>0</v>
          </cell>
          <cell r="DK18">
            <v>0</v>
          </cell>
          <cell r="EA18" t="str">
            <v xml:space="preserve">  9.</v>
          </cell>
          <cell r="EB18" t="str">
            <v>Energy Cost of Schedule E Economy Purchases (E9)</v>
          </cell>
          <cell r="EG18">
            <v>0</v>
          </cell>
          <cell r="EI18">
            <v>0</v>
          </cell>
          <cell r="EK18">
            <v>0</v>
          </cell>
          <cell r="FA18" t="str">
            <v xml:space="preserve">  9.</v>
          </cell>
          <cell r="FB18" t="str">
            <v>Energy Cost of Schedule E Economy Purchases (E9)</v>
          </cell>
          <cell r="FG18">
            <v>0</v>
          </cell>
          <cell r="FI18">
            <v>0</v>
          </cell>
          <cell r="FK18">
            <v>0</v>
          </cell>
        </row>
        <row r="19">
          <cell r="A19" t="str">
            <v>10.</v>
          </cell>
          <cell r="B19" t="str">
            <v>Capacity Cost of Economy Purchases (E9)</v>
          </cell>
          <cell r="G19">
            <v>0</v>
          </cell>
          <cell r="I19">
            <v>0</v>
          </cell>
          <cell r="J19" t="str">
            <v>*</v>
          </cell>
          <cell r="K19">
            <v>0</v>
          </cell>
          <cell r="AA19" t="str">
            <v>10.</v>
          </cell>
          <cell r="AB19" t="str">
            <v>Capacity Cost of Economy Purchases (E9)</v>
          </cell>
          <cell r="AG19">
            <v>0</v>
          </cell>
          <cell r="AI19">
            <v>0</v>
          </cell>
          <cell r="AJ19" t="str">
            <v>*</v>
          </cell>
          <cell r="AK19">
            <v>0</v>
          </cell>
          <cell r="BA19" t="str">
            <v>10.</v>
          </cell>
          <cell r="BB19" t="str">
            <v>Capacity Cost of Economy Purchases (E9)</v>
          </cell>
          <cell r="BG19">
            <v>0</v>
          </cell>
          <cell r="BI19">
            <v>0</v>
          </cell>
          <cell r="BJ19" t="str">
            <v>*</v>
          </cell>
          <cell r="BK19">
            <v>0</v>
          </cell>
          <cell r="CA19" t="str">
            <v>10.</v>
          </cell>
          <cell r="CB19" t="str">
            <v>Capacity Cost of Economy Purchases (E9)</v>
          </cell>
          <cell r="CG19">
            <v>0</v>
          </cell>
          <cell r="CI19">
            <v>0</v>
          </cell>
          <cell r="CJ19" t="str">
            <v>*</v>
          </cell>
          <cell r="CK19">
            <v>0</v>
          </cell>
          <cell r="DA19" t="str">
            <v>10.</v>
          </cell>
          <cell r="DB19" t="str">
            <v>Capacity Cost of Economy Purchases (E9)</v>
          </cell>
          <cell r="DG19">
            <v>0</v>
          </cell>
          <cell r="DI19">
            <v>0</v>
          </cell>
          <cell r="DJ19" t="str">
            <v>*</v>
          </cell>
          <cell r="DK19">
            <v>0</v>
          </cell>
          <cell r="EA19" t="str">
            <v>10.</v>
          </cell>
          <cell r="EB19" t="str">
            <v>Capacity Cost of Economy Purchases (E9)</v>
          </cell>
          <cell r="EG19">
            <v>0</v>
          </cell>
          <cell r="EI19">
            <v>0</v>
          </cell>
          <cell r="EJ19" t="str">
            <v>*</v>
          </cell>
          <cell r="EK19">
            <v>0</v>
          </cell>
          <cell r="FA19" t="str">
            <v>10.</v>
          </cell>
          <cell r="FB19" t="str">
            <v>Capacity Cost of Economy Purchases (E9)</v>
          </cell>
          <cell r="FG19">
            <v>0</v>
          </cell>
          <cell r="FI19">
            <v>0</v>
          </cell>
          <cell r="FJ19" t="str">
            <v>*</v>
          </cell>
          <cell r="FK19">
            <v>0</v>
          </cell>
        </row>
        <row r="20">
          <cell r="A20" t="str">
            <v>11.</v>
          </cell>
          <cell r="B20" t="str">
            <v>Payments to Qualifying Facilities (E8)</v>
          </cell>
          <cell r="G20">
            <v>80466976</v>
          </cell>
          <cell r="I20">
            <v>2296152</v>
          </cell>
          <cell r="K20">
            <v>3.5044272330403219</v>
          </cell>
          <cell r="AA20" t="str">
            <v>11.</v>
          </cell>
          <cell r="AB20" t="str">
            <v>Payments to Qualifying Facilities (E8)</v>
          </cell>
          <cell r="AG20">
            <v>13336295</v>
          </cell>
          <cell r="AI20">
            <v>379781</v>
          </cell>
          <cell r="AK20">
            <v>3.5115750919608937</v>
          </cell>
          <cell r="BA20" t="str">
            <v>11.</v>
          </cell>
          <cell r="BB20" t="str">
            <v>Payments to Qualifying Facilities (E8)</v>
          </cell>
          <cell r="BG20">
            <v>13311578</v>
          </cell>
          <cell r="BI20">
            <v>376920</v>
          </cell>
          <cell r="BK20">
            <v>3.5316719728324317</v>
          </cell>
          <cell r="CA20" t="str">
            <v>11.</v>
          </cell>
          <cell r="CB20" t="str">
            <v>Payments to Qualifying Facilities (E8)</v>
          </cell>
          <cell r="CG20">
            <v>12908918</v>
          </cell>
          <cell r="CI20">
            <v>367590</v>
          </cell>
          <cell r="CK20">
            <v>3.5117707228161814</v>
          </cell>
          <cell r="DA20" t="str">
            <v>11.</v>
          </cell>
          <cell r="DB20" t="str">
            <v>Payments to Qualifying Facilities (E8)</v>
          </cell>
          <cell r="DG20">
            <v>13243481</v>
          </cell>
          <cell r="DI20">
            <v>378379</v>
          </cell>
          <cell r="DK20">
            <v>3.5000570856205022</v>
          </cell>
          <cell r="EA20" t="str">
            <v>11.</v>
          </cell>
          <cell r="EB20" t="str">
            <v>Payments to Qualifying Facilities (E8)</v>
          </cell>
          <cell r="EG20">
            <v>13770193</v>
          </cell>
          <cell r="EI20">
            <v>392535</v>
          </cell>
          <cell r="EK20">
            <v>3.508016609983823</v>
          </cell>
          <cell r="FA20" t="str">
            <v>11.</v>
          </cell>
          <cell r="FB20" t="str">
            <v>Payments to Qualifying Facilities (E8)</v>
          </cell>
          <cell r="FG20">
            <v>13896511</v>
          </cell>
          <cell r="FI20">
            <v>400947</v>
          </cell>
          <cell r="FK20">
            <v>3.4659221792406476</v>
          </cell>
        </row>
        <row r="22">
          <cell r="A22" t="str">
            <v>12.</v>
          </cell>
          <cell r="B22" t="str">
            <v>TOTAL COST OF PURCHASED POWER</v>
          </cell>
          <cell r="G22">
            <v>260394757</v>
          </cell>
          <cell r="I22">
            <v>5801638</v>
          </cell>
          <cell r="K22">
            <v>4.4882972188199259</v>
          </cell>
          <cell r="AA22" t="str">
            <v>12.</v>
          </cell>
          <cell r="AB22" t="str">
            <v>TOTAL COST OF PURCHASED POWER</v>
          </cell>
          <cell r="AG22">
            <v>48035914</v>
          </cell>
          <cell r="AI22">
            <v>1009252</v>
          </cell>
          <cell r="AK22">
            <v>4.7595559879990335</v>
          </cell>
          <cell r="BA22" t="str">
            <v>12.</v>
          </cell>
          <cell r="BB22" t="str">
            <v>TOTAL COST OF PURCHASED POWER</v>
          </cell>
          <cell r="BG22">
            <v>49221756</v>
          </cell>
          <cell r="BI22">
            <v>1007771</v>
          </cell>
          <cell r="BK22">
            <v>4.8842203238632589</v>
          </cell>
          <cell r="CA22" t="str">
            <v>12.</v>
          </cell>
          <cell r="CB22" t="str">
            <v>TOTAL COST OF PURCHASED POWER</v>
          </cell>
          <cell r="CG22">
            <v>45967347</v>
          </cell>
          <cell r="CI22">
            <v>978857</v>
          </cell>
          <cell r="CK22">
            <v>4.6960227081177326</v>
          </cell>
          <cell r="DA22" t="str">
            <v>12.</v>
          </cell>
          <cell r="DB22" t="str">
            <v>TOTAL COST OF PURCHASED POWER</v>
          </cell>
          <cell r="DG22">
            <v>41585138</v>
          </cell>
          <cell r="DI22">
            <v>914701</v>
          </cell>
          <cell r="DK22">
            <v>4.5463094497546193</v>
          </cell>
          <cell r="EA22" t="str">
            <v>12.</v>
          </cell>
          <cell r="EB22" t="str">
            <v>TOTAL COST OF PURCHASED POWER</v>
          </cell>
          <cell r="EG22">
            <v>40773305</v>
          </cell>
          <cell r="EI22">
            <v>961120</v>
          </cell>
          <cell r="EK22">
            <v>4.2422699558848009</v>
          </cell>
          <cell r="FA22" t="str">
            <v>12.</v>
          </cell>
          <cell r="FB22" t="str">
            <v>TOTAL COST OF PURCHASED POWER</v>
          </cell>
          <cell r="FG22">
            <v>34811297</v>
          </cell>
          <cell r="FI22">
            <v>929937</v>
          </cell>
          <cell r="FK22">
            <v>3.7434038004725054</v>
          </cell>
        </row>
        <row r="24">
          <cell r="A24" t="str">
            <v>13.</v>
          </cell>
          <cell r="B24" t="str">
            <v>TOTAL AVAILABLE KWH</v>
          </cell>
          <cell r="I24">
            <v>25536358</v>
          </cell>
          <cell r="AA24" t="str">
            <v>13.</v>
          </cell>
          <cell r="AB24" t="str">
            <v>TOTAL AVAILABLE KWH</v>
          </cell>
          <cell r="BA24" t="str">
            <v>13.</v>
          </cell>
          <cell r="BB24" t="str">
            <v>TOTAL AVAILABLE KWH</v>
          </cell>
          <cell r="CA24" t="str">
            <v>13.</v>
          </cell>
          <cell r="CB24" t="str">
            <v>TOTAL AVAILABLE KWH</v>
          </cell>
          <cell r="DA24" t="str">
            <v>13.</v>
          </cell>
          <cell r="DB24" t="str">
            <v>TOTAL AVAILABLE KWH</v>
          </cell>
          <cell r="EA24" t="str">
            <v>13.</v>
          </cell>
          <cell r="EB24" t="str">
            <v>TOTAL AVAILABLE KWH</v>
          </cell>
          <cell r="FA24" t="str">
            <v>13.</v>
          </cell>
          <cell r="FB24" t="str">
            <v>TOTAL AVAILABLE KWH</v>
          </cell>
        </row>
        <row r="26">
          <cell r="A26" t="str">
            <v>14.</v>
          </cell>
          <cell r="B26" t="str">
            <v>Fuel Cost of Economy Sales</v>
          </cell>
          <cell r="E26" t="str">
            <v>(E6)</v>
          </cell>
          <cell r="G26">
            <v>0</v>
          </cell>
          <cell r="I26">
            <v>0</v>
          </cell>
          <cell r="K26">
            <v>0</v>
          </cell>
          <cell r="AA26" t="str">
            <v>14.</v>
          </cell>
          <cell r="AB26" t="str">
            <v>Fuel Cost of Economy Sales</v>
          </cell>
          <cell r="AE26" t="str">
            <v>(E6)</v>
          </cell>
          <cell r="AG26">
            <v>0</v>
          </cell>
          <cell r="AI26">
            <v>0</v>
          </cell>
          <cell r="AK26">
            <v>0</v>
          </cell>
          <cell r="BA26" t="str">
            <v>14.</v>
          </cell>
          <cell r="BB26" t="str">
            <v>Fuel Cost of Economy Sales</v>
          </cell>
          <cell r="BE26" t="str">
            <v>(E6)</v>
          </cell>
          <cell r="BG26">
            <v>0</v>
          </cell>
          <cell r="BI26">
            <v>0</v>
          </cell>
          <cell r="BK26">
            <v>0</v>
          </cell>
          <cell r="CA26" t="str">
            <v>14.</v>
          </cell>
          <cell r="CB26" t="str">
            <v>Fuel Cost of Economy Sales</v>
          </cell>
          <cell r="CE26" t="str">
            <v>(E6)</v>
          </cell>
          <cell r="CG26">
            <v>0</v>
          </cell>
          <cell r="CI26">
            <v>0</v>
          </cell>
          <cell r="CK26">
            <v>0</v>
          </cell>
          <cell r="DA26" t="str">
            <v>14.</v>
          </cell>
          <cell r="DB26" t="str">
            <v>Fuel Cost of Economy Sales</v>
          </cell>
          <cell r="DE26" t="str">
            <v>(E6)</v>
          </cell>
          <cell r="DG26">
            <v>0</v>
          </cell>
          <cell r="DI26">
            <v>0</v>
          </cell>
          <cell r="DK26">
            <v>0</v>
          </cell>
          <cell r="EA26" t="str">
            <v>14.</v>
          </cell>
          <cell r="EB26" t="str">
            <v>Fuel Cost of Economy Sales</v>
          </cell>
          <cell r="EE26" t="str">
            <v>(E6)</v>
          </cell>
          <cell r="EG26">
            <v>0</v>
          </cell>
          <cell r="EI26">
            <v>0</v>
          </cell>
          <cell r="EK26">
            <v>0</v>
          </cell>
          <cell r="FA26" t="str">
            <v>14.</v>
          </cell>
          <cell r="FB26" t="str">
            <v>Fuel Cost of Economy Sales</v>
          </cell>
          <cell r="FE26" t="str">
            <v>(E6)</v>
          </cell>
          <cell r="FG26">
            <v>0</v>
          </cell>
          <cell r="FI26">
            <v>0</v>
          </cell>
          <cell r="FK26">
            <v>0</v>
          </cell>
        </row>
        <row r="27">
          <cell r="A27" t="str">
            <v>14a.</v>
          </cell>
          <cell r="B27" t="str">
            <v>Gain on Economy Sales - 80%</v>
          </cell>
          <cell r="E27" t="str">
            <v>(E6)</v>
          </cell>
          <cell r="G27">
            <v>0</v>
          </cell>
          <cell r="I27">
            <v>0</v>
          </cell>
          <cell r="J27" t="str">
            <v>*</v>
          </cell>
          <cell r="K27">
            <v>0</v>
          </cell>
          <cell r="AA27" t="str">
            <v>14a.</v>
          </cell>
          <cell r="AB27" t="str">
            <v>Gain on Economy Sales - 80%</v>
          </cell>
          <cell r="AE27" t="str">
            <v>(E6)</v>
          </cell>
          <cell r="AG27">
            <v>0</v>
          </cell>
          <cell r="AI27">
            <v>0</v>
          </cell>
          <cell r="AJ27" t="str">
            <v>*</v>
          </cell>
          <cell r="AK27">
            <v>0</v>
          </cell>
          <cell r="BA27" t="str">
            <v>14a.</v>
          </cell>
          <cell r="BB27" t="str">
            <v>Gain on Economy Sales - 80%</v>
          </cell>
          <cell r="BE27" t="str">
            <v>(E6)</v>
          </cell>
          <cell r="BG27">
            <v>0</v>
          </cell>
          <cell r="BI27">
            <v>0</v>
          </cell>
          <cell r="BJ27" t="str">
            <v>*</v>
          </cell>
          <cell r="BK27">
            <v>0</v>
          </cell>
          <cell r="CA27" t="str">
            <v>14a.</v>
          </cell>
          <cell r="CB27" t="str">
            <v>Gain on Economy Sales - 80%</v>
          </cell>
          <cell r="CE27" t="str">
            <v>(E6)</v>
          </cell>
          <cell r="CG27">
            <v>0</v>
          </cell>
          <cell r="CI27">
            <v>0</v>
          </cell>
          <cell r="CJ27" t="str">
            <v>*</v>
          </cell>
          <cell r="CK27">
            <v>0</v>
          </cell>
          <cell r="DA27" t="str">
            <v>14a.</v>
          </cell>
          <cell r="DB27" t="str">
            <v>Gain on Economy Sales - 80%</v>
          </cell>
          <cell r="DE27" t="str">
            <v>(E6)</v>
          </cell>
          <cell r="DG27">
            <v>0</v>
          </cell>
          <cell r="DI27">
            <v>0</v>
          </cell>
          <cell r="DJ27" t="str">
            <v>*</v>
          </cell>
          <cell r="DK27">
            <v>0</v>
          </cell>
          <cell r="EA27" t="str">
            <v>14a.</v>
          </cell>
          <cell r="EB27" t="str">
            <v>Gain on Economy Sales - 80%</v>
          </cell>
          <cell r="EE27" t="str">
            <v>(E6)</v>
          </cell>
          <cell r="EG27">
            <v>0</v>
          </cell>
          <cell r="EI27">
            <v>0</v>
          </cell>
          <cell r="EJ27" t="str">
            <v>*</v>
          </cell>
          <cell r="EK27">
            <v>0</v>
          </cell>
          <cell r="FA27" t="str">
            <v>14a.</v>
          </cell>
          <cell r="FB27" t="str">
            <v>Gain on Economy Sales - 80%</v>
          </cell>
          <cell r="FE27" t="str">
            <v>(E6)</v>
          </cell>
          <cell r="FG27">
            <v>0</v>
          </cell>
          <cell r="FI27">
            <v>0</v>
          </cell>
          <cell r="FJ27" t="str">
            <v>*</v>
          </cell>
          <cell r="FK27">
            <v>0</v>
          </cell>
        </row>
        <row r="28">
          <cell r="A28" t="str">
            <v>15.</v>
          </cell>
          <cell r="B28" t="str">
            <v>Fuel Cost of Other Power Sales</v>
          </cell>
          <cell r="E28" t="str">
            <v>(E6)</v>
          </cell>
          <cell r="G28">
            <v>-8303354</v>
          </cell>
          <cell r="I28">
            <v>-156712</v>
          </cell>
          <cell r="K28">
            <v>5.2984800142937356</v>
          </cell>
          <cell r="AA28" t="str">
            <v>15.</v>
          </cell>
          <cell r="AB28" t="str">
            <v>Fuel Cost of Other Power Sales</v>
          </cell>
          <cell r="AE28" t="str">
            <v>(E6)</v>
          </cell>
          <cell r="AG28">
            <v>-1694465</v>
          </cell>
          <cell r="AI28">
            <v>-32188</v>
          </cell>
          <cell r="AK28">
            <v>5.2642755063999003</v>
          </cell>
          <cell r="BA28" t="str">
            <v>15.</v>
          </cell>
          <cell r="BB28" t="str">
            <v>Fuel Cost of Other Power Sales</v>
          </cell>
          <cell r="BE28" t="str">
            <v>(E6)</v>
          </cell>
          <cell r="BG28">
            <v>-2192060</v>
          </cell>
          <cell r="BI28">
            <v>-42398</v>
          </cell>
          <cell r="BK28">
            <v>5.1701967073918578</v>
          </cell>
          <cell r="CA28" t="str">
            <v>15.</v>
          </cell>
          <cell r="CB28" t="str">
            <v>Fuel Cost of Other Power Sales</v>
          </cell>
          <cell r="CE28" t="str">
            <v>(E6)</v>
          </cell>
          <cell r="CG28">
            <v>-578513</v>
          </cell>
          <cell r="CI28">
            <v>-11445</v>
          </cell>
          <cell r="CK28">
            <v>5.0547225862822192</v>
          </cell>
          <cell r="DA28" t="str">
            <v>15.</v>
          </cell>
          <cell r="DB28" t="str">
            <v>Fuel Cost of Other Power Sales</v>
          </cell>
          <cell r="DE28" t="str">
            <v>(E6)</v>
          </cell>
          <cell r="DG28">
            <v>-2260972</v>
          </cell>
          <cell r="DI28">
            <v>-41703</v>
          </cell>
          <cell r="DK28">
            <v>5.4216051603002189</v>
          </cell>
          <cell r="EA28" t="str">
            <v>15.</v>
          </cell>
          <cell r="EB28" t="str">
            <v>Fuel Cost of Other Power Sales</v>
          </cell>
          <cell r="EE28" t="str">
            <v>(E6)</v>
          </cell>
          <cell r="EG28">
            <v>-750977</v>
          </cell>
          <cell r="EI28">
            <v>-13779</v>
          </cell>
          <cell r="EK28">
            <v>5.4501560345453228</v>
          </cell>
          <cell r="FA28" t="str">
            <v>15.</v>
          </cell>
          <cell r="FB28" t="str">
            <v>Fuel Cost of Other Power Sales</v>
          </cell>
          <cell r="FE28" t="str">
            <v>(E6)</v>
          </cell>
          <cell r="FG28">
            <v>-826367</v>
          </cell>
          <cell r="FI28">
            <v>-15199</v>
          </cell>
          <cell r="FK28">
            <v>5.4369826962300154</v>
          </cell>
        </row>
        <row r="29">
          <cell r="A29" t="str">
            <v>15a.</v>
          </cell>
          <cell r="B29" t="str">
            <v>Gain on Other Power Sales</v>
          </cell>
          <cell r="E29" t="str">
            <v>(E6)</v>
          </cell>
          <cell r="G29">
            <v>-922594</v>
          </cell>
          <cell r="I29">
            <v>-156712</v>
          </cell>
          <cell r="J29" t="str">
            <v>*</v>
          </cell>
          <cell r="K29">
            <v>0.5887194343764357</v>
          </cell>
          <cell r="AA29" t="str">
            <v>15a.</v>
          </cell>
          <cell r="AB29" t="str">
            <v>Gain on Other Power Sales</v>
          </cell>
          <cell r="AE29" t="str">
            <v>(E6)</v>
          </cell>
          <cell r="AG29">
            <v>-188274</v>
          </cell>
          <cell r="AI29">
            <v>-32188</v>
          </cell>
          <cell r="AJ29" t="str">
            <v>*</v>
          </cell>
          <cell r="AK29">
            <v>0.58491984590530632</v>
          </cell>
          <cell r="BA29" t="str">
            <v>15a.</v>
          </cell>
          <cell r="BB29" t="str">
            <v>Gain on Other Power Sales</v>
          </cell>
          <cell r="BE29" t="str">
            <v>(E6)</v>
          </cell>
          <cell r="BG29">
            <v>-243562</v>
          </cell>
          <cell r="BI29">
            <v>-42398</v>
          </cell>
          <cell r="BJ29" t="str">
            <v>*</v>
          </cell>
          <cell r="BK29">
            <v>0.57446577668757959</v>
          </cell>
          <cell r="CA29" t="str">
            <v>15a.</v>
          </cell>
          <cell r="CB29" t="str">
            <v>Gain on Other Power Sales</v>
          </cell>
          <cell r="CE29" t="str">
            <v>(E6)</v>
          </cell>
          <cell r="CG29">
            <v>-64279</v>
          </cell>
          <cell r="CI29">
            <v>-11445</v>
          </cell>
          <cell r="CJ29" t="str">
            <v>*</v>
          </cell>
          <cell r="CK29">
            <v>0.5616339012669288</v>
          </cell>
          <cell r="DA29" t="str">
            <v>15a.</v>
          </cell>
          <cell r="DB29" t="str">
            <v>Gain on Other Power Sales</v>
          </cell>
          <cell r="DE29" t="str">
            <v>(E6)</v>
          </cell>
          <cell r="DG29">
            <v>-251219</v>
          </cell>
          <cell r="DI29">
            <v>-41703</v>
          </cell>
          <cell r="DJ29" t="str">
            <v>*</v>
          </cell>
          <cell r="DK29">
            <v>0.60240030693235502</v>
          </cell>
          <cell r="EA29" t="str">
            <v>15a.</v>
          </cell>
          <cell r="EB29" t="str">
            <v>Gain on Other Power Sales</v>
          </cell>
          <cell r="EE29" t="str">
            <v>(E6)</v>
          </cell>
          <cell r="EG29">
            <v>-83441</v>
          </cell>
          <cell r="EI29">
            <v>-13779</v>
          </cell>
          <cell r="EJ29" t="str">
            <v>*</v>
          </cell>
          <cell r="EK29">
            <v>0.60556644168662455</v>
          </cell>
          <cell r="FA29" t="str">
            <v>15a.</v>
          </cell>
          <cell r="FB29" t="str">
            <v>Gain on Other Power Sales</v>
          </cell>
          <cell r="FE29" t="str">
            <v>(E6)</v>
          </cell>
          <cell r="FG29">
            <v>-91819</v>
          </cell>
          <cell r="FI29">
            <v>-15199</v>
          </cell>
          <cell r="FJ29" t="str">
            <v>*</v>
          </cell>
          <cell r="FK29">
            <v>0.60411211263898945</v>
          </cell>
        </row>
        <row r="30">
          <cell r="A30" t="str">
            <v>16.</v>
          </cell>
          <cell r="B30" t="str">
            <v>Fuel Cost of Unit Power Sales</v>
          </cell>
          <cell r="E30" t="str">
            <v>(E6)</v>
          </cell>
          <cell r="G30">
            <v>0</v>
          </cell>
          <cell r="I30">
            <v>0</v>
          </cell>
          <cell r="K30">
            <v>0</v>
          </cell>
          <cell r="AA30" t="str">
            <v>16.</v>
          </cell>
          <cell r="AB30" t="str">
            <v>Fuel Cost of Unit Power Sales</v>
          </cell>
          <cell r="AE30" t="str">
            <v>(E6)</v>
          </cell>
          <cell r="AG30">
            <v>0</v>
          </cell>
          <cell r="AI30">
            <v>0</v>
          </cell>
          <cell r="AK30">
            <v>0</v>
          </cell>
          <cell r="BA30" t="str">
            <v>16.</v>
          </cell>
          <cell r="BB30" t="str">
            <v>Fuel Cost of Unit Power Sales</v>
          </cell>
          <cell r="BE30" t="str">
            <v>(E6)</v>
          </cell>
          <cell r="BG30">
            <v>0</v>
          </cell>
          <cell r="BI30">
            <v>0</v>
          </cell>
          <cell r="BK30">
            <v>0</v>
          </cell>
          <cell r="CA30" t="str">
            <v>16.</v>
          </cell>
          <cell r="CB30" t="str">
            <v>Fuel Cost of Unit Power Sales</v>
          </cell>
          <cell r="CE30" t="str">
            <v>(E6)</v>
          </cell>
          <cell r="CG30">
            <v>0</v>
          </cell>
          <cell r="CI30">
            <v>0</v>
          </cell>
          <cell r="CK30">
            <v>0</v>
          </cell>
          <cell r="DA30" t="str">
            <v>16.</v>
          </cell>
          <cell r="DB30" t="str">
            <v>Fuel Cost of Unit Power Sales</v>
          </cell>
          <cell r="DE30" t="str">
            <v>(E6)</v>
          </cell>
          <cell r="DG30">
            <v>0</v>
          </cell>
          <cell r="DI30">
            <v>0</v>
          </cell>
          <cell r="DK30">
            <v>0</v>
          </cell>
          <cell r="EA30" t="str">
            <v>16.</v>
          </cell>
          <cell r="EB30" t="str">
            <v>Fuel Cost of Unit Power Sales</v>
          </cell>
          <cell r="EE30" t="str">
            <v>(E6)</v>
          </cell>
          <cell r="EG30">
            <v>0</v>
          </cell>
          <cell r="EI30">
            <v>0</v>
          </cell>
          <cell r="EK30">
            <v>0</v>
          </cell>
          <cell r="FA30" t="str">
            <v>16.</v>
          </cell>
          <cell r="FB30" t="str">
            <v>Fuel Cost of Unit Power Sales</v>
          </cell>
          <cell r="FE30" t="str">
            <v>(E6)</v>
          </cell>
          <cell r="FG30">
            <v>0</v>
          </cell>
          <cell r="FI30">
            <v>0</v>
          </cell>
          <cell r="FK30">
            <v>0</v>
          </cell>
        </row>
        <row r="31">
          <cell r="A31" t="str">
            <v>16a.</v>
          </cell>
          <cell r="B31" t="str">
            <v>Gain on Unit Power Sales</v>
          </cell>
          <cell r="E31" t="str">
            <v>(E6)</v>
          </cell>
          <cell r="G31">
            <v>0</v>
          </cell>
          <cell r="I31">
            <v>0</v>
          </cell>
          <cell r="K31">
            <v>0</v>
          </cell>
          <cell r="AA31" t="str">
            <v>16a.</v>
          </cell>
          <cell r="AB31" t="str">
            <v>Gain on Unit Power Sales</v>
          </cell>
          <cell r="AE31" t="str">
            <v>(E6)</v>
          </cell>
          <cell r="AG31">
            <v>0</v>
          </cell>
          <cell r="AI31">
            <v>0</v>
          </cell>
          <cell r="AK31">
            <v>0</v>
          </cell>
          <cell r="BA31" t="str">
            <v>16a.</v>
          </cell>
          <cell r="BB31" t="str">
            <v>Gain on Unit Power Sales</v>
          </cell>
          <cell r="BE31" t="str">
            <v>(E6)</v>
          </cell>
          <cell r="BG31">
            <v>0</v>
          </cell>
          <cell r="BI31">
            <v>0</v>
          </cell>
          <cell r="BK31">
            <v>0</v>
          </cell>
          <cell r="CA31" t="str">
            <v>16a.</v>
          </cell>
          <cell r="CB31" t="str">
            <v>Gain on Unit Power Sales</v>
          </cell>
          <cell r="CE31" t="str">
            <v>(E6)</v>
          </cell>
          <cell r="CG31">
            <v>0</v>
          </cell>
          <cell r="CI31">
            <v>0</v>
          </cell>
          <cell r="CK31">
            <v>0</v>
          </cell>
          <cell r="DA31" t="str">
            <v>16a.</v>
          </cell>
          <cell r="DB31" t="str">
            <v>Gain on Unit Power Sales</v>
          </cell>
          <cell r="DE31" t="str">
            <v>(E6)</v>
          </cell>
          <cell r="DG31">
            <v>0</v>
          </cell>
          <cell r="DI31">
            <v>0</v>
          </cell>
          <cell r="DK31">
            <v>0</v>
          </cell>
          <cell r="EA31" t="str">
            <v>16a.</v>
          </cell>
          <cell r="EB31" t="str">
            <v>Gain on Unit Power Sales</v>
          </cell>
          <cell r="EE31" t="str">
            <v>(E6)</v>
          </cell>
          <cell r="EG31">
            <v>0</v>
          </cell>
          <cell r="EI31">
            <v>0</v>
          </cell>
          <cell r="EK31">
            <v>0</v>
          </cell>
          <cell r="FA31" t="str">
            <v>16a.</v>
          </cell>
          <cell r="FB31" t="str">
            <v>Gain on Unit Power Sales</v>
          </cell>
          <cell r="FE31" t="str">
            <v>(E6)</v>
          </cell>
          <cell r="FG31">
            <v>0</v>
          </cell>
          <cell r="FI31">
            <v>0</v>
          </cell>
          <cell r="FK31">
            <v>0</v>
          </cell>
        </row>
        <row r="32">
          <cell r="A32" t="str">
            <v>17.</v>
          </cell>
          <cell r="B32" t="str">
            <v>Fuel Cost of Stratified Sales</v>
          </cell>
          <cell r="E32" t="str">
            <v>(E6)</v>
          </cell>
          <cell r="G32">
            <v>-98195041.326584548</v>
          </cell>
          <cell r="I32">
            <v>-1659182</v>
          </cell>
          <cell r="K32">
            <v>5.9182802927336819</v>
          </cell>
          <cell r="AA32" t="str">
            <v>17.</v>
          </cell>
          <cell r="AB32" t="str">
            <v>Fuel Cost of Stratified Sales</v>
          </cell>
          <cell r="AE32" t="str">
            <v>(E6)</v>
          </cell>
          <cell r="AG32">
            <v>-15062768.300160645</v>
          </cell>
          <cell r="AI32">
            <v>-274568</v>
          </cell>
          <cell r="AK32">
            <v>5.485988279828911</v>
          </cell>
          <cell r="BA32" t="str">
            <v>17.</v>
          </cell>
          <cell r="BB32" t="str">
            <v>Fuel Cost of Stratified Sales</v>
          </cell>
          <cell r="BE32" t="str">
            <v>(E6)</v>
          </cell>
          <cell r="BG32">
            <v>-18615629.854831953</v>
          </cell>
          <cell r="BI32">
            <v>-314901</v>
          </cell>
          <cell r="BK32">
            <v>5.9115816891124364</v>
          </cell>
          <cell r="CA32" t="str">
            <v>17.</v>
          </cell>
          <cell r="CB32" t="str">
            <v>Fuel Cost of Stratified Sales</v>
          </cell>
          <cell r="CE32" t="str">
            <v>(E6)</v>
          </cell>
          <cell r="CG32">
            <v>-20775201.887372427</v>
          </cell>
          <cell r="CI32">
            <v>-324344</v>
          </cell>
          <cell r="CK32">
            <v>6.4052986604877615</v>
          </cell>
          <cell r="DA32" t="str">
            <v>17.</v>
          </cell>
          <cell r="DB32" t="str">
            <v>Fuel Cost of Stratified Sales</v>
          </cell>
          <cell r="DE32" t="str">
            <v>(E6)</v>
          </cell>
          <cell r="DG32">
            <v>-19982957.794082675</v>
          </cell>
          <cell r="DI32">
            <v>-307430</v>
          </cell>
          <cell r="DK32">
            <v>6.5000025352381599</v>
          </cell>
          <cell r="EA32" t="str">
            <v>17.</v>
          </cell>
          <cell r="EB32" t="str">
            <v>Fuel Cost of Stratified Sales</v>
          </cell>
          <cell r="EE32" t="str">
            <v>(E6)</v>
          </cell>
          <cell r="EG32">
            <v>-15102117.836685663</v>
          </cell>
          <cell r="EI32">
            <v>-258931</v>
          </cell>
          <cell r="EK32">
            <v>5.8324873563558102</v>
          </cell>
          <cell r="FA32" t="str">
            <v>17.</v>
          </cell>
          <cell r="FB32" t="str">
            <v>Fuel Cost of Stratified Sales</v>
          </cell>
          <cell r="FE32" t="str">
            <v>(E6)</v>
          </cell>
          <cell r="FG32">
            <v>-8656365.6534511875</v>
          </cell>
          <cell r="FI32">
            <v>-179008</v>
          </cell>
          <cell r="FK32">
            <v>4.8357423430523703</v>
          </cell>
        </row>
        <row r="34">
          <cell r="A34" t="str">
            <v>18.</v>
          </cell>
          <cell r="B34" t="str">
            <v>TOTAL FUEL COST AND GAINS ON POWER SALES</v>
          </cell>
          <cell r="G34">
            <v>-107420989.32658455</v>
          </cell>
          <cell r="I34">
            <v>-1815894</v>
          </cell>
          <cell r="K34">
            <v>5.915598009938055</v>
          </cell>
          <cell r="AA34" t="str">
            <v>18.</v>
          </cell>
          <cell r="AB34" t="str">
            <v>TOTAL FUEL COST AND GAINS ON POWER SALES</v>
          </cell>
          <cell r="AG34">
            <v>-16945507.300160646</v>
          </cell>
          <cell r="AI34">
            <v>-306756</v>
          </cell>
          <cell r="AK34">
            <v>5.5240997079635434</v>
          </cell>
          <cell r="BA34" t="str">
            <v>18.</v>
          </cell>
          <cell r="BB34" t="str">
            <v>TOTAL FUEL COST AND GAINS ON POWER SALES</v>
          </cell>
          <cell r="BG34">
            <v>-21051251.854831953</v>
          </cell>
          <cell r="BI34">
            <v>-357299</v>
          </cell>
          <cell r="BK34">
            <v>5.8917746354823137</v>
          </cell>
          <cell r="CA34" t="str">
            <v>18.</v>
          </cell>
          <cell r="CB34" t="str">
            <v>TOTAL FUEL COST AND GAINS ON POWER SALES</v>
          </cell>
          <cell r="CG34">
            <v>-21417993.887372427</v>
          </cell>
          <cell r="CI34">
            <v>-335789</v>
          </cell>
          <cell r="CK34">
            <v>6.3784084312983529</v>
          </cell>
          <cell r="DA34" t="str">
            <v>18.</v>
          </cell>
          <cell r="DB34" t="str">
            <v>TOTAL FUEL COST AND GAINS ON POWER SALES</v>
          </cell>
          <cell r="DG34">
            <v>-22495148.794082675</v>
          </cell>
          <cell r="DI34">
            <v>-349133</v>
          </cell>
          <cell r="DK34">
            <v>6.44314596273703</v>
          </cell>
          <cell r="EA34" t="str">
            <v>18.</v>
          </cell>
          <cell r="EB34" t="str">
            <v>TOTAL FUEL COST AND GAINS ON POWER SALES</v>
          </cell>
          <cell r="EG34">
            <v>-15936535.836685663</v>
          </cell>
          <cell r="EI34">
            <v>-272710</v>
          </cell>
          <cell r="EK34">
            <v>5.8437665786680588</v>
          </cell>
          <cell r="FA34" t="str">
            <v>18.</v>
          </cell>
          <cell r="FB34" t="str">
            <v>TOTAL FUEL COST AND GAINS ON POWER SALES</v>
          </cell>
          <cell r="FG34">
            <v>-9574551.6534511875</v>
          </cell>
          <cell r="FI34">
            <v>-194207</v>
          </cell>
          <cell r="FK34">
            <v>4.9300754624968146</v>
          </cell>
        </row>
        <row r="35">
          <cell r="A35" t="str">
            <v>19.</v>
          </cell>
          <cell r="B35" t="str">
            <v>Net Inadvertent Interchange</v>
          </cell>
          <cell r="I35">
            <v>0</v>
          </cell>
          <cell r="AA35" t="str">
            <v>19.</v>
          </cell>
          <cell r="AB35" t="str">
            <v>Net Inadvertent Interchange</v>
          </cell>
          <cell r="AI35">
            <v>0</v>
          </cell>
          <cell r="BA35" t="str">
            <v>19.</v>
          </cell>
          <cell r="BB35" t="str">
            <v>Net Inadvertent Interchange</v>
          </cell>
          <cell r="BI35">
            <v>0</v>
          </cell>
          <cell r="CA35" t="str">
            <v>19.</v>
          </cell>
          <cell r="CB35" t="str">
            <v>Net Inadvertent Interchange</v>
          </cell>
          <cell r="CI35">
            <v>0</v>
          </cell>
          <cell r="DA35" t="str">
            <v>19.</v>
          </cell>
          <cell r="DB35" t="str">
            <v>Net Inadvertent Interchange</v>
          </cell>
          <cell r="DI35">
            <v>0</v>
          </cell>
          <cell r="EA35" t="str">
            <v>19.</v>
          </cell>
          <cell r="EB35" t="str">
            <v>Net Inadvertent Interchange</v>
          </cell>
          <cell r="EI35">
            <v>0</v>
          </cell>
          <cell r="FA35" t="str">
            <v>19.</v>
          </cell>
          <cell r="FB35" t="str">
            <v>Net Inadvertent Interchange</v>
          </cell>
          <cell r="FI35">
            <v>0</v>
          </cell>
        </row>
        <row r="37">
          <cell r="A37" t="str">
            <v>20.</v>
          </cell>
          <cell r="B37" t="str">
            <v>TOTAL FUEL AND NET POWER TRANSACTIONS</v>
          </cell>
          <cell r="G37">
            <v>1202082340.8621416</v>
          </cell>
          <cell r="I37">
            <v>23720464</v>
          </cell>
          <cell r="K37">
            <v>5.0677016303818574</v>
          </cell>
          <cell r="AA37" t="str">
            <v>20.</v>
          </cell>
          <cell r="AB37" t="str">
            <v>TOTAL FUEL AND NET POWER TRANSACTIONS</v>
          </cell>
          <cell r="AG37">
            <v>239081207.543147</v>
          </cell>
          <cell r="AI37">
            <v>4581400</v>
          </cell>
          <cell r="AK37">
            <v>5.218518521481359</v>
          </cell>
          <cell r="BA37" t="str">
            <v>20.</v>
          </cell>
          <cell r="BB37" t="str">
            <v>TOTAL FUEL AND NET POWER TRANSACTIONS</v>
          </cell>
          <cell r="BG37">
            <v>251741447.66228232</v>
          </cell>
          <cell r="BI37">
            <v>4589057</v>
          </cell>
          <cell r="BK37">
            <v>5.4856901464131367</v>
          </cell>
          <cell r="CA37" t="str">
            <v>20.</v>
          </cell>
          <cell r="CB37" t="str">
            <v>TOTAL FUEL AND NET POWER TRANSACTIONS</v>
          </cell>
          <cell r="CG37">
            <v>204144251.04478022</v>
          </cell>
          <cell r="CI37">
            <v>4103035</v>
          </cell>
          <cell r="CK37">
            <v>4.9754450314165055</v>
          </cell>
          <cell r="DA37" t="str">
            <v>20.</v>
          </cell>
          <cell r="DB37" t="str">
            <v>TOTAL FUEL AND NET POWER TRANSACTIONS</v>
          </cell>
          <cell r="DG37">
            <v>190474868.6627574</v>
          </cell>
          <cell r="DI37">
            <v>3664095</v>
          </cell>
          <cell r="DK37">
            <v>5.1984151246831045</v>
          </cell>
          <cell r="EA37" t="str">
            <v>20.</v>
          </cell>
          <cell r="EB37" t="str">
            <v>TOTAL FUEL AND NET POWER TRANSACTIONS</v>
          </cell>
          <cell r="EG37">
            <v>158032125.07364082</v>
          </cell>
          <cell r="EI37">
            <v>3157373</v>
          </cell>
          <cell r="EK37">
            <v>5.0051775660855027</v>
          </cell>
          <cell r="FA37" t="str">
            <v>20.</v>
          </cell>
          <cell r="FB37" t="str">
            <v>TOTAL FUEL AND NET POWER TRANSACTIONS</v>
          </cell>
          <cell r="FG37">
            <v>158608440.87553403</v>
          </cell>
          <cell r="FI37">
            <v>3625504</v>
          </cell>
          <cell r="FK37">
            <v>4.3747970178914164</v>
          </cell>
        </row>
        <row r="39">
          <cell r="A39" t="str">
            <v>21.</v>
          </cell>
          <cell r="B39" t="str">
            <v>Net Unbilled</v>
          </cell>
          <cell r="G39">
            <v>-23566902</v>
          </cell>
          <cell r="I39">
            <v>465041.22663433518</v>
          </cell>
          <cell r="K39">
            <v>-0.10389999999999999</v>
          </cell>
          <cell r="AA39" t="str">
            <v>21.</v>
          </cell>
          <cell r="AB39" t="str">
            <v>Net Unbilled</v>
          </cell>
          <cell r="AG39">
            <v>11822626</v>
          </cell>
          <cell r="AI39">
            <v>-226551.39047186379</v>
          </cell>
          <cell r="AK39">
            <v>0.29039999999999999</v>
          </cell>
          <cell r="BA39" t="str">
            <v>21.</v>
          </cell>
          <cell r="BB39" t="str">
            <v>Net Unbilled</v>
          </cell>
          <cell r="BG39">
            <v>4895203</v>
          </cell>
          <cell r="BI39">
            <v>-89235.855388734024</v>
          </cell>
          <cell r="BK39">
            <v>0.1162</v>
          </cell>
          <cell r="CA39" t="str">
            <v>21.</v>
          </cell>
          <cell r="CB39" t="str">
            <v>Net Unbilled</v>
          </cell>
          <cell r="CG39">
            <v>-17380873</v>
          </cell>
          <cell r="CI39">
            <v>349333.03162399837</v>
          </cell>
          <cell r="CK39">
            <v>-0.41459999999999997</v>
          </cell>
          <cell r="DA39" t="str">
            <v>21.</v>
          </cell>
          <cell r="DB39" t="str">
            <v>Net Unbilled</v>
          </cell>
          <cell r="DG39">
            <v>-15245099</v>
          </cell>
          <cell r="DI39">
            <v>293264.35438331013</v>
          </cell>
          <cell r="DK39">
            <v>-0.40960000000000002</v>
          </cell>
          <cell r="EA39" t="str">
            <v>21.</v>
          </cell>
          <cell r="EB39" t="str">
            <v>Net Unbilled</v>
          </cell>
          <cell r="EG39">
            <v>-16642854</v>
          </cell>
          <cell r="EI39">
            <v>332512.75270765088</v>
          </cell>
          <cell r="EK39">
            <v>-0.50670000000000004</v>
          </cell>
          <cell r="FA39" t="str">
            <v>21.</v>
          </cell>
          <cell r="FB39" t="str">
            <v>Net Unbilled</v>
          </cell>
          <cell r="FG39">
            <v>8499429</v>
          </cell>
          <cell r="FI39">
            <v>-194281.66622002638</v>
          </cell>
          <cell r="FK39">
            <v>0.26519999999999999</v>
          </cell>
        </row>
        <row r="40">
          <cell r="A40" t="str">
            <v>22.</v>
          </cell>
          <cell r="B40" t="str">
            <v>Company Use</v>
          </cell>
          <cell r="G40">
            <v>3648745</v>
          </cell>
          <cell r="I40">
            <v>-72000</v>
          </cell>
          <cell r="K40">
            <v>1.61E-2</v>
          </cell>
          <cell r="AA40" t="str">
            <v>22.</v>
          </cell>
          <cell r="AB40" t="str">
            <v>Company Use</v>
          </cell>
          <cell r="AG40">
            <v>626222</v>
          </cell>
          <cell r="AI40">
            <v>-12000</v>
          </cell>
          <cell r="AK40">
            <v>1.54E-2</v>
          </cell>
          <cell r="BA40" t="str">
            <v>22.</v>
          </cell>
          <cell r="BB40" t="str">
            <v>Company Use</v>
          </cell>
          <cell r="BG40">
            <v>658283</v>
          </cell>
          <cell r="BI40">
            <v>-12000</v>
          </cell>
          <cell r="BK40">
            <v>1.5599999999999999E-2</v>
          </cell>
          <cell r="CA40" t="str">
            <v>22.</v>
          </cell>
          <cell r="CB40" t="str">
            <v>Company Use</v>
          </cell>
          <cell r="CG40">
            <v>597053</v>
          </cell>
          <cell r="CI40">
            <v>-12000</v>
          </cell>
          <cell r="CK40">
            <v>1.4199999999999999E-2</v>
          </cell>
          <cell r="DA40" t="str">
            <v>22.</v>
          </cell>
          <cell r="DB40" t="str">
            <v>Company Use</v>
          </cell>
          <cell r="DG40">
            <v>623810</v>
          </cell>
          <cell r="DI40">
            <v>-12000</v>
          </cell>
          <cell r="DK40">
            <v>1.6800000000000002E-2</v>
          </cell>
          <cell r="EA40" t="str">
            <v>22.</v>
          </cell>
          <cell r="EB40" t="str">
            <v>Company Use</v>
          </cell>
          <cell r="EG40">
            <v>600621</v>
          </cell>
          <cell r="EI40">
            <v>-12000</v>
          </cell>
          <cell r="EK40">
            <v>1.83E-2</v>
          </cell>
          <cell r="FA40" t="str">
            <v>22.</v>
          </cell>
          <cell r="FB40" t="str">
            <v>Company Use</v>
          </cell>
          <cell r="FG40">
            <v>524976</v>
          </cell>
          <cell r="FI40">
            <v>-12000</v>
          </cell>
          <cell r="FK40">
            <v>1.6400000000000001E-2</v>
          </cell>
        </row>
        <row r="41">
          <cell r="A41" t="str">
            <v>23.</v>
          </cell>
          <cell r="B41" t="str">
            <v>T &amp; D Losses</v>
          </cell>
          <cell r="G41">
            <v>72246179</v>
          </cell>
          <cell r="I41">
            <v>-1425620.2266343352</v>
          </cell>
          <cell r="K41">
            <v>0.31840000000000002</v>
          </cell>
          <cell r="AA41" t="str">
            <v>23.</v>
          </cell>
          <cell r="AB41" t="str">
            <v>T &amp; D Losses</v>
          </cell>
          <cell r="AG41">
            <v>14147749</v>
          </cell>
          <cell r="AI41">
            <v>-271106.60952813621</v>
          </cell>
          <cell r="AK41">
            <v>0.34750000000000003</v>
          </cell>
          <cell r="BA41" t="str">
            <v>23.</v>
          </cell>
          <cell r="BB41" t="str">
            <v>T &amp; D Losses</v>
          </cell>
          <cell r="BG41">
            <v>15058941</v>
          </cell>
          <cell r="BI41">
            <v>-274513.14461126598</v>
          </cell>
          <cell r="BK41">
            <v>0.3574</v>
          </cell>
          <cell r="CA41" t="str">
            <v>23.</v>
          </cell>
          <cell r="CB41" t="str">
            <v>T &amp; D Losses</v>
          </cell>
          <cell r="CG41">
            <v>12356370</v>
          </cell>
          <cell r="CI41">
            <v>-248347.03162399837</v>
          </cell>
          <cell r="CK41">
            <v>0.29480000000000001</v>
          </cell>
          <cell r="DA41" t="str">
            <v>23.</v>
          </cell>
          <cell r="DB41" t="str">
            <v>T &amp; D Losses</v>
          </cell>
          <cell r="DG41">
            <v>11620452</v>
          </cell>
          <cell r="DI41">
            <v>-223538.35438331013</v>
          </cell>
          <cell r="DK41">
            <v>0.31219999999999998</v>
          </cell>
          <cell r="EA41" t="str">
            <v>23.</v>
          </cell>
          <cell r="EB41" t="str">
            <v>T &amp; D Losses</v>
          </cell>
          <cell r="EG41">
            <v>9690762</v>
          </cell>
          <cell r="EI41">
            <v>-193614.75270765088</v>
          </cell>
          <cell r="EK41">
            <v>0.29510000000000003</v>
          </cell>
          <cell r="FA41" t="str">
            <v>23.</v>
          </cell>
          <cell r="FB41" t="str">
            <v>T &amp; D Losses</v>
          </cell>
          <cell r="FG41">
            <v>9383954</v>
          </cell>
          <cell r="FI41">
            <v>-214500.33377997362</v>
          </cell>
          <cell r="FK41">
            <v>0.2928</v>
          </cell>
        </row>
        <row r="43">
          <cell r="A43" t="str">
            <v>24.</v>
          </cell>
          <cell r="B43" t="str">
            <v>Adjusted System KWH Sales</v>
          </cell>
          <cell r="G43">
            <v>1202082340.8621416</v>
          </cell>
          <cell r="I43">
            <v>22687885</v>
          </cell>
          <cell r="K43">
            <v>5.2983016303818573</v>
          </cell>
          <cell r="AA43" t="str">
            <v>24.</v>
          </cell>
          <cell r="AB43" t="str">
            <v>Adjusted System KWH Sales</v>
          </cell>
          <cell r="AG43">
            <v>239081207.543147</v>
          </cell>
          <cell r="AI43">
            <v>4071742</v>
          </cell>
          <cell r="AK43">
            <v>5.8718185214813587</v>
          </cell>
          <cell r="BA43" t="str">
            <v>24.</v>
          </cell>
          <cell r="BB43" t="str">
            <v>Adjusted System KWH Sales</v>
          </cell>
          <cell r="BG43">
            <v>251741447.66228232</v>
          </cell>
          <cell r="BI43">
            <v>4213308</v>
          </cell>
          <cell r="BK43">
            <v>5.974890146413137</v>
          </cell>
          <cell r="CA43" t="str">
            <v>24.</v>
          </cell>
          <cell r="CB43" t="str">
            <v>Adjusted System KWH Sales</v>
          </cell>
          <cell r="CG43">
            <v>204144251.04478022</v>
          </cell>
          <cell r="CI43">
            <v>4192021</v>
          </cell>
          <cell r="CK43">
            <v>4.8698450314165056</v>
          </cell>
          <cell r="DA43" t="str">
            <v>24.</v>
          </cell>
          <cell r="DB43" t="str">
            <v>Adjusted System KWH Sales</v>
          </cell>
          <cell r="DG43">
            <v>190474868.6627574</v>
          </cell>
          <cell r="DI43">
            <v>3721821</v>
          </cell>
          <cell r="DK43">
            <v>5.1178151246831041</v>
          </cell>
          <cell r="EA43" t="str">
            <v>24.</v>
          </cell>
          <cell r="EB43" t="str">
            <v>Adjusted System KWH Sales</v>
          </cell>
          <cell r="EG43">
            <v>158032125.07364082</v>
          </cell>
          <cell r="EI43">
            <v>3284271</v>
          </cell>
          <cell r="EK43">
            <v>4.811877566085502</v>
          </cell>
          <cell r="FA43" t="str">
            <v>24.</v>
          </cell>
          <cell r="FB43" t="str">
            <v>Adjusted System KWH Sales</v>
          </cell>
          <cell r="FG43">
            <v>158608440.87553403</v>
          </cell>
          <cell r="FI43">
            <v>3204722</v>
          </cell>
          <cell r="FK43">
            <v>4.9491970178914162</v>
          </cell>
        </row>
        <row r="44">
          <cell r="A44" t="str">
            <v>25.</v>
          </cell>
          <cell r="B44" t="str">
            <v>Wholesale KWH Sales (Excluding Supplemental Sales)</v>
          </cell>
          <cell r="G44">
            <v>-40014903.307726689</v>
          </cell>
          <cell r="I44">
            <v>-757827</v>
          </cell>
          <cell r="K44">
            <v>5.2802161057506121</v>
          </cell>
          <cell r="AA44" t="str">
            <v>25.</v>
          </cell>
          <cell r="AB44" t="str">
            <v>Wholesale KWH Sales (Excluding Supplemental Sales)</v>
          </cell>
          <cell r="AG44">
            <v>-7468884.0132627049</v>
          </cell>
          <cell r="AI44">
            <v>-127201</v>
          </cell>
          <cell r="AK44">
            <v>5.8717180000650186</v>
          </cell>
          <cell r="BA44" t="str">
            <v>25.</v>
          </cell>
          <cell r="BB44" t="str">
            <v>Wholesale KWH Sales (Excluding Supplemental Sales)</v>
          </cell>
          <cell r="BG44">
            <v>-8090389.3603459969</v>
          </cell>
          <cell r="BI44">
            <v>-135406</v>
          </cell>
          <cell r="BK44">
            <v>5.9749120130171463</v>
          </cell>
          <cell r="CA44" t="str">
            <v>25.</v>
          </cell>
          <cell r="CB44" t="str">
            <v>Wholesale KWH Sales (Excluding Supplemental Sales)</v>
          </cell>
          <cell r="CG44">
            <v>-7080585.1356936423</v>
          </cell>
          <cell r="CI44">
            <v>-145397</v>
          </cell>
          <cell r="CK44">
            <v>4.8698289068506515</v>
          </cell>
          <cell r="DA44" t="str">
            <v>25.</v>
          </cell>
          <cell r="DB44" t="str">
            <v>Wholesale KWH Sales (Excluding Supplemental Sales)</v>
          </cell>
          <cell r="DG44">
            <v>-6782858.8346471684</v>
          </cell>
          <cell r="DI44">
            <v>-132535</v>
          </cell>
          <cell r="DK44">
            <v>5.1177868748988331</v>
          </cell>
          <cell r="EA44" t="str">
            <v>25.</v>
          </cell>
          <cell r="EB44" t="str">
            <v>Wholesale KWH Sales (Excluding Supplemental Sales)</v>
          </cell>
          <cell r="EG44">
            <v>-5667226.542686726</v>
          </cell>
          <cell r="EI44">
            <v>-117778</v>
          </cell>
          <cell r="EK44">
            <v>4.8117870423056308</v>
          </cell>
          <cell r="FA44" t="str">
            <v>25.</v>
          </cell>
          <cell r="FB44" t="str">
            <v>Wholesale KWH Sales (Excluding Supplemental Sales)</v>
          </cell>
          <cell r="FG44">
            <v>-4924959.4210904557</v>
          </cell>
          <cell r="FI44">
            <v>-99510</v>
          </cell>
          <cell r="FK44">
            <v>4.9492105527991717</v>
          </cell>
        </row>
        <row r="46">
          <cell r="A46" t="str">
            <v>26.</v>
          </cell>
          <cell r="B46" t="str">
            <v>Jurisdictional KWH Sales</v>
          </cell>
          <cell r="G46">
            <v>1162067437.554415</v>
          </cell>
          <cell r="I46">
            <v>21930058</v>
          </cell>
          <cell r="K46">
            <v>5.2989711087604743</v>
          </cell>
          <cell r="AA46" t="str">
            <v>26.</v>
          </cell>
          <cell r="AB46" t="str">
            <v>Jurisdictional KWH Sales</v>
          </cell>
          <cell r="AG46">
            <v>231612323.52988428</v>
          </cell>
          <cell r="AI46">
            <v>3944541</v>
          </cell>
          <cell r="AK46">
            <v>5.8717179902524599</v>
          </cell>
          <cell r="BA46" t="str">
            <v>26.</v>
          </cell>
          <cell r="BB46" t="str">
            <v>Jurisdictional KWH Sales</v>
          </cell>
          <cell r="BG46">
            <v>243651058.30193633</v>
          </cell>
          <cell r="BI46">
            <v>4077902</v>
          </cell>
          <cell r="BK46">
            <v>5.9749120577673605</v>
          </cell>
          <cell r="CA46" t="str">
            <v>26.</v>
          </cell>
          <cell r="CB46" t="str">
            <v>Jurisdictional KWH Sales</v>
          </cell>
          <cell r="CG46">
            <v>197063665.90908659</v>
          </cell>
          <cell r="CI46">
            <v>4046624</v>
          </cell>
          <cell r="CK46">
            <v>4.869828921814495</v>
          </cell>
          <cell r="DA46" t="str">
            <v>26.</v>
          </cell>
          <cell r="DB46" t="str">
            <v>Jurisdictional KWH Sales</v>
          </cell>
          <cell r="DG46">
            <v>183692009.82811022</v>
          </cell>
          <cell r="DI46">
            <v>3589286</v>
          </cell>
          <cell r="DK46">
            <v>5.1177869311085882</v>
          </cell>
          <cell r="EA46" t="str">
            <v>26.</v>
          </cell>
          <cell r="EB46" t="str">
            <v>Jurisdictional KWH Sales</v>
          </cell>
          <cell r="EG46">
            <v>152364898.53095409</v>
          </cell>
          <cell r="EI46">
            <v>3166493</v>
          </cell>
          <cell r="EK46">
            <v>4.8117870000329734</v>
          </cell>
          <cell r="FA46" t="str">
            <v>26.</v>
          </cell>
          <cell r="FB46" t="str">
            <v>Jurisdictional KWH Sales</v>
          </cell>
          <cell r="FG46">
            <v>153683481.45444357</v>
          </cell>
          <cell r="FI46">
            <v>3105212</v>
          </cell>
          <cell r="FK46">
            <v>4.9492105999346769</v>
          </cell>
        </row>
        <row r="47">
          <cell r="A47" t="str">
            <v>27.</v>
          </cell>
          <cell r="B47" t="str">
            <v>Jurisdictional KWH Sales Adjusted for Line Losses x</v>
          </cell>
          <cell r="F47">
            <v>1.0038199999999999</v>
          </cell>
          <cell r="G47">
            <v>1166506535.1658728</v>
          </cell>
          <cell r="I47">
            <v>21930058</v>
          </cell>
          <cell r="K47">
            <v>5.3192131783959393</v>
          </cell>
          <cell r="AA47" t="str">
            <v>27.</v>
          </cell>
          <cell r="AB47" t="str">
            <v>Jurisdictional KWH Sales Adjusted for Line Losses x</v>
          </cell>
          <cell r="AF47">
            <v>1.0038199999999999</v>
          </cell>
          <cell r="AG47">
            <v>232497082.60576841</v>
          </cell>
          <cell r="AI47">
            <v>3944541</v>
          </cell>
          <cell r="AK47">
            <v>5.8941499999999998</v>
          </cell>
          <cell r="BA47" t="str">
            <v>27.</v>
          </cell>
          <cell r="BB47" t="str">
            <v>Jurisdictional KWH Sales Adjusted for Line Losses x</v>
          </cell>
          <cell r="BF47">
            <v>1.0038199999999999</v>
          </cell>
          <cell r="BG47">
            <v>244581805.3446497</v>
          </cell>
          <cell r="BI47">
            <v>4077902</v>
          </cell>
          <cell r="BK47">
            <v>5.9977400000000003</v>
          </cell>
          <cell r="CA47" t="str">
            <v>27.</v>
          </cell>
          <cell r="CB47" t="str">
            <v>Jurisdictional KWH Sales Adjusted for Line Losses x</v>
          </cell>
          <cell r="CF47">
            <v>1.0038199999999999</v>
          </cell>
          <cell r="CG47">
            <v>197816449.11285928</v>
          </cell>
          <cell r="CI47">
            <v>4046624</v>
          </cell>
          <cell r="CK47">
            <v>4.8884300000000005</v>
          </cell>
          <cell r="DA47" t="str">
            <v>27.</v>
          </cell>
          <cell r="DB47" t="str">
            <v>Jurisdictional KWH Sales Adjusted for Line Losses x</v>
          </cell>
          <cell r="DF47">
            <v>1.0038199999999999</v>
          </cell>
          <cell r="DG47">
            <v>184393713.3056536</v>
          </cell>
          <cell r="DI47">
            <v>3589286</v>
          </cell>
          <cell r="DK47">
            <v>5.13734</v>
          </cell>
          <cell r="EA47" t="str">
            <v>27.</v>
          </cell>
          <cell r="EB47" t="str">
            <v>Jurisdictional KWH Sales Adjusted for Line Losses x</v>
          </cell>
          <cell r="EF47">
            <v>1.0038199999999999</v>
          </cell>
          <cell r="EG47">
            <v>152946932.44334233</v>
          </cell>
          <cell r="EI47">
            <v>3166493</v>
          </cell>
          <cell r="EK47">
            <v>4.8301699999999999</v>
          </cell>
          <cell r="FA47" t="str">
            <v>27.</v>
          </cell>
          <cell r="FB47" t="str">
            <v>Jurisdictional KWH Sales Adjusted for Line Losses x</v>
          </cell>
          <cell r="FF47">
            <v>1.0038199999999999</v>
          </cell>
          <cell r="FG47">
            <v>154270552.35359955</v>
          </cell>
          <cell r="FI47">
            <v>3105212</v>
          </cell>
          <cell r="FK47">
            <v>4.9681199999999999</v>
          </cell>
        </row>
        <row r="49">
          <cell r="A49" t="str">
            <v>28.</v>
          </cell>
          <cell r="B49" t="str">
            <v>Prior Period True-Up  (E1-B, Sheet 1)**</v>
          </cell>
          <cell r="G49">
            <v>-23240127.24780371</v>
          </cell>
          <cell r="I49">
            <v>21930058</v>
          </cell>
          <cell r="K49">
            <v>-0.10597000000000001</v>
          </cell>
          <cell r="AA49" t="str">
            <v>28.</v>
          </cell>
          <cell r="AB49" t="str">
            <v>Prior Period True-Up  (E1-B, Sheet 1)**</v>
          </cell>
          <cell r="AG49">
            <v>-3873355</v>
          </cell>
          <cell r="AI49">
            <v>3944541</v>
          </cell>
          <cell r="AK49">
            <v>-9.8199999999999996E-2</v>
          </cell>
          <cell r="BA49" t="str">
            <v>28.</v>
          </cell>
          <cell r="BB49" t="str">
            <v>Prior Period True-Up  (E1-B, Sheet 1)**</v>
          </cell>
          <cell r="BG49">
            <v>-3873355</v>
          </cell>
          <cell r="BI49">
            <v>4077902</v>
          </cell>
          <cell r="BK49">
            <v>-9.4979999999999995E-2</v>
          </cell>
          <cell r="CA49" t="str">
            <v>28.</v>
          </cell>
          <cell r="CB49" t="str">
            <v>Prior Period True-Up  (E1-B, Sheet 1)**</v>
          </cell>
          <cell r="CG49">
            <v>-3873355</v>
          </cell>
          <cell r="CI49">
            <v>4046624</v>
          </cell>
          <cell r="CK49">
            <v>-9.572E-2</v>
          </cell>
          <cell r="DA49" t="str">
            <v>28.</v>
          </cell>
          <cell r="DB49" t="str">
            <v>Prior Period True-Up  (E1-B, Sheet 1)**</v>
          </cell>
          <cell r="DG49">
            <v>-3873355</v>
          </cell>
          <cell r="DI49">
            <v>3589286</v>
          </cell>
          <cell r="DK49">
            <v>-0.10790999999999999</v>
          </cell>
          <cell r="EA49" t="str">
            <v>28.</v>
          </cell>
          <cell r="EB49" t="str">
            <v>Prior Period True-Up  (E1-B, Sheet 1)**</v>
          </cell>
          <cell r="EG49">
            <v>-3873355</v>
          </cell>
          <cell r="EI49">
            <v>3166493</v>
          </cell>
          <cell r="EK49">
            <v>-0.12232000000000001</v>
          </cell>
          <cell r="FA49" t="str">
            <v>28.</v>
          </cell>
          <cell r="FB49" t="str">
            <v>Prior Period True-Up  (E1-B, Sheet 1)**</v>
          </cell>
          <cell r="FG49">
            <v>-3873352.2478037104</v>
          </cell>
          <cell r="FI49">
            <v>3105212</v>
          </cell>
          <cell r="FK49">
            <v>-0.12474</v>
          </cell>
        </row>
        <row r="50">
          <cell r="A50" t="str">
            <v>29.</v>
          </cell>
          <cell r="B50" t="str">
            <v>Total Jurisdictional Fuel Cost</v>
          </cell>
          <cell r="G50">
            <v>1143266407.9180691</v>
          </cell>
          <cell r="I50">
            <v>21930058</v>
          </cell>
          <cell r="K50">
            <v>5.2132431783959392</v>
          </cell>
          <cell r="AA50" t="str">
            <v>29.</v>
          </cell>
          <cell r="AB50" t="str">
            <v>Total Jurisdictional Fuel Cost</v>
          </cell>
          <cell r="AG50">
            <v>228623727.60576841</v>
          </cell>
          <cell r="AI50">
            <v>3944541</v>
          </cell>
          <cell r="AK50">
            <v>5.7959499999999995</v>
          </cell>
          <cell r="BA50" t="str">
            <v>29.</v>
          </cell>
          <cell r="BB50" t="str">
            <v>Total Jurisdictional Fuel Cost</v>
          </cell>
          <cell r="BG50">
            <v>240708450.3446497</v>
          </cell>
          <cell r="BI50">
            <v>4077902</v>
          </cell>
          <cell r="BK50">
            <v>5.9027600000000007</v>
          </cell>
          <cell r="CA50" t="str">
            <v>29.</v>
          </cell>
          <cell r="CB50" t="str">
            <v>Total Jurisdictional Fuel Cost</v>
          </cell>
          <cell r="CG50">
            <v>193943094.11285928</v>
          </cell>
          <cell r="CI50">
            <v>4046624</v>
          </cell>
          <cell r="CK50">
            <v>4.7927100000000005</v>
          </cell>
          <cell r="DA50" t="str">
            <v>29.</v>
          </cell>
          <cell r="DB50" t="str">
            <v>Total Jurisdictional Fuel Cost</v>
          </cell>
          <cell r="DG50">
            <v>180520358.3056536</v>
          </cell>
          <cell r="DI50">
            <v>3589286</v>
          </cell>
          <cell r="DK50">
            <v>5.0294299999999996</v>
          </cell>
          <cell r="EA50" t="str">
            <v>29.</v>
          </cell>
          <cell r="EB50" t="str">
            <v>Total Jurisdictional Fuel Cost</v>
          </cell>
          <cell r="EG50">
            <v>149073577.44334233</v>
          </cell>
          <cell r="EI50">
            <v>3166493</v>
          </cell>
          <cell r="EK50">
            <v>4.7078499999999996</v>
          </cell>
          <cell r="FA50" t="str">
            <v>29.</v>
          </cell>
          <cell r="FB50" t="str">
            <v>Total Jurisdictional Fuel Cost</v>
          </cell>
          <cell r="FG50">
            <v>150397200.10579583</v>
          </cell>
          <cell r="FI50">
            <v>3105212</v>
          </cell>
          <cell r="FK50">
            <v>4.8433799999999998</v>
          </cell>
        </row>
        <row r="51">
          <cell r="A51" t="str">
            <v>30.</v>
          </cell>
          <cell r="B51" t="str">
            <v>Revenue Tax Factor</v>
          </cell>
          <cell r="K51">
            <v>1.0007200000000001</v>
          </cell>
          <cell r="AA51" t="str">
            <v>30.</v>
          </cell>
          <cell r="AB51" t="str">
            <v>Revenue Tax Factor</v>
          </cell>
          <cell r="AK51">
            <v>1.0007200000000001</v>
          </cell>
          <cell r="BA51" t="str">
            <v>30.</v>
          </cell>
          <cell r="BB51" t="str">
            <v>Revenue Tax Factor</v>
          </cell>
          <cell r="BK51">
            <v>1.0007200000000001</v>
          </cell>
          <cell r="CA51" t="str">
            <v>30.</v>
          </cell>
          <cell r="CB51" t="str">
            <v>Revenue Tax Factor</v>
          </cell>
          <cell r="CK51">
            <v>1.0007200000000001</v>
          </cell>
          <cell r="DA51" t="str">
            <v>30.</v>
          </cell>
          <cell r="DB51" t="str">
            <v>Revenue Tax Factor</v>
          </cell>
          <cell r="DK51">
            <v>1.0007200000000001</v>
          </cell>
          <cell r="EA51" t="str">
            <v>30.</v>
          </cell>
          <cell r="EB51" t="str">
            <v>Revenue Tax Factor</v>
          </cell>
          <cell r="EK51">
            <v>1.0007200000000001</v>
          </cell>
          <cell r="FA51" t="str">
            <v>30.</v>
          </cell>
          <cell r="FB51" t="str">
            <v>Revenue Tax Factor</v>
          </cell>
          <cell r="FK51">
            <v>1.0007200000000001</v>
          </cell>
        </row>
        <row r="52">
          <cell r="A52" t="str">
            <v>31.</v>
          </cell>
          <cell r="B52" t="str">
            <v>Fuel Cost Adjusted for Taxes</v>
          </cell>
          <cell r="G52">
            <v>1144089559.73177</v>
          </cell>
          <cell r="I52">
            <v>21930058</v>
          </cell>
          <cell r="K52">
            <v>5.2169967134843844</v>
          </cell>
          <cell r="AA52" t="str">
            <v>31.</v>
          </cell>
          <cell r="AB52" t="str">
            <v>Fuel Cost Adjusted for Taxes</v>
          </cell>
          <cell r="AG52">
            <v>228788336.68964458</v>
          </cell>
          <cell r="AI52">
            <v>3944541</v>
          </cell>
          <cell r="AK52">
            <v>5.800123084</v>
          </cell>
          <cell r="BA52" t="str">
            <v>31.</v>
          </cell>
          <cell r="BB52" t="str">
            <v>Fuel Cost Adjusted for Taxes</v>
          </cell>
          <cell r="BG52">
            <v>240881760.42889786</v>
          </cell>
          <cell r="BI52">
            <v>4077902</v>
          </cell>
          <cell r="BK52">
            <v>5.9070099872000013</v>
          </cell>
          <cell r="CA52" t="str">
            <v>31.</v>
          </cell>
          <cell r="CB52" t="str">
            <v>Fuel Cost Adjusted for Taxes</v>
          </cell>
          <cell r="CG52">
            <v>194082733.14062056</v>
          </cell>
          <cell r="CI52">
            <v>4046624</v>
          </cell>
          <cell r="CK52">
            <v>4.7961607512000004</v>
          </cell>
          <cell r="DA52" t="str">
            <v>31.</v>
          </cell>
          <cell r="DB52" t="str">
            <v>Fuel Cost Adjusted for Taxes</v>
          </cell>
          <cell r="DG52">
            <v>180650332.96363369</v>
          </cell>
          <cell r="DI52">
            <v>3589286</v>
          </cell>
          <cell r="DK52">
            <v>5.0330511896000001</v>
          </cell>
          <cell r="EA52" t="str">
            <v>31.</v>
          </cell>
          <cell r="EB52" t="str">
            <v>Fuel Cost Adjusted for Taxes</v>
          </cell>
          <cell r="EG52">
            <v>149180910.41910154</v>
          </cell>
          <cell r="EI52">
            <v>3166493</v>
          </cell>
          <cell r="EK52">
            <v>4.7112396519999997</v>
          </cell>
          <cell r="FA52" t="str">
            <v>31.</v>
          </cell>
          <cell r="FB52" t="str">
            <v>Fuel Cost Adjusted for Taxes</v>
          </cell>
          <cell r="FG52">
            <v>150505486.089872</v>
          </cell>
          <cell r="FI52">
            <v>3105212</v>
          </cell>
          <cell r="FK52">
            <v>4.8468672336000003</v>
          </cell>
        </row>
        <row r="53">
          <cell r="A53" t="str">
            <v>32.</v>
          </cell>
          <cell r="B53" t="str">
            <v>GPIF **</v>
          </cell>
          <cell r="G53">
            <v>-773522</v>
          </cell>
          <cell r="I53">
            <v>21930058</v>
          </cell>
          <cell r="K53">
            <v>-3.5272227734190211E-3</v>
          </cell>
          <cell r="AA53" t="str">
            <v>32.</v>
          </cell>
          <cell r="AB53" t="str">
            <v>GPIF **</v>
          </cell>
          <cell r="AG53">
            <v>-128921</v>
          </cell>
          <cell r="AI53">
            <v>3944541</v>
          </cell>
          <cell r="AK53">
            <v>-3.2683397130363204E-3</v>
          </cell>
          <cell r="BA53" t="str">
            <v>32.</v>
          </cell>
          <cell r="BB53" t="str">
            <v>GPIF **</v>
          </cell>
          <cell r="BG53">
            <v>-128921</v>
          </cell>
          <cell r="BI53">
            <v>4077902</v>
          </cell>
          <cell r="BK53">
            <v>-3.1614541006625466E-3</v>
          </cell>
          <cell r="CA53" t="str">
            <v>32.</v>
          </cell>
          <cell r="CB53" t="str">
            <v>GPIF **</v>
          </cell>
          <cell r="CG53">
            <v>-128921</v>
          </cell>
          <cell r="CI53">
            <v>4046624</v>
          </cell>
          <cell r="CK53">
            <v>-3.1858902630933833E-3</v>
          </cell>
          <cell r="DA53" t="str">
            <v>32.</v>
          </cell>
          <cell r="DB53" t="str">
            <v>GPIF **</v>
          </cell>
          <cell r="DG53">
            <v>-128921</v>
          </cell>
          <cell r="DI53">
            <v>3589286</v>
          </cell>
          <cell r="DK53">
            <v>-3.5918285698046904E-3</v>
          </cell>
          <cell r="EA53" t="str">
            <v>32.</v>
          </cell>
          <cell r="EB53" t="str">
            <v>GPIF **</v>
          </cell>
          <cell r="EG53">
            <v>-128921</v>
          </cell>
          <cell r="EI53">
            <v>3166493</v>
          </cell>
          <cell r="EK53">
            <v>-4.0714127585312837E-3</v>
          </cell>
          <cell r="FA53" t="str">
            <v>32.</v>
          </cell>
          <cell r="FB53" t="str">
            <v>GPIF **</v>
          </cell>
          <cell r="FG53">
            <v>-128917</v>
          </cell>
          <cell r="FI53">
            <v>3105212</v>
          </cell>
          <cell r="FK53">
            <v>-4.1516328031709262E-3</v>
          </cell>
        </row>
        <row r="54">
          <cell r="A54" t="str">
            <v>33.</v>
          </cell>
          <cell r="B54" t="str">
            <v>Fuel Factor Adjusted for taxes including GPIF</v>
          </cell>
          <cell r="G54">
            <v>1143316037.73177</v>
          </cell>
          <cell r="I54">
            <v>21930058</v>
          </cell>
          <cell r="K54">
            <v>5.2134694907109651</v>
          </cell>
          <cell r="AA54" t="str">
            <v>33.</v>
          </cell>
          <cell r="AB54" t="str">
            <v>Fuel Factor Adjusted for taxes including GPIF</v>
          </cell>
          <cell r="AG54">
            <v>228659415.68964458</v>
          </cell>
          <cell r="AI54">
            <v>3944541</v>
          </cell>
          <cell r="AK54">
            <v>5.7968547442869633</v>
          </cell>
          <cell r="BA54" t="str">
            <v>33.</v>
          </cell>
          <cell r="BB54" t="str">
            <v>Fuel Factor Adjusted for taxes including GPIF</v>
          </cell>
          <cell r="BG54">
            <v>240752839.42889786</v>
          </cell>
          <cell r="BI54">
            <v>4077902</v>
          </cell>
          <cell r="BK54">
            <v>5.9038485330993389</v>
          </cell>
          <cell r="CA54" t="str">
            <v>33.</v>
          </cell>
          <cell r="CB54" t="str">
            <v>Fuel Factor Adjusted for taxes including GPIF</v>
          </cell>
          <cell r="CG54">
            <v>193953812.14062056</v>
          </cell>
          <cell r="CI54">
            <v>4046624</v>
          </cell>
          <cell r="CK54">
            <v>4.7929748609369067</v>
          </cell>
          <cell r="DA54" t="str">
            <v>33.</v>
          </cell>
          <cell r="DB54" t="str">
            <v>Fuel Factor Adjusted for taxes including GPIF</v>
          </cell>
          <cell r="DG54">
            <v>180521411.96363369</v>
          </cell>
          <cell r="DI54">
            <v>3589286</v>
          </cell>
          <cell r="DK54">
            <v>5.0294593610301952</v>
          </cell>
          <cell r="EA54" t="str">
            <v>33.</v>
          </cell>
          <cell r="EB54" t="str">
            <v>Fuel Factor Adjusted for taxes including GPIF</v>
          </cell>
          <cell r="EG54">
            <v>149051989.41910154</v>
          </cell>
          <cell r="EI54">
            <v>3166493</v>
          </cell>
          <cell r="EK54">
            <v>4.7071682392414687</v>
          </cell>
          <cell r="FA54" t="str">
            <v>33.</v>
          </cell>
          <cell r="FB54" t="str">
            <v>Fuel Factor Adjusted for taxes including GPIF</v>
          </cell>
          <cell r="FG54">
            <v>150376569.089872</v>
          </cell>
          <cell r="FI54">
            <v>3105212</v>
          </cell>
          <cell r="FK54">
            <v>4.8427156007968293</v>
          </cell>
        </row>
        <row r="56">
          <cell r="A56" t="str">
            <v>34.</v>
          </cell>
          <cell r="B56" t="str">
            <v>Total Fuel Cost Factor (rounded to the nearest .001 cents/ KWH)</v>
          </cell>
          <cell r="K56">
            <v>5.2130000000000001</v>
          </cell>
          <cell r="AA56" t="str">
            <v>34.</v>
          </cell>
          <cell r="AB56" t="str">
            <v>Total Fuel Cost Factor (rounded to the nearest .001 cents/ KWH)</v>
          </cell>
          <cell r="AK56">
            <v>5.7968547442869633</v>
          </cell>
          <cell r="BA56" t="str">
            <v>34.</v>
          </cell>
          <cell r="BB56" t="str">
            <v>Total Fuel Cost Factor (rounded to the nearest .001 cents/ KWH)</v>
          </cell>
          <cell r="BK56">
            <v>5.9038485330993389</v>
          </cell>
          <cell r="CA56" t="str">
            <v>34.</v>
          </cell>
          <cell r="CB56" t="str">
            <v>Total Fuel Cost Factor (rounded to the nearest .001 cents/ KWH)</v>
          </cell>
          <cell r="CK56">
            <v>4.7929748609369067</v>
          </cell>
          <cell r="DA56" t="str">
            <v>34.</v>
          </cell>
          <cell r="DB56" t="str">
            <v>Total Fuel Cost Factor (rounded to the nearest .001 cents/ KWH)</v>
          </cell>
          <cell r="DK56">
            <v>5.0294593610301952</v>
          </cell>
          <cell r="EA56" t="str">
            <v>34.</v>
          </cell>
          <cell r="EB56" t="str">
            <v>Total Fuel Cost Factor (rounded to the nearest .001 cents/ KWH)</v>
          </cell>
          <cell r="EK56">
            <v>4.7071682392414687</v>
          </cell>
          <cell r="FA56" t="str">
            <v>34.</v>
          </cell>
          <cell r="FB56" t="str">
            <v>Total Fuel Cost Factor (rounded to the nearest .001 cents/ KWH)</v>
          </cell>
          <cell r="FK56">
            <v>4.8427156007968293</v>
          </cell>
        </row>
        <row r="58">
          <cell r="A58" t="str">
            <v>*</v>
          </cell>
          <cell r="B58" t="str">
            <v>For Informational Purposes Only</v>
          </cell>
          <cell r="AA58" t="str">
            <v>*</v>
          </cell>
          <cell r="AB58" t="str">
            <v>For Informational Purposes Only</v>
          </cell>
          <cell r="BA58" t="str">
            <v>*</v>
          </cell>
          <cell r="BB58" t="str">
            <v>For Informational Purposes Only</v>
          </cell>
          <cell r="CA58" t="str">
            <v>*</v>
          </cell>
          <cell r="CB58" t="str">
            <v>For Informational Purposes Only</v>
          </cell>
          <cell r="DA58" t="str">
            <v>*</v>
          </cell>
          <cell r="DB58" t="str">
            <v>For Informational Purposes Only</v>
          </cell>
          <cell r="EA58" t="str">
            <v>*</v>
          </cell>
          <cell r="EB58" t="str">
            <v>For Informational Purposes Only</v>
          </cell>
          <cell r="FA58" t="str">
            <v>*</v>
          </cell>
          <cell r="FB58" t="str">
            <v>For Informational Purposes Only</v>
          </cell>
        </row>
        <row r="59">
          <cell r="A59" t="str">
            <v>**</v>
          </cell>
          <cell r="B59" t="str">
            <v>Based on Jurisdictional Sales</v>
          </cell>
          <cell r="AA59" t="str">
            <v>**</v>
          </cell>
          <cell r="AB59" t="str">
            <v>Based on Jurisdictional Sales</v>
          </cell>
          <cell r="BA59" t="str">
            <v>**</v>
          </cell>
          <cell r="BB59" t="str">
            <v>Based on Jurisdictional Sales</v>
          </cell>
          <cell r="CA59" t="str">
            <v>**</v>
          </cell>
          <cell r="CB59" t="str">
            <v>Based on Jurisdictional Sales</v>
          </cell>
          <cell r="DA59" t="str">
            <v>**</v>
          </cell>
          <cell r="DB59" t="str">
            <v>Based on Jurisdictional Sales</v>
          </cell>
          <cell r="EA59" t="str">
            <v>**</v>
          </cell>
          <cell r="EB59" t="str">
            <v>Based on Jurisdictional Sales</v>
          </cell>
          <cell r="FA59" t="str">
            <v>**</v>
          </cell>
          <cell r="FB59" t="str">
            <v>Based on Jurisdictional Sales</v>
          </cell>
        </row>
      </sheetData>
      <sheetData sheetId="2">
        <row r="23">
          <cell r="J23">
            <v>46480257.24780371</v>
          </cell>
        </row>
      </sheetData>
      <sheetData sheetId="3">
        <row r="49">
          <cell r="E49">
            <v>3231882</v>
          </cell>
        </row>
      </sheetData>
      <sheetData sheetId="4"/>
      <sheetData sheetId="5"/>
      <sheetData sheetId="6"/>
      <sheetData sheetId="7"/>
      <sheetData sheetId="8"/>
      <sheetData sheetId="9">
        <row r="15">
          <cell r="E15">
            <v>125847156</v>
          </cell>
        </row>
      </sheetData>
      <sheetData sheetId="10"/>
      <sheetData sheetId="11"/>
      <sheetData sheetId="12"/>
      <sheetData sheetId="13"/>
      <sheetData sheetId="14">
        <row r="1">
          <cell r="O1" t="str">
            <v>SCHEDULE E4
(Amended 10/06)
Page 2 of 13</v>
          </cell>
          <cell r="AO1" t="str">
            <v>SCHEDULE E4
(Amended 10/06)
Page 3 of 13</v>
          </cell>
          <cell r="BO1" t="str">
            <v>SCHEDULE E4
(Amended 10/06)
Page 4 of 13</v>
          </cell>
          <cell r="CO1" t="str">
            <v>SCHEDULE E4
(Amended 10/06)
Page 5 of 13</v>
          </cell>
          <cell r="DO1" t="str">
            <v>SCHEDULE E4
(Amended 10/06)
Page 6 of 13</v>
          </cell>
          <cell r="EO1" t="str">
            <v>SCHEDULE E4
(Amended 10/06)
Page 7 of 13</v>
          </cell>
          <cell r="FP1" t="str">
            <v>SCHEDULE  E4</v>
          </cell>
        </row>
        <row r="2">
          <cell r="G2" t="str">
            <v xml:space="preserve">           Progress Energy Florida</v>
          </cell>
          <cell r="AG2" t="str">
            <v xml:space="preserve">           Progress Energy Florida</v>
          </cell>
          <cell r="BG2" t="str">
            <v xml:space="preserve">           Progress Energy Florida</v>
          </cell>
          <cell r="CG2" t="str">
            <v xml:space="preserve">           Progress Energy Florida</v>
          </cell>
          <cell r="DG2" t="str">
            <v xml:space="preserve">           Progress Energy Florida</v>
          </cell>
          <cell r="EG2" t="str">
            <v xml:space="preserve">           Progress Energy Florida</v>
          </cell>
          <cell r="FH2" t="str">
            <v xml:space="preserve">           Progress Energy Florida</v>
          </cell>
          <cell r="FP2" t="str">
            <v>Do not file this page</v>
          </cell>
        </row>
        <row r="3">
          <cell r="G3" t="str">
            <v>System Net Generation and Fuel Cost</v>
          </cell>
          <cell r="AG3" t="str">
            <v>System Net Generation and Fuel Cost</v>
          </cell>
          <cell r="BG3" t="str">
            <v>System Net Generation and Fuel Cost</v>
          </cell>
          <cell r="CG3" t="str">
            <v>System Net Generation and Fuel Cost</v>
          </cell>
          <cell r="DG3" t="str">
            <v>System Net Generation and Fuel Cost</v>
          </cell>
          <cell r="EG3" t="str">
            <v>System Net Generation and Fuel Cost</v>
          </cell>
          <cell r="FH3" t="str">
            <v>System Net Generation and Fuel Cost</v>
          </cell>
        </row>
        <row r="4">
          <cell r="G4" t="str">
            <v>Estimated for the Month of:</v>
          </cell>
          <cell r="J4">
            <v>39083</v>
          </cell>
          <cell r="AG4" t="str">
            <v>Estimated for the Month of:</v>
          </cell>
          <cell r="AJ4">
            <v>39114</v>
          </cell>
          <cell r="BG4" t="str">
            <v>Estimated for the Month of:</v>
          </cell>
          <cell r="BJ4">
            <v>39142</v>
          </cell>
          <cell r="CG4" t="str">
            <v>Estimated for the Month of:</v>
          </cell>
          <cell r="CJ4">
            <v>39173</v>
          </cell>
          <cell r="DG4" t="str">
            <v>Estimated for the Month of:</v>
          </cell>
          <cell r="DJ4">
            <v>39203</v>
          </cell>
          <cell r="EG4" t="str">
            <v>Estimated for the Month of:</v>
          </cell>
          <cell r="EJ4">
            <v>39234</v>
          </cell>
          <cell r="FG4" t="str">
            <v xml:space="preserve">          Estimated for the Period of:</v>
          </cell>
          <cell r="FJ4">
            <v>39083</v>
          </cell>
          <cell r="FK4" t="str">
            <v>Through</v>
          </cell>
          <cell r="FL4">
            <v>39234</v>
          </cell>
        </row>
        <row r="6">
          <cell r="B6" t="str">
            <v>(A)</v>
          </cell>
          <cell r="D6" t="str">
            <v>(B)</v>
          </cell>
          <cell r="E6" t="str">
            <v>(C)</v>
          </cell>
          <cell r="F6" t="str">
            <v>(D)</v>
          </cell>
          <cell r="G6" t="str">
            <v>(E)</v>
          </cell>
          <cell r="H6" t="str">
            <v>(F)</v>
          </cell>
          <cell r="I6" t="str">
            <v>(G)</v>
          </cell>
          <cell r="J6" t="str">
            <v>(H)</v>
          </cell>
          <cell r="K6" t="str">
            <v>(I)</v>
          </cell>
          <cell r="M6" t="str">
            <v>(J)</v>
          </cell>
          <cell r="N6" t="str">
            <v>(K)</v>
          </cell>
          <cell r="O6" t="str">
            <v>(L)</v>
          </cell>
          <cell r="P6" t="str">
            <v>(M)</v>
          </cell>
          <cell r="Q6" t="str">
            <v>DNP</v>
          </cell>
          <cell r="R6" t="str">
            <v>DNP</v>
          </cell>
          <cell r="S6" t="str">
            <v>DNP</v>
          </cell>
          <cell r="T6" t="str">
            <v>DNP</v>
          </cell>
          <cell r="U6" t="str">
            <v>DNP</v>
          </cell>
          <cell r="V6" t="str">
            <v>DNP</v>
          </cell>
          <cell r="AB6" t="str">
            <v>(A)</v>
          </cell>
          <cell r="AD6" t="str">
            <v>(B)</v>
          </cell>
          <cell r="AE6" t="str">
            <v>(C)</v>
          </cell>
          <cell r="AF6" t="str">
            <v>(D)</v>
          </cell>
          <cell r="AG6" t="str">
            <v>(E)</v>
          </cell>
          <cell r="AH6" t="str">
            <v>(F)</v>
          </cell>
          <cell r="AI6" t="str">
            <v>(G)</v>
          </cell>
          <cell r="AJ6" t="str">
            <v>(H)</v>
          </cell>
          <cell r="AK6" t="str">
            <v>(I)</v>
          </cell>
          <cell r="AM6" t="str">
            <v>(J)</v>
          </cell>
          <cell r="AN6" t="str">
            <v>(K)</v>
          </cell>
          <cell r="AO6" t="str">
            <v>(L)</v>
          </cell>
          <cell r="AP6" t="str">
            <v>(M)</v>
          </cell>
          <cell r="AQ6" t="str">
            <v>DNP</v>
          </cell>
          <cell r="AR6" t="str">
            <v>DNP</v>
          </cell>
          <cell r="AS6" t="str">
            <v>DNP</v>
          </cell>
          <cell r="AT6" t="str">
            <v>DNP</v>
          </cell>
          <cell r="AU6" t="str">
            <v>DNP</v>
          </cell>
          <cell r="AV6" t="str">
            <v>DNP</v>
          </cell>
          <cell r="BB6" t="str">
            <v>(A)</v>
          </cell>
          <cell r="BD6" t="str">
            <v>(B)</v>
          </cell>
          <cell r="BE6" t="str">
            <v>(C)</v>
          </cell>
          <cell r="BF6" t="str">
            <v>(D)</v>
          </cell>
          <cell r="BG6" t="str">
            <v>(E)</v>
          </cell>
          <cell r="BH6" t="str">
            <v>(F)</v>
          </cell>
          <cell r="BI6" t="str">
            <v>(G)</v>
          </cell>
          <cell r="BJ6" t="str">
            <v>(H)</v>
          </cell>
          <cell r="BK6" t="str">
            <v>(I)</v>
          </cell>
          <cell r="BM6" t="str">
            <v>(J)</v>
          </cell>
          <cell r="BN6" t="str">
            <v>(K)</v>
          </cell>
          <cell r="BO6" t="str">
            <v>(L)</v>
          </cell>
          <cell r="BP6" t="str">
            <v>(M)</v>
          </cell>
          <cell r="BQ6" t="str">
            <v>DNP</v>
          </cell>
          <cell r="BR6" t="str">
            <v>DNP</v>
          </cell>
          <cell r="BS6" t="str">
            <v>DNP</v>
          </cell>
          <cell r="BT6" t="str">
            <v>DNP</v>
          </cell>
          <cell r="BU6" t="str">
            <v>DNP</v>
          </cell>
          <cell r="BV6" t="str">
            <v>DNP</v>
          </cell>
          <cell r="CB6" t="str">
            <v>(A)</v>
          </cell>
          <cell r="CD6" t="str">
            <v>(B)</v>
          </cell>
          <cell r="CE6" t="str">
            <v>(C)</v>
          </cell>
          <cell r="CF6" t="str">
            <v>(D)</v>
          </cell>
          <cell r="CG6" t="str">
            <v>(E)</v>
          </cell>
          <cell r="CH6" t="str">
            <v>(F)</v>
          </cell>
          <cell r="CI6" t="str">
            <v>(G)</v>
          </cell>
          <cell r="CJ6" t="str">
            <v>(H)</v>
          </cell>
          <cell r="CK6" t="str">
            <v>(I)</v>
          </cell>
          <cell r="CM6" t="str">
            <v>(J)</v>
          </cell>
          <cell r="CN6" t="str">
            <v>(K)</v>
          </cell>
          <cell r="CO6" t="str">
            <v>(L)</v>
          </cell>
          <cell r="CP6" t="str">
            <v>(M)</v>
          </cell>
          <cell r="CQ6" t="str">
            <v>DNP</v>
          </cell>
          <cell r="CR6" t="str">
            <v>DNP</v>
          </cell>
          <cell r="CS6" t="str">
            <v>DNP</v>
          </cell>
          <cell r="CT6" t="str">
            <v>DNP</v>
          </cell>
          <cell r="CU6" t="str">
            <v>DNP</v>
          </cell>
          <cell r="CV6" t="str">
            <v>DNP</v>
          </cell>
          <cell r="DB6" t="str">
            <v>(A)</v>
          </cell>
          <cell r="DD6" t="str">
            <v>(B)</v>
          </cell>
          <cell r="DE6" t="str">
            <v>(C)</v>
          </cell>
          <cell r="DF6" t="str">
            <v>(D)</v>
          </cell>
          <cell r="DG6" t="str">
            <v>(E)</v>
          </cell>
          <cell r="DH6" t="str">
            <v>(F)</v>
          </cell>
          <cell r="DI6" t="str">
            <v>(G)</v>
          </cell>
          <cell r="DJ6" t="str">
            <v>(H)</v>
          </cell>
          <cell r="DK6" t="str">
            <v>(I)</v>
          </cell>
          <cell r="DM6" t="str">
            <v>(J)</v>
          </cell>
          <cell r="DN6" t="str">
            <v>(K)</v>
          </cell>
          <cell r="DO6" t="str">
            <v>(L)</v>
          </cell>
          <cell r="DP6" t="str">
            <v>(M)</v>
          </cell>
          <cell r="DQ6" t="str">
            <v>DNP</v>
          </cell>
          <cell r="DR6" t="str">
            <v>DNP</v>
          </cell>
          <cell r="DS6" t="str">
            <v>DNP</v>
          </cell>
          <cell r="DT6" t="str">
            <v>DNP</v>
          </cell>
          <cell r="DU6" t="str">
            <v>DNP</v>
          </cell>
          <cell r="DV6" t="str">
            <v>DNP</v>
          </cell>
          <cell r="EB6" t="str">
            <v>(A)</v>
          </cell>
          <cell r="ED6" t="str">
            <v>(B)</v>
          </cell>
          <cell r="EE6" t="str">
            <v>(C)</v>
          </cell>
          <cell r="EF6" t="str">
            <v>(D)</v>
          </cell>
          <cell r="EG6" t="str">
            <v>(E)</v>
          </cell>
          <cell r="EH6" t="str">
            <v>(F)</v>
          </cell>
          <cell r="EI6" t="str">
            <v>(G)</v>
          </cell>
          <cell r="EJ6" t="str">
            <v>(H)</v>
          </cell>
          <cell r="EK6" t="str">
            <v>(I)</v>
          </cell>
          <cell r="EM6" t="str">
            <v>(J)</v>
          </cell>
          <cell r="EN6" t="str">
            <v>(K)</v>
          </cell>
          <cell r="EO6" t="str">
            <v>(L)</v>
          </cell>
          <cell r="EP6" t="str">
            <v>(M)</v>
          </cell>
          <cell r="EQ6" t="str">
            <v>DNP</v>
          </cell>
          <cell r="ER6" t="str">
            <v>DNP</v>
          </cell>
          <cell r="ES6" t="str">
            <v>DNP</v>
          </cell>
          <cell r="ET6" t="str">
            <v>DNP</v>
          </cell>
          <cell r="EU6" t="str">
            <v>DNP</v>
          </cell>
          <cell r="EV6" t="str">
            <v>DNP</v>
          </cell>
          <cell r="FB6" t="str">
            <v>(A)</v>
          </cell>
          <cell r="FD6" t="str">
            <v>(B)</v>
          </cell>
          <cell r="FE6" t="str">
            <v>(C)</v>
          </cell>
          <cell r="FF6" t="str">
            <v>(D)</v>
          </cell>
          <cell r="FG6" t="str">
            <v>(E)</v>
          </cell>
          <cell r="FH6" t="str">
            <v>(F)</v>
          </cell>
          <cell r="FI6" t="str">
            <v>(G)</v>
          </cell>
          <cell r="FJ6" t="str">
            <v>(H)</v>
          </cell>
          <cell r="FK6" t="str">
            <v>(I)</v>
          </cell>
          <cell r="FM6" t="str">
            <v>(J)</v>
          </cell>
          <cell r="FN6" t="str">
            <v>(K)</v>
          </cell>
          <cell r="FO6" t="str">
            <v>(L)</v>
          </cell>
          <cell r="FP6" t="str">
            <v>(M)</v>
          </cell>
          <cell r="FQ6" t="str">
            <v>DNP</v>
          </cell>
          <cell r="FR6" t="str">
            <v>DNP</v>
          </cell>
          <cell r="FS6" t="str">
            <v>DNP</v>
          </cell>
          <cell r="FT6" t="str">
            <v>DNP</v>
          </cell>
          <cell r="FU6" t="str">
            <v>DNP</v>
          </cell>
          <cell r="FV6" t="str">
            <v>DNP</v>
          </cell>
        </row>
        <row r="7">
          <cell r="D7" t="str">
            <v>NET</v>
          </cell>
          <cell r="E7" t="str">
            <v>NET</v>
          </cell>
          <cell r="F7" t="str">
            <v>CAPACITY</v>
          </cell>
          <cell r="G7" t="str">
            <v>EQUIV AVAIL</v>
          </cell>
          <cell r="H7" t="str">
            <v>OUTPUT</v>
          </cell>
          <cell r="I7" t="str">
            <v>AVG. NET</v>
          </cell>
          <cell r="J7" t="str">
            <v>FUEL</v>
          </cell>
          <cell r="K7" t="str">
            <v>FUEL</v>
          </cell>
          <cell r="M7" t="str">
            <v>FUEL</v>
          </cell>
          <cell r="N7" t="str">
            <v>FUEL</v>
          </cell>
          <cell r="O7" t="str">
            <v>AS BURNED</v>
          </cell>
          <cell r="P7" t="str">
            <v>FUEL COST</v>
          </cell>
          <cell r="Q7" t="str">
            <v>FUEL COST</v>
          </cell>
          <cell r="R7" t="str">
            <v>TRANSP.</v>
          </cell>
          <cell r="S7" t="str">
            <v>FIXED</v>
          </cell>
          <cell r="T7" t="str">
            <v>OTHER</v>
          </cell>
          <cell r="U7" t="str">
            <v>SERVICE</v>
          </cell>
          <cell r="V7" t="str">
            <v>GFF</v>
          </cell>
          <cell r="AD7" t="str">
            <v>NET</v>
          </cell>
          <cell r="AE7" t="str">
            <v>NET</v>
          </cell>
          <cell r="AF7" t="str">
            <v>CAPACITY</v>
          </cell>
          <cell r="AG7" t="str">
            <v>EQUIV AVAIL</v>
          </cell>
          <cell r="AH7" t="str">
            <v>OUTPUT</v>
          </cell>
          <cell r="AI7" t="str">
            <v>AVG. NET</v>
          </cell>
          <cell r="AJ7" t="str">
            <v>FUEL</v>
          </cell>
          <cell r="AK7" t="str">
            <v>FUEL</v>
          </cell>
          <cell r="AM7" t="str">
            <v>FUEL</v>
          </cell>
          <cell r="AN7" t="str">
            <v>FUEL</v>
          </cell>
          <cell r="AO7" t="str">
            <v>AS BURNED</v>
          </cell>
          <cell r="AP7" t="str">
            <v>FUEL COST</v>
          </cell>
          <cell r="AQ7" t="str">
            <v>FUEL COST</v>
          </cell>
          <cell r="AR7" t="str">
            <v>TRANSP.</v>
          </cell>
          <cell r="AS7" t="str">
            <v>FIXED</v>
          </cell>
          <cell r="AT7" t="str">
            <v>OTHER</v>
          </cell>
          <cell r="AU7" t="str">
            <v>SERVICE</v>
          </cell>
          <cell r="AV7" t="str">
            <v>AS BURNED</v>
          </cell>
          <cell r="BD7" t="str">
            <v>NET</v>
          </cell>
          <cell r="BE7" t="str">
            <v>NET</v>
          </cell>
          <cell r="BF7" t="str">
            <v>CAPACITY</v>
          </cell>
          <cell r="BG7" t="str">
            <v>EQUIV AVAIL</v>
          </cell>
          <cell r="BH7" t="str">
            <v>OUTPUT</v>
          </cell>
          <cell r="BI7" t="str">
            <v>AVG. NET</v>
          </cell>
          <cell r="BJ7" t="str">
            <v>FUEL</v>
          </cell>
          <cell r="BK7" t="str">
            <v>FUEL</v>
          </cell>
          <cell r="BM7" t="str">
            <v>FUEL</v>
          </cell>
          <cell r="BN7" t="str">
            <v>FUEL</v>
          </cell>
          <cell r="BO7" t="str">
            <v>AS BURNED</v>
          </cell>
          <cell r="BP7" t="str">
            <v>FUEL COST</v>
          </cell>
          <cell r="BQ7" t="str">
            <v>FUEL COST</v>
          </cell>
          <cell r="BR7" t="str">
            <v>TRANSP.</v>
          </cell>
          <cell r="BS7" t="str">
            <v>FIXED</v>
          </cell>
          <cell r="BT7" t="str">
            <v>OTHER</v>
          </cell>
          <cell r="BU7" t="str">
            <v>SERVICE</v>
          </cell>
          <cell r="BV7" t="str">
            <v>AS BURNED</v>
          </cell>
          <cell r="CD7" t="str">
            <v>NET</v>
          </cell>
          <cell r="CE7" t="str">
            <v>NET</v>
          </cell>
          <cell r="CF7" t="str">
            <v>CAPACITY</v>
          </cell>
          <cell r="CG7" t="str">
            <v>EQUIV AVAIL</v>
          </cell>
          <cell r="CH7" t="str">
            <v>OUTPUT</v>
          </cell>
          <cell r="CI7" t="str">
            <v>AVG. NET</v>
          </cell>
          <cell r="CJ7" t="str">
            <v>FUEL</v>
          </cell>
          <cell r="CK7" t="str">
            <v>FUEL</v>
          </cell>
          <cell r="CM7" t="str">
            <v>FUEL</v>
          </cell>
          <cell r="CN7" t="str">
            <v>FUEL</v>
          </cell>
          <cell r="CO7" t="str">
            <v>AS BURNED</v>
          </cell>
          <cell r="CP7" t="str">
            <v>FUEL COST</v>
          </cell>
          <cell r="CQ7" t="str">
            <v>FUEL COST</v>
          </cell>
          <cell r="CR7" t="str">
            <v>TRANSP.</v>
          </cell>
          <cell r="CS7" t="str">
            <v>FIXED</v>
          </cell>
          <cell r="CT7" t="str">
            <v>OTHER</v>
          </cell>
          <cell r="CU7" t="str">
            <v>SERVICE</v>
          </cell>
          <cell r="CV7" t="str">
            <v>AS BURNED</v>
          </cell>
          <cell r="DD7" t="str">
            <v>NET</v>
          </cell>
          <cell r="DE7" t="str">
            <v>NET</v>
          </cell>
          <cell r="DF7" t="str">
            <v>CAPACITY</v>
          </cell>
          <cell r="DG7" t="str">
            <v>EQUIV AVAIL</v>
          </cell>
          <cell r="DH7" t="str">
            <v>OUTPUT</v>
          </cell>
          <cell r="DI7" t="str">
            <v>AVG. NET</v>
          </cell>
          <cell r="DJ7" t="str">
            <v>FUEL</v>
          </cell>
          <cell r="DK7" t="str">
            <v>FUEL</v>
          </cell>
          <cell r="DM7" t="str">
            <v>FUEL</v>
          </cell>
          <cell r="DN7" t="str">
            <v>FUEL</v>
          </cell>
          <cell r="DO7" t="str">
            <v>AS BURNED</v>
          </cell>
          <cell r="DP7" t="str">
            <v>FUEL COST</v>
          </cell>
          <cell r="DQ7" t="str">
            <v>FUEL COST</v>
          </cell>
          <cell r="DR7" t="str">
            <v>TRANSP.</v>
          </cell>
          <cell r="DS7" t="str">
            <v>FIXED</v>
          </cell>
          <cell r="DT7" t="str">
            <v>OTHER</v>
          </cell>
          <cell r="DU7" t="str">
            <v>SERVICE</v>
          </cell>
          <cell r="DV7" t="str">
            <v>AS BURNED</v>
          </cell>
          <cell r="ED7" t="str">
            <v>NET</v>
          </cell>
          <cell r="EE7" t="str">
            <v>NET</v>
          </cell>
          <cell r="EF7" t="str">
            <v>CAPACITY</v>
          </cell>
          <cell r="EG7" t="str">
            <v>EQUIV AVAIL</v>
          </cell>
          <cell r="EH7" t="str">
            <v>OUTPUT</v>
          </cell>
          <cell r="EI7" t="str">
            <v>AVG. NET</v>
          </cell>
          <cell r="EJ7" t="str">
            <v>FUEL</v>
          </cell>
          <cell r="EK7" t="str">
            <v>FUEL</v>
          </cell>
          <cell r="EM7" t="str">
            <v>FUEL</v>
          </cell>
          <cell r="EN7" t="str">
            <v>FUEL</v>
          </cell>
          <cell r="EO7" t="str">
            <v>AS BURNED</v>
          </cell>
          <cell r="EP7" t="str">
            <v>FUEL COST</v>
          </cell>
          <cell r="EQ7" t="str">
            <v>FUEL COST</v>
          </cell>
          <cell r="ER7" t="str">
            <v>TRANSP.</v>
          </cell>
          <cell r="ES7" t="str">
            <v>FIXED</v>
          </cell>
          <cell r="ET7" t="str">
            <v>OTHER</v>
          </cell>
          <cell r="EU7" t="str">
            <v>SERVICE</v>
          </cell>
          <cell r="EV7" t="str">
            <v>AS BURNED</v>
          </cell>
          <cell r="FD7" t="str">
            <v>NET</v>
          </cell>
          <cell r="FE7" t="str">
            <v>NET</v>
          </cell>
          <cell r="FF7" t="str">
            <v>CAPACITY</v>
          </cell>
          <cell r="FG7" t="str">
            <v>EQUIV AVAIL</v>
          </cell>
          <cell r="FH7" t="str">
            <v>OUTPUT</v>
          </cell>
          <cell r="FI7" t="str">
            <v>AVG. NET</v>
          </cell>
          <cell r="FJ7" t="str">
            <v>FUEL</v>
          </cell>
          <cell r="FK7" t="str">
            <v>FUEL</v>
          </cell>
          <cell r="FM7" t="str">
            <v>FUEL</v>
          </cell>
          <cell r="FN7" t="str">
            <v>FUEL</v>
          </cell>
          <cell r="FO7" t="str">
            <v>AS BURNED</v>
          </cell>
          <cell r="FP7" t="str">
            <v>FUEL COST</v>
          </cell>
          <cell r="FQ7" t="str">
            <v>FUEL COST</v>
          </cell>
          <cell r="FR7" t="str">
            <v>TRANSP.</v>
          </cell>
          <cell r="FS7" t="str">
            <v>FIXED</v>
          </cell>
          <cell r="FT7" t="str">
            <v>OTHER</v>
          </cell>
          <cell r="FU7" t="str">
            <v>SERVICE</v>
          </cell>
          <cell r="FV7" t="str">
            <v>AS BURNED</v>
          </cell>
        </row>
        <row r="8">
          <cell r="B8" t="str">
            <v>PLANT/UNIT</v>
          </cell>
          <cell r="D8" t="str">
            <v>CAPACITY</v>
          </cell>
          <cell r="E8" t="str">
            <v>GENERATION</v>
          </cell>
          <cell r="F8" t="str">
            <v>FACTOR</v>
          </cell>
          <cell r="G8" t="str">
            <v>FACTOR</v>
          </cell>
          <cell r="H8" t="str">
            <v>FACTOR</v>
          </cell>
          <cell r="I8" t="str">
            <v>HEAT RATE</v>
          </cell>
          <cell r="J8" t="str">
            <v>TYPE</v>
          </cell>
          <cell r="K8" t="str">
            <v>BURNED</v>
          </cell>
          <cell r="M8" t="str">
            <v>HEAT VALUE</v>
          </cell>
          <cell r="N8" t="str">
            <v>BURNED</v>
          </cell>
          <cell r="O8" t="str">
            <v>FUEL COST</v>
          </cell>
          <cell r="P8" t="str">
            <v>PER KWH</v>
          </cell>
          <cell r="Q8" t="str">
            <v>PER UNIT</v>
          </cell>
          <cell r="R8" t="str">
            <v>PER UNIT</v>
          </cell>
          <cell r="S8" t="str">
            <v>TRANSP.</v>
          </cell>
          <cell r="T8" t="str">
            <v>COSTS</v>
          </cell>
          <cell r="U8" t="str">
            <v>HOURS</v>
          </cell>
          <cell r="V8" t="str">
            <v>FUEL COST</v>
          </cell>
          <cell r="AB8" t="str">
            <v>PLANT/UNIT</v>
          </cell>
          <cell r="AD8" t="str">
            <v>CAPACITY</v>
          </cell>
          <cell r="AE8" t="str">
            <v>GENERATION</v>
          </cell>
          <cell r="AF8" t="str">
            <v>FACTOR</v>
          </cell>
          <cell r="AG8" t="str">
            <v>FACTOR</v>
          </cell>
          <cell r="AH8" t="str">
            <v>FACTOR</v>
          </cell>
          <cell r="AI8" t="str">
            <v>HEAT RATE</v>
          </cell>
          <cell r="AJ8" t="str">
            <v>TYPE</v>
          </cell>
          <cell r="AK8" t="str">
            <v>BURNED</v>
          </cell>
          <cell r="AM8" t="str">
            <v>HEAT VALUE</v>
          </cell>
          <cell r="AN8" t="str">
            <v>BURNED</v>
          </cell>
          <cell r="AO8" t="str">
            <v>FUEL COST</v>
          </cell>
          <cell r="AP8" t="str">
            <v>PER KWH</v>
          </cell>
          <cell r="AQ8" t="str">
            <v>PER UNIT</v>
          </cell>
          <cell r="AR8" t="str">
            <v>PER UNIT</v>
          </cell>
          <cell r="AS8" t="str">
            <v>TRANSP.</v>
          </cell>
          <cell r="AT8" t="str">
            <v>COSTS</v>
          </cell>
          <cell r="AU8" t="str">
            <v>HOURS</v>
          </cell>
          <cell r="AV8" t="str">
            <v>FUEL COST</v>
          </cell>
          <cell r="BB8" t="str">
            <v>PLANT/UNIT</v>
          </cell>
          <cell r="BD8" t="str">
            <v>CAPACITY</v>
          </cell>
          <cell r="BE8" t="str">
            <v>GENERATION</v>
          </cell>
          <cell r="BF8" t="str">
            <v>FACTOR</v>
          </cell>
          <cell r="BG8" t="str">
            <v>FACTOR</v>
          </cell>
          <cell r="BH8" t="str">
            <v>FACTOR</v>
          </cell>
          <cell r="BI8" t="str">
            <v>HEAT RATE</v>
          </cell>
          <cell r="BJ8" t="str">
            <v>TYPE</v>
          </cell>
          <cell r="BK8" t="str">
            <v>BURNED</v>
          </cell>
          <cell r="BM8" t="str">
            <v>HEAT VALUE</v>
          </cell>
          <cell r="BN8" t="str">
            <v>BURNED</v>
          </cell>
          <cell r="BO8" t="str">
            <v>FUEL COST</v>
          </cell>
          <cell r="BP8" t="str">
            <v>PER KWH</v>
          </cell>
          <cell r="BQ8" t="str">
            <v>PER UNIT</v>
          </cell>
          <cell r="BR8" t="str">
            <v>PER UNIT</v>
          </cell>
          <cell r="BS8" t="str">
            <v>TRANSP.</v>
          </cell>
          <cell r="BT8" t="str">
            <v>COSTS</v>
          </cell>
          <cell r="BU8" t="str">
            <v>HOURS</v>
          </cell>
          <cell r="BV8" t="str">
            <v>FUEL COST</v>
          </cell>
          <cell r="CB8" t="str">
            <v>PLANT/UNIT</v>
          </cell>
          <cell r="CD8" t="str">
            <v>CAPACITY</v>
          </cell>
          <cell r="CE8" t="str">
            <v>GENERATION</v>
          </cell>
          <cell r="CF8" t="str">
            <v>FACTOR</v>
          </cell>
          <cell r="CG8" t="str">
            <v>FACTOR</v>
          </cell>
          <cell r="CH8" t="str">
            <v>FACTOR</v>
          </cell>
          <cell r="CI8" t="str">
            <v>HEAT RATE</v>
          </cell>
          <cell r="CJ8" t="str">
            <v>TYPE</v>
          </cell>
          <cell r="CK8" t="str">
            <v>BURNED</v>
          </cell>
          <cell r="CM8" t="str">
            <v>HEAT VALUE</v>
          </cell>
          <cell r="CN8" t="str">
            <v>BURNED</v>
          </cell>
          <cell r="CO8" t="str">
            <v>FUEL COST</v>
          </cell>
          <cell r="CP8" t="str">
            <v>PER KWH</v>
          </cell>
          <cell r="CQ8" t="str">
            <v>PER UNIT</v>
          </cell>
          <cell r="CR8" t="str">
            <v>PER UNIT</v>
          </cell>
          <cell r="CS8" t="str">
            <v>TRANSP.</v>
          </cell>
          <cell r="CT8" t="str">
            <v>COSTS</v>
          </cell>
          <cell r="CU8" t="str">
            <v>HOURS</v>
          </cell>
          <cell r="CV8" t="str">
            <v>FUEL COST</v>
          </cell>
          <cell r="DB8" t="str">
            <v>PLANT/UNIT</v>
          </cell>
          <cell r="DD8" t="str">
            <v>CAPACITY</v>
          </cell>
          <cell r="DE8" t="str">
            <v>GENERATION</v>
          </cell>
          <cell r="DF8" t="str">
            <v>FACTOR</v>
          </cell>
          <cell r="DG8" t="str">
            <v>FACTOR</v>
          </cell>
          <cell r="DH8" t="str">
            <v>FACTOR</v>
          </cell>
          <cell r="DI8" t="str">
            <v>HEAT RATE</v>
          </cell>
          <cell r="DJ8" t="str">
            <v>TYPE</v>
          </cell>
          <cell r="DK8" t="str">
            <v>BURNED</v>
          </cell>
          <cell r="DM8" t="str">
            <v>HEAT VALUE</v>
          </cell>
          <cell r="DN8" t="str">
            <v>BURNED</v>
          </cell>
          <cell r="DO8" t="str">
            <v>FUEL COST</v>
          </cell>
          <cell r="DP8" t="str">
            <v>PER KWH</v>
          </cell>
          <cell r="DQ8" t="str">
            <v>PER UNIT</v>
          </cell>
          <cell r="DR8" t="str">
            <v>PER UNIT</v>
          </cell>
          <cell r="DS8" t="str">
            <v>TRANSP.</v>
          </cell>
          <cell r="DT8" t="str">
            <v>COSTS</v>
          </cell>
          <cell r="DU8" t="str">
            <v>HOURS</v>
          </cell>
          <cell r="DV8" t="str">
            <v>FUEL COST</v>
          </cell>
          <cell r="EB8" t="str">
            <v>PLANT/UNIT</v>
          </cell>
          <cell r="ED8" t="str">
            <v>CAPACITY</v>
          </cell>
          <cell r="EE8" t="str">
            <v>GENERATION</v>
          </cell>
          <cell r="EF8" t="str">
            <v>FACTOR</v>
          </cell>
          <cell r="EG8" t="str">
            <v>FACTOR</v>
          </cell>
          <cell r="EH8" t="str">
            <v>FACTOR</v>
          </cell>
          <cell r="EI8" t="str">
            <v>HEAT RATE</v>
          </cell>
          <cell r="EJ8" t="str">
            <v>TYPE</v>
          </cell>
          <cell r="EK8" t="str">
            <v>BURNED</v>
          </cell>
          <cell r="EM8" t="str">
            <v>HEAT VALUE</v>
          </cell>
          <cell r="EN8" t="str">
            <v>BURNED</v>
          </cell>
          <cell r="EO8" t="str">
            <v>FUEL COST</v>
          </cell>
          <cell r="EP8" t="str">
            <v>PER KWH</v>
          </cell>
          <cell r="EQ8" t="str">
            <v>PER UNIT</v>
          </cell>
          <cell r="ER8" t="str">
            <v>PER UNIT</v>
          </cell>
          <cell r="ES8" t="str">
            <v>TRANSP.</v>
          </cell>
          <cell r="ET8" t="str">
            <v>COSTS</v>
          </cell>
          <cell r="EU8" t="str">
            <v>HOURS</v>
          </cell>
          <cell r="EV8" t="str">
            <v>FUEL COST</v>
          </cell>
          <cell r="FB8" t="str">
            <v>PLANT/UNIT</v>
          </cell>
          <cell r="FD8" t="str">
            <v>CAPACITY</v>
          </cell>
          <cell r="FE8" t="str">
            <v>GENERATION</v>
          </cell>
          <cell r="FF8" t="str">
            <v>FACTOR</v>
          </cell>
          <cell r="FG8" t="str">
            <v>FACTOR</v>
          </cell>
          <cell r="FH8" t="str">
            <v>FACTOR</v>
          </cell>
          <cell r="FI8" t="str">
            <v>HEAT RATE</v>
          </cell>
          <cell r="FJ8" t="str">
            <v>TYPE</v>
          </cell>
          <cell r="FK8" t="str">
            <v>BURNED</v>
          </cell>
          <cell r="FM8" t="str">
            <v>HEAT VALUE</v>
          </cell>
          <cell r="FN8" t="str">
            <v>BURNED</v>
          </cell>
          <cell r="FO8" t="str">
            <v>FUEL COST</v>
          </cell>
          <cell r="FP8" t="str">
            <v>PER KWH</v>
          </cell>
          <cell r="FQ8" t="str">
            <v>PER UNIT</v>
          </cell>
          <cell r="FR8" t="str">
            <v>PER UNIT</v>
          </cell>
          <cell r="FS8" t="str">
            <v>TRANSP.</v>
          </cell>
          <cell r="FT8" t="str">
            <v>COSTS</v>
          </cell>
          <cell r="FU8" t="str">
            <v>HOURS</v>
          </cell>
          <cell r="FV8" t="str">
            <v>FUEL COST</v>
          </cell>
        </row>
        <row r="9">
          <cell r="D9" t="str">
            <v>(MW)</v>
          </cell>
          <cell r="E9" t="str">
            <v>(MWH)</v>
          </cell>
          <cell r="F9" t="str">
            <v>(%)</v>
          </cell>
          <cell r="G9" t="str">
            <v>(%)</v>
          </cell>
          <cell r="H9" t="str">
            <v>(%)</v>
          </cell>
          <cell r="I9" t="str">
            <v>(BTU/KWH)</v>
          </cell>
          <cell r="K9" t="str">
            <v>(UNITS)</v>
          </cell>
          <cell r="M9" t="str">
            <v>(BTU/UNIT)</v>
          </cell>
          <cell r="N9" t="str">
            <v>(MMBTU)</v>
          </cell>
          <cell r="O9" t="str">
            <v>($)</v>
          </cell>
          <cell r="P9" t="str">
            <v>(C/KWH)</v>
          </cell>
          <cell r="Q9" t="str">
            <v>($/UNIT)</v>
          </cell>
          <cell r="R9" t="str">
            <v>($/UNIT)</v>
          </cell>
          <cell r="S9" t="str">
            <v>$</v>
          </cell>
          <cell r="T9" t="str">
            <v>$</v>
          </cell>
          <cell r="V9" t="str">
            <v>($)</v>
          </cell>
          <cell r="W9" t="str">
            <v>check</v>
          </cell>
          <cell r="AD9" t="str">
            <v>(MW)</v>
          </cell>
          <cell r="AE9" t="str">
            <v>(MWH)</v>
          </cell>
          <cell r="AF9" t="str">
            <v>(%)</v>
          </cell>
          <cell r="AG9" t="str">
            <v>(%)</v>
          </cell>
          <cell r="AH9" t="str">
            <v>(%)</v>
          </cell>
          <cell r="AI9" t="str">
            <v>(BTU/KWH)</v>
          </cell>
          <cell r="AK9" t="str">
            <v>(UNITS)</v>
          </cell>
          <cell r="AM9" t="str">
            <v>(BTU/UNIT)</v>
          </cell>
          <cell r="AN9" t="str">
            <v>(MMBTU)</v>
          </cell>
          <cell r="AO9" t="str">
            <v>($)</v>
          </cell>
          <cell r="AP9" t="str">
            <v>(C/KWH)</v>
          </cell>
          <cell r="AQ9" t="str">
            <v>($/UNIT)</v>
          </cell>
          <cell r="AR9" t="str">
            <v>($/UNIT)</v>
          </cell>
          <cell r="AS9" t="str">
            <v>$</v>
          </cell>
          <cell r="AT9" t="str">
            <v>$</v>
          </cell>
          <cell r="AV9" t="str">
            <v>($)</v>
          </cell>
          <cell r="AW9" t="str">
            <v>check</v>
          </cell>
          <cell r="BD9" t="str">
            <v>(MW)</v>
          </cell>
          <cell r="BE9" t="str">
            <v>(MWH)</v>
          </cell>
          <cell r="BF9" t="str">
            <v>(%)</v>
          </cell>
          <cell r="BG9" t="str">
            <v>(%)</v>
          </cell>
          <cell r="BH9" t="str">
            <v>(%)</v>
          </cell>
          <cell r="BI9" t="str">
            <v>(BTU/KWH)</v>
          </cell>
          <cell r="BK9" t="str">
            <v>(UNITS)</v>
          </cell>
          <cell r="BM9" t="str">
            <v>(BTU/UNIT)</v>
          </cell>
          <cell r="BN9" t="str">
            <v>(MMBTU)</v>
          </cell>
          <cell r="BO9" t="str">
            <v>($)</v>
          </cell>
          <cell r="BP9" t="str">
            <v>(C/KWH)</v>
          </cell>
          <cell r="BQ9" t="str">
            <v>($/UNIT)</v>
          </cell>
          <cell r="BR9" t="str">
            <v>($/UNIT)</v>
          </cell>
          <cell r="BS9" t="str">
            <v>$</v>
          </cell>
          <cell r="BT9" t="str">
            <v>$</v>
          </cell>
          <cell r="BV9" t="str">
            <v>($)</v>
          </cell>
          <cell r="BW9" t="str">
            <v>check</v>
          </cell>
          <cell r="CD9" t="str">
            <v>(MW)</v>
          </cell>
          <cell r="CE9" t="str">
            <v>(MWH)</v>
          </cell>
          <cell r="CF9" t="str">
            <v>(%)</v>
          </cell>
          <cell r="CG9" t="str">
            <v>(%)</v>
          </cell>
          <cell r="CH9" t="str">
            <v>(%)</v>
          </cell>
          <cell r="CI9" t="str">
            <v>(BTU/KWH)</v>
          </cell>
          <cell r="CK9" t="str">
            <v>(UNITS)</v>
          </cell>
          <cell r="CM9" t="str">
            <v>(BTU/UNIT)</v>
          </cell>
          <cell r="CN9" t="str">
            <v>(MMBTU)</v>
          </cell>
          <cell r="CO9" t="str">
            <v>($)</v>
          </cell>
          <cell r="CP9" t="str">
            <v>(C/KWH)</v>
          </cell>
          <cell r="CQ9" t="str">
            <v>($/UNIT)</v>
          </cell>
          <cell r="CR9" t="str">
            <v>($/UNIT)</v>
          </cell>
          <cell r="CS9" t="str">
            <v>$</v>
          </cell>
          <cell r="CT9" t="str">
            <v>$</v>
          </cell>
          <cell r="CV9" t="str">
            <v>($)</v>
          </cell>
          <cell r="CW9" t="str">
            <v>check</v>
          </cell>
          <cell r="DD9" t="str">
            <v>(MW)</v>
          </cell>
          <cell r="DE9" t="str">
            <v>(MWH)</v>
          </cell>
          <cell r="DF9" t="str">
            <v>(%)</v>
          </cell>
          <cell r="DG9" t="str">
            <v>(%)</v>
          </cell>
          <cell r="DH9" t="str">
            <v>(%)</v>
          </cell>
          <cell r="DI9" t="str">
            <v>(BTU/KWH)</v>
          </cell>
          <cell r="DK9" t="str">
            <v>(UNITS)</v>
          </cell>
          <cell r="DM9" t="str">
            <v>(BTU/UNIT)</v>
          </cell>
          <cell r="DN9" t="str">
            <v>(MMBTU)</v>
          </cell>
          <cell r="DO9" t="str">
            <v>($)</v>
          </cell>
          <cell r="DP9" t="str">
            <v>(C/KWH)</v>
          </cell>
          <cell r="DQ9" t="str">
            <v>($/UNIT)</v>
          </cell>
          <cell r="DR9" t="str">
            <v>($/UNIT)</v>
          </cell>
          <cell r="DS9" t="str">
            <v>$</v>
          </cell>
          <cell r="DT9" t="str">
            <v>$</v>
          </cell>
          <cell r="DV9" t="str">
            <v>($)</v>
          </cell>
          <cell r="DW9" t="str">
            <v>check</v>
          </cell>
          <cell r="ED9" t="str">
            <v>(MW)</v>
          </cell>
          <cell r="EE9" t="str">
            <v>(MWH)</v>
          </cell>
          <cell r="EF9" t="str">
            <v>(%)</v>
          </cell>
          <cell r="EG9" t="str">
            <v>(%)</v>
          </cell>
          <cell r="EH9" t="str">
            <v>(%)</v>
          </cell>
          <cell r="EI9" t="str">
            <v>(BTU/KWH)</v>
          </cell>
          <cell r="EK9" t="str">
            <v>(UNITS)</v>
          </cell>
          <cell r="EM9" t="str">
            <v>(BTU/UNIT)</v>
          </cell>
          <cell r="EN9" t="str">
            <v>(MMBTU)</v>
          </cell>
          <cell r="EO9" t="str">
            <v>($)</v>
          </cell>
          <cell r="EP9" t="str">
            <v>(C/KWH)</v>
          </cell>
          <cell r="EQ9" t="str">
            <v>($/UNIT)</v>
          </cell>
          <cell r="ER9" t="str">
            <v>($/UNIT)</v>
          </cell>
          <cell r="ES9" t="str">
            <v>$</v>
          </cell>
          <cell r="ET9" t="str">
            <v>$</v>
          </cell>
          <cell r="EV9" t="str">
            <v>($)</v>
          </cell>
          <cell r="EW9" t="str">
            <v>check</v>
          </cell>
          <cell r="FD9" t="str">
            <v>(MW)</v>
          </cell>
          <cell r="FE9" t="str">
            <v>(MWH)</v>
          </cell>
          <cell r="FF9" t="str">
            <v>(%)</v>
          </cell>
          <cell r="FG9" t="str">
            <v>(%)</v>
          </cell>
          <cell r="FH9" t="str">
            <v>(%)</v>
          </cell>
          <cell r="FI9" t="str">
            <v>(BTU/KWH)</v>
          </cell>
          <cell r="FK9" t="str">
            <v>(UNITS)</v>
          </cell>
          <cell r="FM9" t="str">
            <v>(BTU/UNIT)</v>
          </cell>
          <cell r="FN9" t="str">
            <v>(MMBTU)</v>
          </cell>
          <cell r="FO9" t="str">
            <v>($)</v>
          </cell>
          <cell r="FP9" t="str">
            <v>(C/KWH)</v>
          </cell>
          <cell r="FQ9" t="str">
            <v>($/UNIT)</v>
          </cell>
          <cell r="FR9" t="str">
            <v>($/UNIT)</v>
          </cell>
          <cell r="FS9" t="str">
            <v>$</v>
          </cell>
          <cell r="FT9" t="str">
            <v>$</v>
          </cell>
          <cell r="FV9" t="str">
            <v>($)</v>
          </cell>
          <cell r="FW9" t="str">
            <v>check</v>
          </cell>
        </row>
        <row r="10">
          <cell r="A10">
            <v>1</v>
          </cell>
          <cell r="B10" t="str">
            <v>CRYS RIV NUC</v>
          </cell>
          <cell r="C10" t="str">
            <v>3</v>
          </cell>
          <cell r="D10">
            <v>788</v>
          </cell>
          <cell r="E10">
            <v>579442</v>
          </cell>
          <cell r="F10">
            <v>98.835011735167299</v>
          </cell>
          <cell r="G10">
            <v>97</v>
          </cell>
          <cell r="H10">
            <v>100.18153778060554</v>
          </cell>
          <cell r="I10">
            <v>10190.995820116594</v>
          </cell>
          <cell r="J10" t="str">
            <v>NUCLEAR</v>
          </cell>
          <cell r="K10">
            <v>5905091</v>
          </cell>
          <cell r="L10" t="str">
            <v>MMBTU</v>
          </cell>
          <cell r="M10">
            <v>1</v>
          </cell>
          <cell r="N10">
            <v>5905091</v>
          </cell>
          <cell r="O10">
            <v>2143548</v>
          </cell>
          <cell r="P10">
            <v>0.36993314257509813</v>
          </cell>
          <cell r="Q10">
            <v>0.36299999441160175</v>
          </cell>
          <cell r="R10">
            <v>0</v>
          </cell>
          <cell r="S10">
            <v>0</v>
          </cell>
          <cell r="U10">
            <v>734</v>
          </cell>
          <cell r="V10">
            <v>2143548</v>
          </cell>
          <cell r="W10">
            <v>0</v>
          </cell>
          <cell r="AA10">
            <v>1</v>
          </cell>
          <cell r="AB10" t="str">
            <v>CRYS RIV NUC</v>
          </cell>
          <cell r="AC10" t="str">
            <v>3</v>
          </cell>
          <cell r="AD10">
            <v>788</v>
          </cell>
          <cell r="AE10">
            <v>475615</v>
          </cell>
          <cell r="AF10">
            <v>81.125313847497409</v>
          </cell>
          <cell r="AG10">
            <v>88.67517653449211</v>
          </cell>
          <cell r="AH10">
            <v>91.450353791724353</v>
          </cell>
          <cell r="AI10">
            <v>10191.003227400313</v>
          </cell>
          <cell r="AJ10" t="str">
            <v>NUCLEAR</v>
          </cell>
          <cell r="AK10">
            <v>4846994</v>
          </cell>
          <cell r="AL10" t="str">
            <v>MMBTU</v>
          </cell>
          <cell r="AM10">
            <v>1</v>
          </cell>
          <cell r="AN10">
            <v>4846994</v>
          </cell>
          <cell r="AO10">
            <v>1759458</v>
          </cell>
          <cell r="AP10">
            <v>0.36993324432576769</v>
          </cell>
          <cell r="AQ10">
            <v>0.36299985723110034</v>
          </cell>
          <cell r="AR10">
            <v>0</v>
          </cell>
          <cell r="AS10">
            <v>0</v>
          </cell>
          <cell r="AU10">
            <v>660</v>
          </cell>
          <cell r="AV10">
            <v>1759458</v>
          </cell>
          <cell r="AW10">
            <v>0</v>
          </cell>
          <cell r="BA10">
            <v>1</v>
          </cell>
          <cell r="BB10" t="str">
            <v>CRYS RIV NUC</v>
          </cell>
          <cell r="BC10" t="str">
            <v>3</v>
          </cell>
          <cell r="BD10">
            <v>788</v>
          </cell>
          <cell r="BE10">
            <v>585122</v>
          </cell>
          <cell r="BF10">
            <v>99.803845314120409</v>
          </cell>
          <cell r="BG10">
            <v>97</v>
          </cell>
          <cell r="BH10">
            <v>100.07285837426629</v>
          </cell>
          <cell r="BI10">
            <v>10191.011447185372</v>
          </cell>
          <cell r="BJ10" t="str">
            <v>NUCLEAR</v>
          </cell>
          <cell r="BK10">
            <v>5962985</v>
          </cell>
          <cell r="BL10" t="str">
            <v>MMBTU</v>
          </cell>
          <cell r="BM10">
            <v>1</v>
          </cell>
          <cell r="BN10">
            <v>5962985</v>
          </cell>
          <cell r="BO10">
            <v>2164563</v>
          </cell>
          <cell r="BP10">
            <v>0.36993362068081531</v>
          </cell>
          <cell r="BQ10">
            <v>0.36299994885112075</v>
          </cell>
          <cell r="BR10">
            <v>0</v>
          </cell>
          <cell r="BS10">
            <v>0</v>
          </cell>
          <cell r="BU10">
            <v>742</v>
          </cell>
          <cell r="BV10">
            <v>2164563</v>
          </cell>
          <cell r="BW10">
            <v>0</v>
          </cell>
          <cell r="CA10">
            <v>1</v>
          </cell>
          <cell r="CB10" t="str">
            <v>CRYS RIV NUC</v>
          </cell>
          <cell r="CC10" t="str">
            <v>3</v>
          </cell>
          <cell r="CD10">
            <v>788</v>
          </cell>
          <cell r="CE10">
            <v>562399</v>
          </cell>
          <cell r="CF10">
            <v>95.927999290431742</v>
          </cell>
          <cell r="CG10">
            <v>97</v>
          </cell>
          <cell r="CH10">
            <v>100.0987818682766</v>
          </cell>
          <cell r="CI10">
            <v>10191.006740765899</v>
          </cell>
          <cell r="CJ10" t="str">
            <v>NUCLEAR</v>
          </cell>
          <cell r="CK10">
            <v>5731412</v>
          </cell>
          <cell r="CL10" t="str">
            <v>MMBTU</v>
          </cell>
          <cell r="CM10">
            <v>1</v>
          </cell>
          <cell r="CN10">
            <v>5731412</v>
          </cell>
          <cell r="CO10">
            <v>2080503</v>
          </cell>
          <cell r="CP10">
            <v>0.36993362363731086</v>
          </cell>
          <cell r="CQ10">
            <v>0.36300001291130352</v>
          </cell>
          <cell r="CR10">
            <v>0</v>
          </cell>
          <cell r="CS10">
            <v>0</v>
          </cell>
          <cell r="CU10">
            <v>713</v>
          </cell>
          <cell r="CV10">
            <v>2080503</v>
          </cell>
          <cell r="CW10">
            <v>0</v>
          </cell>
          <cell r="DA10">
            <v>1</v>
          </cell>
          <cell r="DB10" t="str">
            <v>CRYS RIV NUC</v>
          </cell>
          <cell r="DC10" t="str">
            <v>3</v>
          </cell>
          <cell r="DD10">
            <v>769</v>
          </cell>
          <cell r="DE10">
            <v>476786</v>
          </cell>
          <cell r="DF10">
            <v>83.334382035040619</v>
          </cell>
          <cell r="DG10">
            <v>97</v>
          </cell>
          <cell r="DH10">
            <v>100.48748822377669</v>
          </cell>
          <cell r="DI10">
            <v>10360.008473403162</v>
          </cell>
          <cell r="DJ10" t="str">
            <v>NUCLEAR</v>
          </cell>
          <cell r="DK10">
            <v>4939507</v>
          </cell>
          <cell r="DL10" t="str">
            <v>MMBTU</v>
          </cell>
          <cell r="DM10">
            <v>1</v>
          </cell>
          <cell r="DN10">
            <v>4939507</v>
          </cell>
          <cell r="DO10">
            <v>1793041</v>
          </cell>
          <cell r="DP10">
            <v>0.37606829898528898</v>
          </cell>
          <cell r="DQ10">
            <v>0.36299994108723804</v>
          </cell>
          <cell r="DR10">
            <v>0</v>
          </cell>
          <cell r="DS10">
            <v>0</v>
          </cell>
          <cell r="DU10">
            <v>617</v>
          </cell>
          <cell r="DV10">
            <v>1793041</v>
          </cell>
          <cell r="DW10">
            <v>0</v>
          </cell>
          <cell r="EA10">
            <v>1</v>
          </cell>
          <cell r="EB10" t="str">
            <v>CRYS RIV NUC</v>
          </cell>
          <cell r="EC10" t="str">
            <v>3</v>
          </cell>
          <cell r="ED10">
            <v>769</v>
          </cell>
          <cell r="EE10">
            <v>530587</v>
          </cell>
          <cell r="EF10">
            <v>92.737915460659707</v>
          </cell>
          <cell r="EG10">
            <v>97</v>
          </cell>
          <cell r="EH10">
            <v>100.5787304704531</v>
          </cell>
          <cell r="EI10">
            <v>10360.001281599436</v>
          </cell>
          <cell r="EJ10" t="str">
            <v>NUCLEAR</v>
          </cell>
          <cell r="EK10">
            <v>5496882</v>
          </cell>
          <cell r="EL10" t="str">
            <v>MMBTU</v>
          </cell>
          <cell r="EM10">
            <v>1</v>
          </cell>
          <cell r="EN10">
            <v>5496882</v>
          </cell>
          <cell r="EO10">
            <v>1995368</v>
          </cell>
          <cell r="EP10">
            <v>0.37606801523595562</v>
          </cell>
          <cell r="EQ10">
            <v>0.36300001528139048</v>
          </cell>
          <cell r="ER10">
            <v>0</v>
          </cell>
          <cell r="ES10">
            <v>0</v>
          </cell>
          <cell r="EU10">
            <v>686</v>
          </cell>
          <cell r="EV10">
            <v>1995368</v>
          </cell>
          <cell r="EW10">
            <v>0</v>
          </cell>
          <cell r="FA10">
            <v>1</v>
          </cell>
          <cell r="FB10" t="str">
            <v>CRYS RIV NUC</v>
          </cell>
          <cell r="FC10" t="str">
            <v>3</v>
          </cell>
          <cell r="FD10">
            <v>781.66666666666663</v>
          </cell>
          <cell r="FE10">
            <v>3209951</v>
          </cell>
          <cell r="FF10">
            <v>91.992543045142952</v>
          </cell>
          <cell r="FG10">
            <v>95.612529422415335</v>
          </cell>
          <cell r="FH10">
            <v>98.905277493621895</v>
          </cell>
          <cell r="FI10">
            <v>10244.041419946909</v>
          </cell>
          <cell r="FJ10" t="str">
            <v>NUCLEAR</v>
          </cell>
          <cell r="FK10">
            <v>32882871</v>
          </cell>
          <cell r="FL10" t="str">
            <v>MMBTU</v>
          </cell>
          <cell r="FM10">
            <v>1</v>
          </cell>
          <cell r="FN10">
            <v>32882871</v>
          </cell>
          <cell r="FO10">
            <v>11936481</v>
          </cell>
          <cell r="FP10">
            <v>0.37185866700145886</v>
          </cell>
          <cell r="FS10">
            <v>0</v>
          </cell>
          <cell r="FT10">
            <v>0</v>
          </cell>
          <cell r="FU10">
            <v>4152</v>
          </cell>
          <cell r="FV10">
            <v>11936481</v>
          </cell>
          <cell r="FW10">
            <v>0</v>
          </cell>
        </row>
        <row r="11">
          <cell r="A11">
            <v>2</v>
          </cell>
          <cell r="B11" t="str">
            <v>ANCLOTE</v>
          </cell>
          <cell r="C11" t="str">
            <v>1</v>
          </cell>
          <cell r="D11">
            <v>522</v>
          </cell>
          <cell r="E11">
            <v>150960</v>
          </cell>
          <cell r="F11">
            <v>38.870349771350881</v>
          </cell>
          <cell r="G11">
            <v>94.110546077692305</v>
          </cell>
          <cell r="H11">
            <v>39.615808534089119</v>
          </cell>
          <cell r="I11">
            <v>10177.186009538949</v>
          </cell>
          <cell r="J11" t="str">
            <v>HEAVY OIL</v>
          </cell>
          <cell r="K11">
            <v>235998</v>
          </cell>
          <cell r="L11" t="str">
            <v>BBLS</v>
          </cell>
          <cell r="M11">
            <v>6.5100043220705262</v>
          </cell>
          <cell r="N11">
            <v>1536348</v>
          </cell>
          <cell r="O11">
            <v>12406166</v>
          </cell>
          <cell r="P11">
            <v>8.2181809750927393</v>
          </cell>
          <cell r="Q11">
            <v>51</v>
          </cell>
          <cell r="R11">
            <v>0.71618594231307753</v>
          </cell>
          <cell r="S11">
            <v>201250</v>
          </cell>
          <cell r="U11">
            <v>730</v>
          </cell>
          <cell r="V11">
            <v>12405143</v>
          </cell>
          <cell r="W11">
            <v>-1023</v>
          </cell>
          <cell r="AA11">
            <v>2</v>
          </cell>
          <cell r="AB11" t="str">
            <v>ANCLOTE</v>
          </cell>
          <cell r="AC11" t="str">
            <v>1</v>
          </cell>
          <cell r="AD11">
            <v>522</v>
          </cell>
          <cell r="AE11">
            <v>137025</v>
          </cell>
          <cell r="AF11">
            <v>35.282258064516128</v>
          </cell>
          <cell r="AG11">
            <v>94.110546077692305</v>
          </cell>
          <cell r="AH11">
            <v>40.076335877862597</v>
          </cell>
          <cell r="AI11">
            <v>10181.09833971903</v>
          </cell>
          <cell r="AJ11" t="str">
            <v>HEAVY OIL</v>
          </cell>
          <cell r="AK11">
            <v>214296</v>
          </cell>
          <cell r="AL11" t="str">
            <v>BBLS</v>
          </cell>
          <cell r="AM11">
            <v>6.5099908537723525</v>
          </cell>
          <cell r="AN11">
            <v>1395065</v>
          </cell>
          <cell r="AO11">
            <v>11530245</v>
          </cell>
          <cell r="AP11">
            <v>8.4147016967706616</v>
          </cell>
          <cell r="AQ11">
            <v>52.15</v>
          </cell>
          <cell r="AR11">
            <v>0.71610469591993853</v>
          </cell>
          <cell r="AS11">
            <v>201250</v>
          </cell>
          <cell r="AU11">
            <v>655</v>
          </cell>
          <cell r="AV11">
            <v>11529319</v>
          </cell>
          <cell r="AW11">
            <v>-926</v>
          </cell>
          <cell r="BA11">
            <v>2</v>
          </cell>
          <cell r="BB11" t="str">
            <v>ANCLOTE</v>
          </cell>
          <cell r="BC11" t="str">
            <v>1</v>
          </cell>
          <cell r="BD11">
            <v>522</v>
          </cell>
          <cell r="BE11">
            <v>178173</v>
          </cell>
          <cell r="BF11">
            <v>45.877363737486093</v>
          </cell>
          <cell r="BG11">
            <v>94.110546077692305</v>
          </cell>
          <cell r="BH11">
            <v>46.757203589985828</v>
          </cell>
          <cell r="BI11">
            <v>10096.237926060627</v>
          </cell>
          <cell r="BJ11" t="str">
            <v>HEAVY OIL</v>
          </cell>
          <cell r="BK11">
            <v>276325</v>
          </cell>
          <cell r="BL11" t="str">
            <v>BBLS</v>
          </cell>
          <cell r="BM11">
            <v>6.5100045236587354</v>
          </cell>
          <cell r="BN11">
            <v>1798877</v>
          </cell>
          <cell r="BO11">
            <v>15118961</v>
          </cell>
          <cell r="BP11">
            <v>8.4855511216626542</v>
          </cell>
          <cell r="BQ11">
            <v>53.27</v>
          </cell>
          <cell r="BR11">
            <v>0.7161067458796474</v>
          </cell>
          <cell r="BS11">
            <v>201250</v>
          </cell>
          <cell r="BU11">
            <v>730</v>
          </cell>
          <cell r="BV11">
            <v>15118391</v>
          </cell>
          <cell r="BW11">
            <v>-570</v>
          </cell>
          <cell r="CA11">
            <v>2</v>
          </cell>
          <cell r="CB11" t="str">
            <v>ANCLOTE</v>
          </cell>
          <cell r="CC11" t="str">
            <v>1</v>
          </cell>
          <cell r="CD11">
            <v>522</v>
          </cell>
          <cell r="CE11">
            <v>188857</v>
          </cell>
          <cell r="CF11">
            <v>48.628362789931202</v>
          </cell>
          <cell r="CG11">
            <v>94.110546077692319</v>
          </cell>
          <cell r="CH11">
            <v>51.100991406368379</v>
          </cell>
          <cell r="CI11">
            <v>10044.5204572772</v>
          </cell>
          <cell r="CJ11" t="str">
            <v>HEAVY OIL</v>
          </cell>
          <cell r="CK11">
            <v>291395</v>
          </cell>
          <cell r="CL11" t="str">
            <v>BBLS</v>
          </cell>
          <cell r="CM11">
            <v>6.5099881604008303</v>
          </cell>
          <cell r="CN11">
            <v>1896978</v>
          </cell>
          <cell r="CO11">
            <v>15673496</v>
          </cell>
          <cell r="CP11">
            <v>8.2991342656083695</v>
          </cell>
          <cell r="CQ11">
            <v>52.38</v>
          </cell>
          <cell r="CR11">
            <v>0.71715686274509804</v>
          </cell>
          <cell r="CS11">
            <v>201250</v>
          </cell>
          <cell r="CU11">
            <v>708</v>
          </cell>
          <cell r="CV11">
            <v>15664931</v>
          </cell>
          <cell r="CW11">
            <v>-8565</v>
          </cell>
          <cell r="DA11">
            <v>2</v>
          </cell>
          <cell r="DB11" t="str">
            <v>ANCLOTE</v>
          </cell>
          <cell r="DC11" t="str">
            <v>1</v>
          </cell>
          <cell r="DD11">
            <v>498</v>
          </cell>
          <cell r="DE11">
            <v>166713</v>
          </cell>
          <cell r="DF11">
            <v>44.99530379582847</v>
          </cell>
          <cell r="DG11">
            <v>94.110546077692305</v>
          </cell>
          <cell r="DH11">
            <v>45.60831883391878</v>
          </cell>
          <cell r="DI11">
            <v>10169.908765363229</v>
          </cell>
          <cell r="DJ11" t="str">
            <v>HEAVY OIL</v>
          </cell>
          <cell r="DK11">
            <v>260439</v>
          </cell>
          <cell r="DL11" t="str">
            <v>BBLS</v>
          </cell>
          <cell r="DM11">
            <v>6.5099927430223588</v>
          </cell>
          <cell r="DN11">
            <v>1695456</v>
          </cell>
          <cell r="DO11">
            <v>14185815</v>
          </cell>
          <cell r="DP11">
            <v>8.5091234636770974</v>
          </cell>
          <cell r="DQ11">
            <v>52.98</v>
          </cell>
          <cell r="DR11">
            <v>0.71612495025865497</v>
          </cell>
          <cell r="DS11">
            <v>201250</v>
          </cell>
          <cell r="DU11">
            <v>734</v>
          </cell>
          <cell r="DV11">
            <v>14185605</v>
          </cell>
          <cell r="DW11">
            <v>-210</v>
          </cell>
          <cell r="EA11">
            <v>2</v>
          </cell>
          <cell r="EB11" t="str">
            <v>ANCLOTE</v>
          </cell>
          <cell r="EC11" t="str">
            <v>1</v>
          </cell>
          <cell r="ED11">
            <v>498</v>
          </cell>
          <cell r="EE11">
            <v>154506</v>
          </cell>
          <cell r="EF11">
            <v>41.700673662391502</v>
          </cell>
          <cell r="EG11">
            <v>94.110546077692319</v>
          </cell>
          <cell r="EH11">
            <v>43.945185842520225</v>
          </cell>
          <cell r="EI11">
            <v>10204.865830453187</v>
          </cell>
          <cell r="EJ11" t="str">
            <v>HEAVY OIL</v>
          </cell>
          <cell r="EK11">
            <v>242199</v>
          </cell>
          <cell r="EL11" t="str">
            <v>BBLS</v>
          </cell>
          <cell r="EM11">
            <v>6.5099897191978497</v>
          </cell>
          <cell r="EN11">
            <v>1576713</v>
          </cell>
          <cell r="EO11">
            <v>13245144</v>
          </cell>
          <cell r="EP11">
            <v>8.5725758222981625</v>
          </cell>
          <cell r="EQ11">
            <v>53.14</v>
          </cell>
          <cell r="ER11">
            <v>0.71610243706714583</v>
          </cell>
          <cell r="ES11">
            <v>201250</v>
          </cell>
          <cell r="EU11">
            <v>706</v>
          </cell>
          <cell r="EV11">
            <v>13244801</v>
          </cell>
          <cell r="EW11">
            <v>-343</v>
          </cell>
          <cell r="FA11">
            <v>2</v>
          </cell>
          <cell r="FB11" t="str">
            <v>ANCLOTE</v>
          </cell>
          <cell r="FC11" t="str">
            <v>1</v>
          </cell>
          <cell r="FD11">
            <v>514</v>
          </cell>
          <cell r="FE11">
            <v>976234</v>
          </cell>
          <cell r="FF11">
            <v>42.546772798906602</v>
          </cell>
          <cell r="FG11">
            <v>94.110546077692319</v>
          </cell>
          <cell r="FH11">
            <v>44.552848645160466</v>
          </cell>
          <cell r="FI11">
            <v>10140.434567941702</v>
          </cell>
          <cell r="FJ11" t="str">
            <v>HEAVY OIL</v>
          </cell>
          <cell r="FK11">
            <v>1520652</v>
          </cell>
          <cell r="FL11" t="str">
            <v>BBLS</v>
          </cell>
          <cell r="FM11">
            <v>6.5</v>
          </cell>
          <cell r="FN11">
            <v>9899437</v>
          </cell>
          <cell r="FO11">
            <v>82159827</v>
          </cell>
          <cell r="FP11">
            <v>8.415997291632948</v>
          </cell>
          <cell r="FS11">
            <v>1207500</v>
          </cell>
          <cell r="FT11">
            <v>0</v>
          </cell>
          <cell r="FU11">
            <v>4263</v>
          </cell>
          <cell r="FV11">
            <v>82148190</v>
          </cell>
          <cell r="FW11">
            <v>-11637</v>
          </cell>
        </row>
        <row r="12">
          <cell r="A12">
            <v>3</v>
          </cell>
          <cell r="B12" t="str">
            <v>ANCLOTE</v>
          </cell>
          <cell r="C12" t="str">
            <v>1</v>
          </cell>
          <cell r="E12">
            <v>0</v>
          </cell>
          <cell r="I12">
            <v>0</v>
          </cell>
          <cell r="J12" t="str">
            <v>GAS</v>
          </cell>
          <cell r="K12">
            <v>0</v>
          </cell>
          <cell r="L12" t="str">
            <v>MCF</v>
          </cell>
          <cell r="M12" t="str">
            <v xml:space="preserve"> </v>
          </cell>
          <cell r="N12">
            <v>0</v>
          </cell>
          <cell r="O12">
            <v>0</v>
          </cell>
          <cell r="P12">
            <v>0</v>
          </cell>
          <cell r="Q12">
            <v>8.0454742351178918</v>
          </cell>
          <cell r="R12">
            <v>0.2090835920760902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AA12">
            <v>3</v>
          </cell>
          <cell r="AB12" t="str">
            <v>ANCLOTE</v>
          </cell>
          <cell r="AC12" t="str">
            <v>1</v>
          </cell>
          <cell r="AE12">
            <v>0</v>
          </cell>
          <cell r="AI12">
            <v>0</v>
          </cell>
          <cell r="AJ12" t="str">
            <v>GAS</v>
          </cell>
          <cell r="AK12">
            <v>0</v>
          </cell>
          <cell r="AL12" t="str">
            <v>MCF</v>
          </cell>
          <cell r="AM12" t="str">
            <v xml:space="preserve"> </v>
          </cell>
          <cell r="AN12">
            <v>0</v>
          </cell>
          <cell r="AO12">
            <v>0</v>
          </cell>
          <cell r="AP12">
            <v>0</v>
          </cell>
          <cell r="AQ12">
            <v>8.0883816684907632</v>
          </cell>
          <cell r="AR12">
            <v>0.20958420937292896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BA12">
            <v>3</v>
          </cell>
          <cell r="BB12" t="str">
            <v>ANCLOTE</v>
          </cell>
          <cell r="BC12" t="str">
            <v>1</v>
          </cell>
          <cell r="BE12">
            <v>0</v>
          </cell>
          <cell r="BI12">
            <v>0</v>
          </cell>
          <cell r="BJ12" t="str">
            <v>GAS</v>
          </cell>
          <cell r="BK12">
            <v>0</v>
          </cell>
          <cell r="BL12" t="str">
            <v>MCF</v>
          </cell>
          <cell r="BM12" t="str">
            <v xml:space="preserve"> </v>
          </cell>
          <cell r="BN12">
            <v>0</v>
          </cell>
          <cell r="BO12">
            <v>0</v>
          </cell>
          <cell r="BP12">
            <v>0</v>
          </cell>
          <cell r="BQ12">
            <v>7.5257034500762154</v>
          </cell>
          <cell r="BR12">
            <v>0.21199095786035088</v>
          </cell>
          <cell r="BS12">
            <v>0</v>
          </cell>
          <cell r="BU12">
            <v>0</v>
          </cell>
          <cell r="BV12">
            <v>0</v>
          </cell>
          <cell r="BW12">
            <v>0</v>
          </cell>
          <cell r="CA12">
            <v>3</v>
          </cell>
          <cell r="CB12" t="str">
            <v>ANCLOTE</v>
          </cell>
          <cell r="CC12" t="str">
            <v>1</v>
          </cell>
          <cell r="CE12">
            <v>0</v>
          </cell>
          <cell r="CI12">
            <v>0</v>
          </cell>
          <cell r="CJ12" t="str">
            <v>GAS</v>
          </cell>
          <cell r="CK12">
            <v>0</v>
          </cell>
          <cell r="CL12" t="str">
            <v>MCF</v>
          </cell>
          <cell r="CM12" t="str">
            <v xml:space="preserve"> </v>
          </cell>
          <cell r="CN12">
            <v>0</v>
          </cell>
          <cell r="CO12">
            <v>0</v>
          </cell>
          <cell r="CP12">
            <v>0</v>
          </cell>
          <cell r="CQ12">
            <v>7.8820768530413376</v>
          </cell>
          <cell r="CR12">
            <v>0.18847708415356135</v>
          </cell>
          <cell r="CS12">
            <v>0</v>
          </cell>
          <cell r="CU12">
            <v>0</v>
          </cell>
          <cell r="CV12">
            <v>0</v>
          </cell>
          <cell r="CW12">
            <v>0</v>
          </cell>
          <cell r="DA12">
            <v>3</v>
          </cell>
          <cell r="DB12" t="str">
            <v>ANCLOTE</v>
          </cell>
          <cell r="DC12" t="str">
            <v>1</v>
          </cell>
          <cell r="DE12">
            <v>0</v>
          </cell>
          <cell r="DI12">
            <v>0</v>
          </cell>
          <cell r="DJ12" t="str">
            <v>GAS</v>
          </cell>
          <cell r="DK12">
            <v>0</v>
          </cell>
          <cell r="DL12" t="str">
            <v>MCF</v>
          </cell>
          <cell r="DM12" t="str">
            <v xml:space="preserve"> </v>
          </cell>
          <cell r="DN12">
            <v>0</v>
          </cell>
          <cell r="DO12">
            <v>0</v>
          </cell>
          <cell r="DP12">
            <v>0</v>
          </cell>
          <cell r="DQ12">
            <v>8.1741966215447803</v>
          </cell>
          <cell r="DR12">
            <v>0.19902838109310877</v>
          </cell>
          <cell r="DS12">
            <v>0</v>
          </cell>
          <cell r="DU12">
            <v>0</v>
          </cell>
          <cell r="DV12">
            <v>0</v>
          </cell>
          <cell r="DW12">
            <v>0</v>
          </cell>
          <cell r="EA12">
            <v>3</v>
          </cell>
          <cell r="EB12" t="str">
            <v>ANCLOTE</v>
          </cell>
          <cell r="EC12" t="str">
            <v>1</v>
          </cell>
          <cell r="EE12">
            <v>0</v>
          </cell>
          <cell r="EI12">
            <v>0</v>
          </cell>
          <cell r="EJ12" t="str">
            <v>GAS</v>
          </cell>
          <cell r="EK12">
            <v>0</v>
          </cell>
          <cell r="EL12" t="str">
            <v>MCF</v>
          </cell>
          <cell r="EM12" t="str">
            <v xml:space="preserve"> </v>
          </cell>
          <cell r="EN12">
            <v>0</v>
          </cell>
          <cell r="EO12">
            <v>0</v>
          </cell>
          <cell r="EP12">
            <v>0</v>
          </cell>
          <cell r="EQ12">
            <v>8.3394640705529532</v>
          </cell>
          <cell r="ER12">
            <v>0.20595510955947438</v>
          </cell>
          <cell r="ES12">
            <v>0</v>
          </cell>
          <cell r="EU12">
            <v>0</v>
          </cell>
          <cell r="EV12">
            <v>0</v>
          </cell>
          <cell r="EW12">
            <v>0</v>
          </cell>
          <cell r="FA12">
            <v>3</v>
          </cell>
          <cell r="FB12" t="str">
            <v>ANCLOTE</v>
          </cell>
          <cell r="FC12" t="str">
            <v>1</v>
          </cell>
          <cell r="FE12">
            <v>0</v>
          </cell>
          <cell r="FI12">
            <v>0</v>
          </cell>
          <cell r="FJ12" t="str">
            <v>GAS</v>
          </cell>
          <cell r="FK12">
            <v>0</v>
          </cell>
          <cell r="FL12" t="str">
            <v>MCF</v>
          </cell>
          <cell r="FM12">
            <v>1</v>
          </cell>
          <cell r="FN12">
            <v>0</v>
          </cell>
          <cell r="FO12">
            <v>0</v>
          </cell>
          <cell r="FP12">
            <v>0</v>
          </cell>
          <cell r="FS12">
            <v>0</v>
          </cell>
          <cell r="FT12">
            <v>0</v>
          </cell>
          <cell r="FV12">
            <v>0</v>
          </cell>
          <cell r="FW12">
            <v>0</v>
          </cell>
        </row>
        <row r="13">
          <cell r="A13">
            <v>4</v>
          </cell>
          <cell r="B13" t="str">
            <v>ANCLOTE</v>
          </cell>
          <cell r="C13" t="str">
            <v>2</v>
          </cell>
          <cell r="D13">
            <v>522</v>
          </cell>
          <cell r="E13">
            <v>130609</v>
          </cell>
          <cell r="F13">
            <v>33.630216701685001</v>
          </cell>
          <cell r="G13">
            <v>95.78</v>
          </cell>
          <cell r="H13">
            <v>37.910426100081274</v>
          </cell>
          <cell r="I13">
            <v>10419.151819553017</v>
          </cell>
          <cell r="J13" t="str">
            <v>HEAVY OIL</v>
          </cell>
          <cell r="K13">
            <v>209038</v>
          </cell>
          <cell r="L13" t="str">
            <v>BBLS</v>
          </cell>
          <cell r="M13">
            <v>6.5099886145102808</v>
          </cell>
          <cell r="N13">
            <v>1360835</v>
          </cell>
          <cell r="O13">
            <v>11011898</v>
          </cell>
          <cell r="P13">
            <v>8.4311938687226764</v>
          </cell>
          <cell r="Q13">
            <v>51</v>
          </cell>
          <cell r="R13">
            <v>0.71618594231307753</v>
          </cell>
          <cell r="S13">
            <v>201250</v>
          </cell>
          <cell r="U13">
            <v>660</v>
          </cell>
          <cell r="V13">
            <v>11010965</v>
          </cell>
          <cell r="W13">
            <v>-933</v>
          </cell>
          <cell r="AA13">
            <v>4</v>
          </cell>
          <cell r="AB13" t="str">
            <v>ANCLOTE</v>
          </cell>
          <cell r="AC13" t="str">
            <v>2</v>
          </cell>
          <cell r="AD13">
            <v>522</v>
          </cell>
          <cell r="AE13">
            <v>121518</v>
          </cell>
          <cell r="AF13">
            <v>31.289395624768261</v>
          </cell>
          <cell r="AG13">
            <v>95.78</v>
          </cell>
          <cell r="AH13">
            <v>37.852537146061117</v>
          </cell>
          <cell r="AI13">
            <v>10409.387909610097</v>
          </cell>
          <cell r="AJ13" t="str">
            <v>HEAVY OIL</v>
          </cell>
          <cell r="AK13">
            <v>194305</v>
          </cell>
          <cell r="AL13" t="str">
            <v>BBLS</v>
          </cell>
          <cell r="AM13">
            <v>6.5100126090424846</v>
          </cell>
          <cell r="AN13">
            <v>1264928</v>
          </cell>
          <cell r="AO13">
            <v>10473398</v>
          </cell>
          <cell r="AP13">
            <v>8.6188037986141968</v>
          </cell>
          <cell r="AQ13">
            <v>52.15</v>
          </cell>
          <cell r="AR13">
            <v>0.71610469591993853</v>
          </cell>
          <cell r="AS13">
            <v>201250</v>
          </cell>
          <cell r="AU13">
            <v>615</v>
          </cell>
          <cell r="AV13">
            <v>10472601</v>
          </cell>
          <cell r="AW13">
            <v>-797</v>
          </cell>
          <cell r="BA13">
            <v>4</v>
          </cell>
          <cell r="BB13" t="str">
            <v>ANCLOTE</v>
          </cell>
          <cell r="BC13" t="str">
            <v>2</v>
          </cell>
          <cell r="BD13">
            <v>522</v>
          </cell>
          <cell r="BE13">
            <v>123675</v>
          </cell>
          <cell r="BF13">
            <v>31.844796687677668</v>
          </cell>
          <cell r="BG13">
            <v>71.062580645161276</v>
          </cell>
          <cell r="BH13">
            <v>43.313580869528671</v>
          </cell>
          <cell r="BI13">
            <v>10285.668081665657</v>
          </cell>
          <cell r="BJ13" t="str">
            <v>HEAVY OIL</v>
          </cell>
          <cell r="BK13">
            <v>195404</v>
          </cell>
          <cell r="BL13" t="str">
            <v>BBLS</v>
          </cell>
          <cell r="BM13">
            <v>6.5099997952958999</v>
          </cell>
          <cell r="BN13">
            <v>1272080</v>
          </cell>
          <cell r="BO13">
            <v>10750351</v>
          </cell>
          <cell r="BP13">
            <v>8.6924204568425303</v>
          </cell>
          <cell r="BQ13">
            <v>53.27</v>
          </cell>
          <cell r="BR13">
            <v>0.7161067458796474</v>
          </cell>
          <cell r="BS13">
            <v>201250</v>
          </cell>
          <cell r="BU13">
            <v>547</v>
          </cell>
          <cell r="BV13">
            <v>10749943</v>
          </cell>
          <cell r="BW13">
            <v>-408</v>
          </cell>
          <cell r="CA13">
            <v>4</v>
          </cell>
          <cell r="CB13" t="str">
            <v>ANCLOTE</v>
          </cell>
          <cell r="CC13" t="str">
            <v>2</v>
          </cell>
          <cell r="CD13">
            <v>522</v>
          </cell>
          <cell r="CE13">
            <v>91795</v>
          </cell>
          <cell r="CF13">
            <v>23.636087422238703</v>
          </cell>
          <cell r="CG13">
            <v>54.275333333333322</v>
          </cell>
          <cell r="CH13">
            <v>48.311123742158223</v>
          </cell>
          <cell r="CI13">
            <v>10290.157415981263</v>
          </cell>
          <cell r="CJ13" t="str">
            <v>HEAVY OIL</v>
          </cell>
          <cell r="CK13">
            <v>145098</v>
          </cell>
          <cell r="CL13" t="str">
            <v>BBLS</v>
          </cell>
          <cell r="CM13">
            <v>6.5099794621566112</v>
          </cell>
          <cell r="CN13">
            <v>944585</v>
          </cell>
          <cell r="CO13">
            <v>7905541</v>
          </cell>
          <cell r="CP13">
            <v>8.6121695081431451</v>
          </cell>
          <cell r="CQ13">
            <v>52.38</v>
          </cell>
          <cell r="CR13">
            <v>0.71715686274509804</v>
          </cell>
          <cell r="CS13">
            <v>201250</v>
          </cell>
          <cell r="CU13">
            <v>364</v>
          </cell>
          <cell r="CV13">
            <v>7901266</v>
          </cell>
          <cell r="CW13">
            <v>-4275</v>
          </cell>
          <cell r="DA13">
            <v>4</v>
          </cell>
          <cell r="DB13" t="str">
            <v>ANCLOTE</v>
          </cell>
          <cell r="DC13" t="str">
            <v>2</v>
          </cell>
          <cell r="DD13">
            <v>495</v>
          </cell>
          <cell r="DE13">
            <v>143750</v>
          </cell>
          <cell r="DF13">
            <v>39.032801129575326</v>
          </cell>
          <cell r="DG13">
            <v>95.78</v>
          </cell>
          <cell r="DH13">
            <v>39.403533297698836</v>
          </cell>
          <cell r="DI13">
            <v>10375.179130434783</v>
          </cell>
          <cell r="DJ13" t="str">
            <v>HEAVY OIL</v>
          </cell>
          <cell r="DK13">
            <v>229099</v>
          </cell>
          <cell r="DL13" t="str">
            <v>BBLS</v>
          </cell>
          <cell r="DM13">
            <v>6.5099891313362344</v>
          </cell>
          <cell r="DN13">
            <v>1491432</v>
          </cell>
          <cell r="DO13">
            <v>12502979</v>
          </cell>
          <cell r="DP13">
            <v>8.6977245217391292</v>
          </cell>
          <cell r="DQ13">
            <v>52.98</v>
          </cell>
          <cell r="DR13">
            <v>0.71612495025865497</v>
          </cell>
          <cell r="DS13">
            <v>201250</v>
          </cell>
          <cell r="DU13">
            <v>737</v>
          </cell>
          <cell r="DV13">
            <v>12502789</v>
          </cell>
          <cell r="DW13">
            <v>-190</v>
          </cell>
          <cell r="EA13">
            <v>4</v>
          </cell>
          <cell r="EB13" t="str">
            <v>ANCLOTE</v>
          </cell>
          <cell r="EC13" t="str">
            <v>2</v>
          </cell>
          <cell r="ED13">
            <v>495</v>
          </cell>
          <cell r="EE13">
            <v>136968</v>
          </cell>
          <cell r="EF13">
            <v>37.19126751384816</v>
          </cell>
          <cell r="EG13">
            <v>95.78</v>
          </cell>
          <cell r="EH13">
            <v>38.808279144885034</v>
          </cell>
          <cell r="EI13">
            <v>10391.879855148649</v>
          </cell>
          <cell r="EJ13" t="str">
            <v>HEAVY OIL</v>
          </cell>
          <cell r="EK13">
            <v>218641</v>
          </cell>
          <cell r="EL13" t="str">
            <v>BBLS</v>
          </cell>
          <cell r="EM13">
            <v>6.5100095590488518</v>
          </cell>
          <cell r="EN13">
            <v>1423355</v>
          </cell>
          <cell r="EO13">
            <v>11976402</v>
          </cell>
          <cell r="EP13">
            <v>8.7439416506045209</v>
          </cell>
          <cell r="EQ13">
            <v>53.14</v>
          </cell>
          <cell r="ER13">
            <v>0.71610243706714583</v>
          </cell>
          <cell r="ES13">
            <v>201250</v>
          </cell>
          <cell r="EU13">
            <v>713</v>
          </cell>
          <cell r="EV13">
            <v>11976131</v>
          </cell>
          <cell r="EW13">
            <v>-271</v>
          </cell>
          <cell r="FA13">
            <v>4</v>
          </cell>
          <cell r="FB13" t="str">
            <v>ANCLOTE</v>
          </cell>
          <cell r="FC13" t="str">
            <v>2</v>
          </cell>
          <cell r="FD13">
            <v>513</v>
          </cell>
          <cell r="FE13">
            <v>748315</v>
          </cell>
          <cell r="FF13">
            <v>32.677054294437809</v>
          </cell>
          <cell r="FG13">
            <v>84.742985663082436</v>
          </cell>
          <cell r="FH13">
            <v>40.118363688220676</v>
          </cell>
          <cell r="FI13">
            <v>10366.242825548065</v>
          </cell>
          <cell r="FJ13" t="str">
            <v>HEAVY OIL</v>
          </cell>
          <cell r="FK13">
            <v>1191585</v>
          </cell>
          <cell r="FL13" t="str">
            <v>BBLS</v>
          </cell>
          <cell r="FM13">
            <v>6.5</v>
          </cell>
          <cell r="FN13">
            <v>7757215</v>
          </cell>
          <cell r="FO13">
            <v>64620569</v>
          </cell>
          <cell r="FP13">
            <v>8.6354769047794058</v>
          </cell>
          <cell r="FS13">
            <v>1207500</v>
          </cell>
          <cell r="FT13">
            <v>0</v>
          </cell>
          <cell r="FU13">
            <v>3636</v>
          </cell>
          <cell r="FV13">
            <v>64613695</v>
          </cell>
          <cell r="FW13">
            <v>-6874</v>
          </cell>
        </row>
        <row r="14">
          <cell r="A14">
            <v>5</v>
          </cell>
          <cell r="B14" t="str">
            <v>ANCLOTE</v>
          </cell>
          <cell r="C14" t="str">
            <v>2</v>
          </cell>
          <cell r="E14">
            <v>0</v>
          </cell>
          <cell r="I14">
            <v>0</v>
          </cell>
          <cell r="J14" t="str">
            <v>GAS</v>
          </cell>
          <cell r="K14">
            <v>0</v>
          </cell>
          <cell r="L14" t="str">
            <v>MCF</v>
          </cell>
          <cell r="M14" t="str">
            <v xml:space="preserve"> </v>
          </cell>
          <cell r="N14">
            <v>0</v>
          </cell>
          <cell r="O14">
            <v>0</v>
          </cell>
          <cell r="P14">
            <v>0</v>
          </cell>
          <cell r="Q14">
            <v>8.0454742351178918</v>
          </cell>
          <cell r="R14">
            <v>0.2090835920760902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AA14">
            <v>5</v>
          </cell>
          <cell r="AB14" t="str">
            <v>ANCLOTE</v>
          </cell>
          <cell r="AC14" t="str">
            <v>2</v>
          </cell>
          <cell r="AE14">
            <v>0</v>
          </cell>
          <cell r="AI14">
            <v>0</v>
          </cell>
          <cell r="AJ14" t="str">
            <v>GAS</v>
          </cell>
          <cell r="AK14">
            <v>0</v>
          </cell>
          <cell r="AL14" t="str">
            <v>MCF</v>
          </cell>
          <cell r="AM14" t="str">
            <v xml:space="preserve"> </v>
          </cell>
          <cell r="AN14">
            <v>0</v>
          </cell>
          <cell r="AO14">
            <v>0</v>
          </cell>
          <cell r="AP14">
            <v>0</v>
          </cell>
          <cell r="AQ14">
            <v>8.0883816684907632</v>
          </cell>
          <cell r="AR14">
            <v>0.20958420937292896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BA14">
            <v>5</v>
          </cell>
          <cell r="BB14" t="str">
            <v>ANCLOTE</v>
          </cell>
          <cell r="BC14" t="str">
            <v>2</v>
          </cell>
          <cell r="BE14">
            <v>0</v>
          </cell>
          <cell r="BI14">
            <v>0</v>
          </cell>
          <cell r="BJ14" t="str">
            <v>GAS</v>
          </cell>
          <cell r="BK14">
            <v>0</v>
          </cell>
          <cell r="BL14" t="str">
            <v>MCF</v>
          </cell>
          <cell r="BM14" t="str">
            <v xml:space="preserve"> </v>
          </cell>
          <cell r="BN14">
            <v>0</v>
          </cell>
          <cell r="BO14">
            <v>0</v>
          </cell>
          <cell r="BP14">
            <v>0</v>
          </cell>
          <cell r="BQ14">
            <v>7.5257034500762154</v>
          </cell>
          <cell r="BR14">
            <v>0.21199095786035088</v>
          </cell>
          <cell r="BS14">
            <v>0</v>
          </cell>
          <cell r="BU14">
            <v>0</v>
          </cell>
          <cell r="BV14">
            <v>0</v>
          </cell>
          <cell r="BW14">
            <v>0</v>
          </cell>
          <cell r="CA14">
            <v>5</v>
          </cell>
          <cell r="CB14" t="str">
            <v>ANCLOTE</v>
          </cell>
          <cell r="CC14" t="str">
            <v>2</v>
          </cell>
          <cell r="CE14">
            <v>0</v>
          </cell>
          <cell r="CI14">
            <v>0</v>
          </cell>
          <cell r="CJ14" t="str">
            <v>GAS</v>
          </cell>
          <cell r="CK14">
            <v>0</v>
          </cell>
          <cell r="CL14" t="str">
            <v>MCF</v>
          </cell>
          <cell r="CM14" t="str">
            <v xml:space="preserve"> </v>
          </cell>
          <cell r="CN14">
            <v>0</v>
          </cell>
          <cell r="CO14">
            <v>0</v>
          </cell>
          <cell r="CP14">
            <v>0</v>
          </cell>
          <cell r="CQ14">
            <v>7.8820768530413376</v>
          </cell>
          <cell r="CR14">
            <v>0.18847708415356135</v>
          </cell>
          <cell r="CS14">
            <v>0</v>
          </cell>
          <cell r="CU14">
            <v>0</v>
          </cell>
          <cell r="CV14">
            <v>0</v>
          </cell>
          <cell r="CW14">
            <v>0</v>
          </cell>
          <cell r="DA14">
            <v>5</v>
          </cell>
          <cell r="DB14" t="str">
            <v>ANCLOTE</v>
          </cell>
          <cell r="DC14" t="str">
            <v>2</v>
          </cell>
          <cell r="DE14">
            <v>0</v>
          </cell>
          <cell r="DI14">
            <v>0</v>
          </cell>
          <cell r="DJ14" t="str">
            <v>GAS</v>
          </cell>
          <cell r="DK14">
            <v>0</v>
          </cell>
          <cell r="DL14" t="str">
            <v>MCF</v>
          </cell>
          <cell r="DM14" t="str">
            <v xml:space="preserve"> </v>
          </cell>
          <cell r="DN14">
            <v>0</v>
          </cell>
          <cell r="DO14">
            <v>0</v>
          </cell>
          <cell r="DP14">
            <v>0</v>
          </cell>
          <cell r="DQ14">
            <v>8.1741966215447803</v>
          </cell>
          <cell r="DR14">
            <v>0.19902838109310877</v>
          </cell>
          <cell r="DS14">
            <v>0</v>
          </cell>
          <cell r="DU14">
            <v>0</v>
          </cell>
          <cell r="DV14">
            <v>0</v>
          </cell>
          <cell r="DW14">
            <v>0</v>
          </cell>
          <cell r="EA14">
            <v>5</v>
          </cell>
          <cell r="EB14" t="str">
            <v>ANCLOTE</v>
          </cell>
          <cell r="EC14" t="str">
            <v>2</v>
          </cell>
          <cell r="EE14">
            <v>0</v>
          </cell>
          <cell r="EI14">
            <v>0</v>
          </cell>
          <cell r="EJ14" t="str">
            <v>GAS</v>
          </cell>
          <cell r="EK14">
            <v>0</v>
          </cell>
          <cell r="EL14" t="str">
            <v>MCF</v>
          </cell>
          <cell r="EM14" t="str">
            <v xml:space="preserve"> </v>
          </cell>
          <cell r="EN14">
            <v>0</v>
          </cell>
          <cell r="EO14">
            <v>0</v>
          </cell>
          <cell r="EP14">
            <v>0</v>
          </cell>
          <cell r="EQ14">
            <v>8.3394640705529532</v>
          </cell>
          <cell r="ER14">
            <v>0.20595510955947438</v>
          </cell>
          <cell r="ES14">
            <v>0</v>
          </cell>
          <cell r="EU14">
            <v>0</v>
          </cell>
          <cell r="EV14">
            <v>0</v>
          </cell>
          <cell r="EW14">
            <v>0</v>
          </cell>
          <cell r="FA14">
            <v>5</v>
          </cell>
          <cell r="FB14" t="str">
            <v>ANCLOTE</v>
          </cell>
          <cell r="FC14" t="str">
            <v>2</v>
          </cell>
          <cell r="FE14">
            <v>0</v>
          </cell>
          <cell r="FI14">
            <v>0</v>
          </cell>
          <cell r="FJ14" t="str">
            <v>GAS</v>
          </cell>
          <cell r="FK14">
            <v>0</v>
          </cell>
          <cell r="FL14" t="str">
            <v>MCF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S14">
            <v>0</v>
          </cell>
          <cell r="FT14">
            <v>0</v>
          </cell>
          <cell r="FV14">
            <v>0</v>
          </cell>
          <cell r="FW14">
            <v>0</v>
          </cell>
        </row>
        <row r="15">
          <cell r="A15">
            <v>6</v>
          </cell>
          <cell r="B15" t="str">
            <v>BARTOW</v>
          </cell>
          <cell r="C15" t="str">
            <v>1</v>
          </cell>
          <cell r="D15">
            <v>123</v>
          </cell>
          <cell r="E15">
            <v>27672</v>
          </cell>
          <cell r="F15">
            <v>30.23865722528193</v>
          </cell>
          <cell r="G15">
            <v>96.154108541098537</v>
          </cell>
          <cell r="H15">
            <v>51.599910494517786</v>
          </cell>
          <cell r="I15">
            <v>10879.083550159006</v>
          </cell>
          <cell r="J15" t="str">
            <v>HEAVY OIL</v>
          </cell>
          <cell r="K15">
            <v>46244</v>
          </cell>
          <cell r="L15" t="str">
            <v>BBLS</v>
          </cell>
          <cell r="M15">
            <v>6.5099472363982356</v>
          </cell>
          <cell r="N15">
            <v>301046</v>
          </cell>
          <cell r="O15">
            <v>2374453</v>
          </cell>
          <cell r="P15">
            <v>8.5807061289389992</v>
          </cell>
          <cell r="Q15">
            <v>50.63</v>
          </cell>
          <cell r="R15">
            <v>0.71618594231307753</v>
          </cell>
          <cell r="S15">
            <v>0</v>
          </cell>
          <cell r="U15">
            <v>436</v>
          </cell>
          <cell r="V15">
            <v>2374411</v>
          </cell>
          <cell r="W15">
            <v>-42</v>
          </cell>
          <cell r="AA15">
            <v>6</v>
          </cell>
          <cell r="AB15" t="str">
            <v>BARTOW</v>
          </cell>
          <cell r="AC15" t="str">
            <v>1</v>
          </cell>
          <cell r="AD15">
            <v>123</v>
          </cell>
          <cell r="AE15">
            <v>28412</v>
          </cell>
          <cell r="AF15">
            <v>31.047294343911179</v>
          </cell>
          <cell r="AG15">
            <v>96.154108541098537</v>
          </cell>
          <cell r="AH15">
            <v>51.104395999712203</v>
          </cell>
          <cell r="AI15">
            <v>10849.605800366042</v>
          </cell>
          <cell r="AJ15" t="str">
            <v>HEAVY OIL</v>
          </cell>
          <cell r="AK15">
            <v>47352</v>
          </cell>
          <cell r="AL15" t="str">
            <v>BBLS</v>
          </cell>
          <cell r="AM15">
            <v>6.509946781550938</v>
          </cell>
          <cell r="AN15">
            <v>308259</v>
          </cell>
          <cell r="AO15">
            <v>2489584</v>
          </cell>
          <cell r="AP15">
            <v>8.7624384063071936</v>
          </cell>
          <cell r="AQ15">
            <v>51.86</v>
          </cell>
          <cell r="AR15">
            <v>0.71610469591993853</v>
          </cell>
          <cell r="AS15">
            <v>0</v>
          </cell>
          <cell r="AU15">
            <v>452</v>
          </cell>
          <cell r="AV15">
            <v>2489440</v>
          </cell>
          <cell r="AW15">
            <v>-144</v>
          </cell>
          <cell r="BA15">
            <v>6</v>
          </cell>
          <cell r="BB15" t="str">
            <v>BARTOW</v>
          </cell>
          <cell r="BC15" t="str">
            <v>1</v>
          </cell>
          <cell r="BD15">
            <v>123</v>
          </cell>
          <cell r="BE15">
            <v>46656</v>
          </cell>
          <cell r="BF15">
            <v>50.983477576711259</v>
          </cell>
          <cell r="BG15">
            <v>96.154108541098537</v>
          </cell>
          <cell r="BH15">
            <v>54.421387829373266</v>
          </cell>
          <cell r="BI15">
            <v>10758.251886145406</v>
          </cell>
          <cell r="BJ15" t="str">
            <v>HEAVY OIL</v>
          </cell>
          <cell r="BK15">
            <v>77103</v>
          </cell>
          <cell r="BL15" t="str">
            <v>BBLS</v>
          </cell>
          <cell r="BM15">
            <v>6.5099542170862357</v>
          </cell>
          <cell r="BN15">
            <v>501937</v>
          </cell>
          <cell r="BO15">
            <v>4049920</v>
          </cell>
          <cell r="BP15">
            <v>8.6803840877914951</v>
          </cell>
          <cell r="BQ15">
            <v>51.81</v>
          </cell>
          <cell r="BR15">
            <v>0.7161067458796474</v>
          </cell>
          <cell r="BS15">
            <v>0</v>
          </cell>
          <cell r="BU15">
            <v>697</v>
          </cell>
          <cell r="BV15">
            <v>4049597</v>
          </cell>
          <cell r="BW15">
            <v>-323</v>
          </cell>
          <cell r="CA15">
            <v>6</v>
          </cell>
          <cell r="CB15" t="str">
            <v>BARTOW</v>
          </cell>
          <cell r="CC15" t="str">
            <v>1</v>
          </cell>
          <cell r="CD15">
            <v>123</v>
          </cell>
          <cell r="CE15">
            <v>40461</v>
          </cell>
          <cell r="CF15">
            <v>44.213873590348804</v>
          </cell>
          <cell r="CG15">
            <v>96.154108541098537</v>
          </cell>
          <cell r="CH15">
            <v>56.618110070945804</v>
          </cell>
          <cell r="CI15">
            <v>10713.353599762735</v>
          </cell>
          <cell r="CJ15" t="str">
            <v>HEAVY OIL</v>
          </cell>
          <cell r="CK15">
            <v>66586</v>
          </cell>
          <cell r="CL15" t="str">
            <v>BBLS</v>
          </cell>
          <cell r="CM15">
            <v>6.5099720662001017</v>
          </cell>
          <cell r="CN15">
            <v>433473</v>
          </cell>
          <cell r="CO15">
            <v>3546181</v>
          </cell>
          <cell r="CP15">
            <v>8.7644423024641007</v>
          </cell>
          <cell r="CQ15">
            <v>52.54</v>
          </cell>
          <cell r="CR15">
            <v>0.71715686274509804</v>
          </cell>
          <cell r="CS15">
            <v>0</v>
          </cell>
          <cell r="CU15">
            <v>581</v>
          </cell>
          <cell r="CV15">
            <v>3543896</v>
          </cell>
          <cell r="CW15">
            <v>-2285</v>
          </cell>
          <cell r="DA15">
            <v>6</v>
          </cell>
          <cell r="DB15" t="str">
            <v>BARTOW</v>
          </cell>
          <cell r="DC15" t="str">
            <v>1</v>
          </cell>
          <cell r="DD15">
            <v>121</v>
          </cell>
          <cell r="DE15">
            <v>34236</v>
          </cell>
          <cell r="DF15">
            <v>38.029858704345507</v>
          </cell>
          <cell r="DG15">
            <v>96.154108541098537</v>
          </cell>
          <cell r="DH15">
            <v>47.473514892672917</v>
          </cell>
          <cell r="DI15">
            <v>11130.126182965301</v>
          </cell>
          <cell r="DJ15" t="str">
            <v>HEAVY OIL</v>
          </cell>
          <cell r="DK15">
            <v>58533</v>
          </cell>
          <cell r="DL15" t="str">
            <v>BBLS</v>
          </cell>
          <cell r="DM15">
            <v>6.5100199887243093</v>
          </cell>
          <cell r="DN15">
            <v>381051</v>
          </cell>
          <cell r="DO15">
            <v>3135386</v>
          </cell>
          <cell r="DP15">
            <v>9.1581551583128871</v>
          </cell>
          <cell r="DQ15">
            <v>52.85</v>
          </cell>
          <cell r="DR15">
            <v>0.71612495025865497</v>
          </cell>
          <cell r="DS15">
            <v>0</v>
          </cell>
          <cell r="DU15">
            <v>596</v>
          </cell>
          <cell r="DV15">
            <v>3135548</v>
          </cell>
          <cell r="DW15">
            <v>162</v>
          </cell>
          <cell r="EA15">
            <v>6</v>
          </cell>
          <cell r="EB15" t="str">
            <v>BARTOW</v>
          </cell>
          <cell r="EC15" t="str">
            <v>1</v>
          </cell>
          <cell r="ED15">
            <v>121</v>
          </cell>
          <cell r="EE15">
            <v>40449</v>
          </cell>
          <cell r="EF15">
            <v>44.931351639562784</v>
          </cell>
          <cell r="EG15">
            <v>96.154108541098537</v>
          </cell>
          <cell r="EH15">
            <v>47.082993830753111</v>
          </cell>
          <cell r="EI15">
            <v>11102.697223664369</v>
          </cell>
          <cell r="EJ15" t="str">
            <v>HEAVY OIL</v>
          </cell>
          <cell r="EK15">
            <v>68985</v>
          </cell>
          <cell r="EL15" t="str">
            <v>BBLS</v>
          </cell>
          <cell r="EM15">
            <v>6.5100094223381895</v>
          </cell>
          <cell r="EN15">
            <v>449093</v>
          </cell>
          <cell r="EO15">
            <v>3744927</v>
          </cell>
          <cell r="EP15">
            <v>9.2583920492472007</v>
          </cell>
          <cell r="EQ15">
            <v>53.57</v>
          </cell>
          <cell r="ER15">
            <v>0.71610243706714583</v>
          </cell>
          <cell r="ES15">
            <v>0</v>
          </cell>
          <cell r="EU15">
            <v>710</v>
          </cell>
          <cell r="EV15">
            <v>3745145</v>
          </cell>
          <cell r="EW15">
            <v>218</v>
          </cell>
          <cell r="FA15">
            <v>6</v>
          </cell>
          <cell r="FB15" t="str">
            <v>BARTOW</v>
          </cell>
          <cell r="FC15" t="str">
            <v>1</v>
          </cell>
          <cell r="FD15">
            <v>122.33333333333333</v>
          </cell>
          <cell r="FE15">
            <v>217886</v>
          </cell>
          <cell r="FF15">
            <v>39.898845624212591</v>
          </cell>
          <cell r="FG15">
            <v>96.154108541098537</v>
          </cell>
          <cell r="FH15">
            <v>51.298515802559052</v>
          </cell>
          <cell r="FI15">
            <v>10899.548387688976</v>
          </cell>
          <cell r="FJ15" t="str">
            <v>HEAVY OIL</v>
          </cell>
          <cell r="FK15">
            <v>364803</v>
          </cell>
          <cell r="FL15" t="str">
            <v>BBLS</v>
          </cell>
          <cell r="FM15">
            <v>6.5</v>
          </cell>
          <cell r="FN15">
            <v>2374859</v>
          </cell>
          <cell r="FO15">
            <v>19340451</v>
          </cell>
          <cell r="FP15">
            <v>8.8764083052605489</v>
          </cell>
          <cell r="FS15">
            <v>0</v>
          </cell>
          <cell r="FT15">
            <v>0</v>
          </cell>
          <cell r="FU15">
            <v>3472</v>
          </cell>
          <cell r="FV15">
            <v>19338037</v>
          </cell>
          <cell r="FW15">
            <v>-2414</v>
          </cell>
        </row>
        <row r="16">
          <cell r="A16">
            <v>7</v>
          </cell>
          <cell r="B16" t="str">
            <v>BARTOW</v>
          </cell>
          <cell r="C16" t="str">
            <v>2</v>
          </cell>
          <cell r="D16">
            <v>121</v>
          </cell>
          <cell r="E16">
            <v>24920</v>
          </cell>
          <cell r="F16">
            <v>27.681507153647917</v>
          </cell>
          <cell r="G16">
            <v>96.487334876728042</v>
          </cell>
          <cell r="H16">
            <v>45.164564303320283</v>
          </cell>
          <cell r="I16">
            <v>11323.154093097914</v>
          </cell>
          <cell r="J16" t="str">
            <v>HEAVY OIL</v>
          </cell>
          <cell r="K16">
            <v>43345</v>
          </cell>
          <cell r="L16" t="str">
            <v>BBLS</v>
          </cell>
          <cell r="M16">
            <v>6.5099319414003922</v>
          </cell>
          <cell r="N16">
            <v>282173</v>
          </cell>
          <cell r="O16">
            <v>2225600</v>
          </cell>
          <cell r="P16">
            <v>8.9309791332263249</v>
          </cell>
          <cell r="Q16">
            <v>50.63</v>
          </cell>
          <cell r="R16">
            <v>0.71618594231307753</v>
          </cell>
          <cell r="S16">
            <v>0</v>
          </cell>
          <cell r="U16">
            <v>456</v>
          </cell>
          <cell r="V16">
            <v>2225552</v>
          </cell>
          <cell r="W16">
            <v>-48</v>
          </cell>
          <cell r="AA16">
            <v>7</v>
          </cell>
          <cell r="AB16" t="str">
            <v>BARTOW</v>
          </cell>
          <cell r="AC16" t="str">
            <v>2</v>
          </cell>
          <cell r="AD16">
            <v>121</v>
          </cell>
          <cell r="AE16">
            <v>24737</v>
          </cell>
          <cell r="AF16">
            <v>27.478228028081404</v>
          </cell>
          <cell r="AG16">
            <v>96.487334876728042</v>
          </cell>
          <cell r="AH16">
            <v>44.059917355371901</v>
          </cell>
          <cell r="AI16">
            <v>11281.319480939484</v>
          </cell>
          <cell r="AJ16" t="str">
            <v>HEAVY OIL</v>
          </cell>
          <cell r="AK16">
            <v>42867</v>
          </cell>
          <cell r="AL16" t="str">
            <v>BBLS</v>
          </cell>
          <cell r="AM16">
            <v>6.5100426901812583</v>
          </cell>
          <cell r="AN16">
            <v>279066</v>
          </cell>
          <cell r="AO16">
            <v>2253780</v>
          </cell>
          <cell r="AP16">
            <v>9.1109673768039787</v>
          </cell>
          <cell r="AQ16">
            <v>51.86</v>
          </cell>
          <cell r="AR16">
            <v>0.71610469591993853</v>
          </cell>
          <cell r="AS16">
            <v>0</v>
          </cell>
          <cell r="AU16">
            <v>464</v>
          </cell>
          <cell r="AV16">
            <v>2253683</v>
          </cell>
          <cell r="AW16">
            <v>-97</v>
          </cell>
          <cell r="BA16">
            <v>7</v>
          </cell>
          <cell r="BB16" t="str">
            <v>BARTOW</v>
          </cell>
          <cell r="BC16" t="str">
            <v>2</v>
          </cell>
          <cell r="BD16">
            <v>121</v>
          </cell>
          <cell r="BE16">
            <v>30739</v>
          </cell>
          <cell r="BF16">
            <v>34.145339020705592</v>
          </cell>
          <cell r="BG16">
            <v>71.587377489185315</v>
          </cell>
          <cell r="BH16">
            <v>48.854100445009536</v>
          </cell>
          <cell r="BI16">
            <v>11130.453170239762</v>
          </cell>
          <cell r="BJ16" t="str">
            <v>HEAVY OIL</v>
          </cell>
          <cell r="BK16">
            <v>52556</v>
          </cell>
          <cell r="BL16" t="str">
            <v>BBLS</v>
          </cell>
          <cell r="BM16">
            <v>6.5099893446989876</v>
          </cell>
          <cell r="BN16">
            <v>342139</v>
          </cell>
          <cell r="BO16">
            <v>2760562</v>
          </cell>
          <cell r="BP16">
            <v>8.9806499886138127</v>
          </cell>
          <cell r="BQ16">
            <v>51.81</v>
          </cell>
          <cell r="BR16">
            <v>0.7161067458796474</v>
          </cell>
          <cell r="BS16">
            <v>0</v>
          </cell>
          <cell r="BU16">
            <v>520</v>
          </cell>
          <cell r="BV16">
            <v>2760355</v>
          </cell>
          <cell r="BW16">
            <v>-207</v>
          </cell>
          <cell r="CA16">
            <v>7</v>
          </cell>
          <cell r="CB16" t="str">
            <v>BARTOW</v>
          </cell>
          <cell r="CC16" t="str">
            <v>2</v>
          </cell>
          <cell r="CD16">
            <v>121</v>
          </cell>
          <cell r="CE16">
            <v>19437</v>
          </cell>
          <cell r="CF16">
            <v>21.59090909090909</v>
          </cell>
          <cell r="CG16">
            <v>54.676156430145888</v>
          </cell>
          <cell r="CH16">
            <v>46.832759077657037</v>
          </cell>
          <cell r="CI16">
            <v>11196.892524566549</v>
          </cell>
          <cell r="CJ16" t="str">
            <v>HEAVY OIL</v>
          </cell>
          <cell r="CK16">
            <v>33431</v>
          </cell>
          <cell r="CL16" t="str">
            <v>BBLS</v>
          </cell>
          <cell r="CM16">
            <v>6.5099458586342021</v>
          </cell>
          <cell r="CN16">
            <v>217634</v>
          </cell>
          <cell r="CO16">
            <v>1780440</v>
          </cell>
          <cell r="CP16">
            <v>9.1600555641302677</v>
          </cell>
          <cell r="CQ16">
            <v>52.54</v>
          </cell>
          <cell r="CR16">
            <v>0.71715686274509804</v>
          </cell>
          <cell r="CS16">
            <v>0</v>
          </cell>
          <cell r="CU16">
            <v>343</v>
          </cell>
          <cell r="CV16">
            <v>1779287</v>
          </cell>
          <cell r="CW16">
            <v>-1153</v>
          </cell>
          <cell r="DA16">
            <v>7</v>
          </cell>
          <cell r="DB16" t="str">
            <v>BARTOW</v>
          </cell>
          <cell r="DC16" t="str">
            <v>2</v>
          </cell>
          <cell r="DD16">
            <v>119</v>
          </cell>
          <cell r="DE16">
            <v>35769</v>
          </cell>
          <cell r="DF16">
            <v>40.40051504472757</v>
          </cell>
          <cell r="DG16">
            <v>96.487334876728042</v>
          </cell>
          <cell r="DH16">
            <v>40.509411311694485</v>
          </cell>
          <cell r="DI16">
            <v>11570.521960356735</v>
          </cell>
          <cell r="DJ16" t="str">
            <v>HEAVY OIL</v>
          </cell>
          <cell r="DK16">
            <v>63574</v>
          </cell>
          <cell r="DL16" t="str">
            <v>BBLS</v>
          </cell>
          <cell r="DM16">
            <v>6.5099883600213921</v>
          </cell>
          <cell r="DN16">
            <v>413866</v>
          </cell>
          <cell r="DO16">
            <v>3405413</v>
          </cell>
          <cell r="DP16">
            <v>9.5205708854035613</v>
          </cell>
          <cell r="DQ16">
            <v>52.85</v>
          </cell>
          <cell r="DR16">
            <v>0.71612495025865497</v>
          </cell>
          <cell r="DS16">
            <v>0</v>
          </cell>
          <cell r="DU16">
            <v>742</v>
          </cell>
          <cell r="DV16">
            <v>3405575</v>
          </cell>
          <cell r="DW16">
            <v>162</v>
          </cell>
          <cell r="EA16">
            <v>7</v>
          </cell>
          <cell r="EB16" t="str">
            <v>BARTOW</v>
          </cell>
          <cell r="EC16" t="str">
            <v>2</v>
          </cell>
          <cell r="ED16">
            <v>119</v>
          </cell>
          <cell r="EE16">
            <v>36286</v>
          </cell>
          <cell r="EF16">
            <v>40.984458299448811</v>
          </cell>
          <cell r="EG16">
            <v>96.487334876728028</v>
          </cell>
          <cell r="EH16">
            <v>42.646764999706178</v>
          </cell>
          <cell r="EI16">
            <v>11511.464476657664</v>
          </cell>
          <cell r="EJ16" t="str">
            <v>HEAVY OIL</v>
          </cell>
          <cell r="EK16">
            <v>64164</v>
          </cell>
          <cell r="EL16" t="str">
            <v>BBLS</v>
          </cell>
          <cell r="EM16">
            <v>6.5099588554329531</v>
          </cell>
          <cell r="EN16">
            <v>417705</v>
          </cell>
          <cell r="EO16">
            <v>3483213</v>
          </cell>
          <cell r="EP16">
            <v>9.5993303202336993</v>
          </cell>
          <cell r="EQ16">
            <v>53.57</v>
          </cell>
          <cell r="ER16">
            <v>0.71610243706714583</v>
          </cell>
          <cell r="ES16">
            <v>0</v>
          </cell>
          <cell r="EU16">
            <v>715</v>
          </cell>
          <cell r="EV16">
            <v>3483392</v>
          </cell>
          <cell r="EW16">
            <v>179</v>
          </cell>
          <cell r="FA16">
            <v>7</v>
          </cell>
          <cell r="FB16" t="str">
            <v>BARTOW</v>
          </cell>
          <cell r="FC16" t="str">
            <v>2</v>
          </cell>
          <cell r="FD16">
            <v>120.33333333333333</v>
          </cell>
          <cell r="FE16">
            <v>171888</v>
          </cell>
          <cell r="FF16">
            <v>31.998927709766779</v>
          </cell>
          <cell r="FG16">
            <v>85.368812237707218</v>
          </cell>
          <cell r="FH16">
            <v>44.087411511234222</v>
          </cell>
          <cell r="FI16">
            <v>11359.623708461324</v>
          </cell>
          <cell r="FJ16" t="str">
            <v>HEAVY OIL</v>
          </cell>
          <cell r="FK16">
            <v>299937</v>
          </cell>
          <cell r="FL16" t="str">
            <v>BBLS</v>
          </cell>
          <cell r="FM16">
            <v>6.5</v>
          </cell>
          <cell r="FN16">
            <v>1952583</v>
          </cell>
          <cell r="FO16">
            <v>15909008</v>
          </cell>
          <cell r="FP16">
            <v>9.2554500605045149</v>
          </cell>
          <cell r="FS16">
            <v>0</v>
          </cell>
          <cell r="FT16">
            <v>0</v>
          </cell>
          <cell r="FU16">
            <v>3240</v>
          </cell>
          <cell r="FV16">
            <v>15907844</v>
          </cell>
          <cell r="FW16">
            <v>-1164</v>
          </cell>
        </row>
        <row r="17">
          <cell r="A17">
            <v>8</v>
          </cell>
          <cell r="B17" t="str">
            <v>BARTOW</v>
          </cell>
          <cell r="C17" t="str">
            <v>3</v>
          </cell>
          <cell r="D17">
            <v>208</v>
          </cell>
          <cell r="E17">
            <v>67728</v>
          </cell>
          <cell r="F17">
            <v>43.765508684863526</v>
          </cell>
          <cell r="G17">
            <v>94.334916300401957</v>
          </cell>
          <cell r="H17">
            <v>45.099083741743023</v>
          </cell>
          <cell r="I17">
            <v>10668.571344200331</v>
          </cell>
          <cell r="J17" t="str">
            <v>HEAVY OIL</v>
          </cell>
          <cell r="K17">
            <v>110993</v>
          </cell>
          <cell r="L17" t="str">
            <v>BBLS</v>
          </cell>
          <cell r="M17">
            <v>6.5099690971502708</v>
          </cell>
          <cell r="N17">
            <v>722561</v>
          </cell>
          <cell r="O17">
            <v>5699067</v>
          </cell>
          <cell r="P17">
            <v>8.4146394401133939</v>
          </cell>
          <cell r="Q17">
            <v>50.63</v>
          </cell>
          <cell r="R17">
            <v>0.71618594231307753</v>
          </cell>
          <cell r="S17">
            <v>0</v>
          </cell>
          <cell r="U17">
            <v>722</v>
          </cell>
          <cell r="V17">
            <v>5698978</v>
          </cell>
          <cell r="W17">
            <v>-89</v>
          </cell>
          <cell r="AA17">
            <v>8</v>
          </cell>
          <cell r="AB17" t="str">
            <v>BARTOW</v>
          </cell>
          <cell r="AC17" t="str">
            <v>3</v>
          </cell>
          <cell r="AD17">
            <v>208</v>
          </cell>
          <cell r="AE17">
            <v>61763</v>
          </cell>
          <cell r="AF17">
            <v>39.910954301075272</v>
          </cell>
          <cell r="AG17">
            <v>94.334916300401957</v>
          </cell>
          <cell r="AH17">
            <v>45.472817764165391</v>
          </cell>
          <cell r="AI17">
            <v>10662.241147612649</v>
          </cell>
          <cell r="AJ17" t="str">
            <v>HEAVY OIL</v>
          </cell>
          <cell r="AK17">
            <v>101157</v>
          </cell>
          <cell r="AL17" t="str">
            <v>BBLS</v>
          </cell>
          <cell r="AM17">
            <v>6.5099993080063667</v>
          </cell>
          <cell r="AN17">
            <v>658532</v>
          </cell>
          <cell r="AO17">
            <v>5318441</v>
          </cell>
          <cell r="AP17">
            <v>8.6110470670142316</v>
          </cell>
          <cell r="AQ17">
            <v>51.86</v>
          </cell>
          <cell r="AR17">
            <v>0.71610469591993853</v>
          </cell>
          <cell r="AS17">
            <v>0</v>
          </cell>
          <cell r="AU17">
            <v>653</v>
          </cell>
          <cell r="AV17">
            <v>5318178</v>
          </cell>
          <cell r="AW17">
            <v>-263</v>
          </cell>
          <cell r="BA17">
            <v>8</v>
          </cell>
          <cell r="BB17" t="str">
            <v>BARTOW</v>
          </cell>
          <cell r="BC17" t="str">
            <v>3</v>
          </cell>
          <cell r="BD17">
            <v>208</v>
          </cell>
          <cell r="BE17">
            <v>25617</v>
          </cell>
          <cell r="BF17">
            <v>16.553582506203472</v>
          </cell>
          <cell r="BG17">
            <v>30.430618161419989</v>
          </cell>
          <cell r="BH17">
            <v>53.085626657824939</v>
          </cell>
          <cell r="BI17">
            <v>10608.424093375494</v>
          </cell>
          <cell r="BJ17" t="str">
            <v>HEAVY OIL</v>
          </cell>
          <cell r="BK17">
            <v>41744</v>
          </cell>
          <cell r="BL17" t="str">
            <v>BBLS</v>
          </cell>
          <cell r="BM17">
            <v>6.5100613261786124</v>
          </cell>
          <cell r="BN17">
            <v>271756</v>
          </cell>
          <cell r="BO17">
            <v>2192650</v>
          </cell>
          <cell r="BP17">
            <v>8.5593551157434522</v>
          </cell>
          <cell r="BQ17">
            <v>51.81</v>
          </cell>
          <cell r="BR17">
            <v>0.7161067458796474</v>
          </cell>
          <cell r="BS17">
            <v>0</v>
          </cell>
          <cell r="BU17">
            <v>232</v>
          </cell>
          <cell r="BV17">
            <v>2192510</v>
          </cell>
          <cell r="BW17">
            <v>-140</v>
          </cell>
          <cell r="CA17">
            <v>8</v>
          </cell>
          <cell r="CB17" t="str">
            <v>BARTOW</v>
          </cell>
          <cell r="CC17" t="str">
            <v>3</v>
          </cell>
          <cell r="CD17">
            <v>208</v>
          </cell>
          <cell r="CE17">
            <v>79525</v>
          </cell>
          <cell r="CF17">
            <v>51.388673490488003</v>
          </cell>
          <cell r="CG17">
            <v>94.334916300401957</v>
          </cell>
          <cell r="CH17">
            <v>53.849539544962077</v>
          </cell>
          <cell r="CI17">
            <v>10523.26941213455</v>
          </cell>
          <cell r="CJ17" t="str">
            <v>HEAVY OIL</v>
          </cell>
          <cell r="CK17">
            <v>128550</v>
          </cell>
          <cell r="CL17" t="str">
            <v>BBLS</v>
          </cell>
          <cell r="CM17">
            <v>6.5100194476857256</v>
          </cell>
          <cell r="CN17">
            <v>836863</v>
          </cell>
          <cell r="CO17">
            <v>6846208</v>
          </cell>
          <cell r="CP17">
            <v>8.6088751964790937</v>
          </cell>
          <cell r="CQ17">
            <v>52.54</v>
          </cell>
          <cell r="CR17">
            <v>0.71715686274509804</v>
          </cell>
          <cell r="CS17">
            <v>0</v>
          </cell>
          <cell r="CU17">
            <v>710</v>
          </cell>
          <cell r="CV17">
            <v>6841856</v>
          </cell>
          <cell r="CW17">
            <v>-4352</v>
          </cell>
          <cell r="DA17">
            <v>8</v>
          </cell>
          <cell r="DB17" t="str">
            <v>BARTOW</v>
          </cell>
          <cell r="DC17" t="str">
            <v>3</v>
          </cell>
          <cell r="DD17">
            <v>204</v>
          </cell>
          <cell r="DE17">
            <v>69968</v>
          </cell>
          <cell r="DF17">
            <v>46.09951507484714</v>
          </cell>
          <cell r="DG17">
            <v>94.334916300401957</v>
          </cell>
          <cell r="DH17">
            <v>47.30764029749831</v>
          </cell>
          <cell r="DI17">
            <v>10651.197690372743</v>
          </cell>
          <cell r="DJ17" t="str">
            <v>HEAVY OIL</v>
          </cell>
          <cell r="DK17">
            <v>114477</v>
          </cell>
          <cell r="DL17" t="str">
            <v>BBLS</v>
          </cell>
          <cell r="DM17">
            <v>6.5099801706893086</v>
          </cell>
          <cell r="DN17">
            <v>745243</v>
          </cell>
          <cell r="DO17">
            <v>6132089</v>
          </cell>
          <cell r="DP17">
            <v>8.7641336039332263</v>
          </cell>
          <cell r="DQ17">
            <v>52.85</v>
          </cell>
          <cell r="DR17">
            <v>0.71612495025865497</v>
          </cell>
          <cell r="DS17">
            <v>0</v>
          </cell>
          <cell r="DU17">
            <v>725</v>
          </cell>
          <cell r="DV17">
            <v>6132374</v>
          </cell>
          <cell r="DW17">
            <v>285</v>
          </cell>
          <cell r="EA17">
            <v>8</v>
          </cell>
          <cell r="EB17" t="str">
            <v>BARTOW</v>
          </cell>
          <cell r="EC17" t="str">
            <v>3</v>
          </cell>
          <cell r="ED17">
            <v>204</v>
          </cell>
          <cell r="EE17">
            <v>70227</v>
          </cell>
          <cell r="EF17">
            <v>46.270161290322584</v>
          </cell>
          <cell r="EG17">
            <v>94.334916300401957</v>
          </cell>
          <cell r="EH17">
            <v>48.281907433380084</v>
          </cell>
          <cell r="EI17">
            <v>10627.650333917154</v>
          </cell>
          <cell r="EJ17" t="str">
            <v>HEAVY OIL</v>
          </cell>
          <cell r="EK17">
            <v>114646</v>
          </cell>
          <cell r="EL17" t="str">
            <v>BBLS</v>
          </cell>
          <cell r="EM17">
            <v>6.5100221551558715</v>
          </cell>
          <cell r="EN17">
            <v>746348</v>
          </cell>
          <cell r="EO17">
            <v>6223685</v>
          </cell>
          <cell r="EP17">
            <v>8.8622395944579715</v>
          </cell>
          <cell r="EQ17">
            <v>53.57</v>
          </cell>
          <cell r="ER17">
            <v>0.71610243706714583</v>
          </cell>
          <cell r="ES17">
            <v>0</v>
          </cell>
          <cell r="EU17">
            <v>713</v>
          </cell>
          <cell r="EV17">
            <v>6224065</v>
          </cell>
          <cell r="EW17">
            <v>380</v>
          </cell>
          <cell r="FA17">
            <v>8</v>
          </cell>
          <cell r="FB17" t="str">
            <v>BARTOW</v>
          </cell>
          <cell r="FC17" t="str">
            <v>3</v>
          </cell>
          <cell r="FD17">
            <v>206.66666666666666</v>
          </cell>
          <cell r="FE17">
            <v>374828</v>
          </cell>
          <cell r="FF17">
            <v>40.62911897329171</v>
          </cell>
          <cell r="FG17">
            <v>83.684199943904972</v>
          </cell>
          <cell r="FH17">
            <v>48.300502555732145</v>
          </cell>
          <cell r="FI17">
            <v>10621.67981047307</v>
          </cell>
          <cell r="FJ17" t="str">
            <v>HEAVY OIL</v>
          </cell>
          <cell r="FK17">
            <v>611567</v>
          </cell>
          <cell r="FL17" t="str">
            <v>BBLS</v>
          </cell>
          <cell r="FM17">
            <v>6.5</v>
          </cell>
          <cell r="FN17">
            <v>3981303</v>
          </cell>
          <cell r="FO17">
            <v>32412140</v>
          </cell>
          <cell r="FP17">
            <v>8.6472035173466217</v>
          </cell>
          <cell r="FS17">
            <v>0</v>
          </cell>
          <cell r="FT17">
            <v>0</v>
          </cell>
          <cell r="FU17">
            <v>3755</v>
          </cell>
          <cell r="FV17">
            <v>32407961</v>
          </cell>
          <cell r="FW17">
            <v>-4179</v>
          </cell>
        </row>
        <row r="18">
          <cell r="A18">
            <v>9</v>
          </cell>
          <cell r="B18" t="str">
            <v>BARTOW</v>
          </cell>
          <cell r="C18" t="str">
            <v>3</v>
          </cell>
          <cell r="E18">
            <v>0</v>
          </cell>
          <cell r="I18">
            <v>0</v>
          </cell>
          <cell r="J18" t="str">
            <v>GAS</v>
          </cell>
          <cell r="K18">
            <v>0</v>
          </cell>
          <cell r="L18" t="str">
            <v>MCF</v>
          </cell>
          <cell r="M18" t="str">
            <v xml:space="preserve"> </v>
          </cell>
          <cell r="N18">
            <v>0</v>
          </cell>
          <cell r="O18">
            <v>0</v>
          </cell>
          <cell r="P18">
            <v>0</v>
          </cell>
          <cell r="Q18">
            <v>8.0454742351178918</v>
          </cell>
          <cell r="R18">
            <v>0.2090835920760902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AA18">
            <v>9</v>
          </cell>
          <cell r="AB18" t="str">
            <v>BARTOW</v>
          </cell>
          <cell r="AC18" t="str">
            <v>3</v>
          </cell>
          <cell r="AE18">
            <v>0</v>
          </cell>
          <cell r="AI18">
            <v>0</v>
          </cell>
          <cell r="AJ18" t="str">
            <v>GAS</v>
          </cell>
          <cell r="AK18">
            <v>0</v>
          </cell>
          <cell r="AL18" t="str">
            <v>MCF</v>
          </cell>
          <cell r="AM18" t="str">
            <v xml:space="preserve"> </v>
          </cell>
          <cell r="AN18">
            <v>0</v>
          </cell>
          <cell r="AO18">
            <v>0</v>
          </cell>
          <cell r="AP18">
            <v>0</v>
          </cell>
          <cell r="AQ18">
            <v>8.0883816684907632</v>
          </cell>
          <cell r="AR18">
            <v>0.20958420937292896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A18">
            <v>9</v>
          </cell>
          <cell r="BB18" t="str">
            <v>BARTOW</v>
          </cell>
          <cell r="BC18" t="str">
            <v>3</v>
          </cell>
          <cell r="BE18">
            <v>0</v>
          </cell>
          <cell r="BI18">
            <v>0</v>
          </cell>
          <cell r="BJ18" t="str">
            <v>GAS</v>
          </cell>
          <cell r="BK18">
            <v>0</v>
          </cell>
          <cell r="BL18" t="str">
            <v>MCF</v>
          </cell>
          <cell r="BM18" t="str">
            <v xml:space="preserve"> </v>
          </cell>
          <cell r="BN18">
            <v>0</v>
          </cell>
          <cell r="BO18">
            <v>0</v>
          </cell>
          <cell r="BP18">
            <v>0</v>
          </cell>
          <cell r="BQ18">
            <v>7.5257034500762154</v>
          </cell>
          <cell r="BR18">
            <v>0.21199095786035088</v>
          </cell>
          <cell r="BS18">
            <v>0</v>
          </cell>
          <cell r="BU18">
            <v>0</v>
          </cell>
          <cell r="BV18">
            <v>0</v>
          </cell>
          <cell r="BW18">
            <v>0</v>
          </cell>
          <cell r="CA18">
            <v>9</v>
          </cell>
          <cell r="CB18" t="str">
            <v>BARTOW</v>
          </cell>
          <cell r="CC18" t="str">
            <v>3</v>
          </cell>
          <cell r="CE18">
            <v>0</v>
          </cell>
          <cell r="CF18">
            <v>0</v>
          </cell>
          <cell r="CI18">
            <v>0</v>
          </cell>
          <cell r="CJ18" t="str">
            <v>GAS</v>
          </cell>
          <cell r="CK18">
            <v>0</v>
          </cell>
          <cell r="CL18" t="str">
            <v>MCF</v>
          </cell>
          <cell r="CM18" t="str">
            <v xml:space="preserve"> </v>
          </cell>
          <cell r="CN18">
            <v>0</v>
          </cell>
          <cell r="CO18">
            <v>0</v>
          </cell>
          <cell r="CP18">
            <v>0</v>
          </cell>
          <cell r="CQ18">
            <v>7.8820768530413376</v>
          </cell>
          <cell r="CR18">
            <v>0.18847708415356135</v>
          </cell>
          <cell r="CS18">
            <v>0</v>
          </cell>
          <cell r="CU18">
            <v>0</v>
          </cell>
          <cell r="CV18">
            <v>0</v>
          </cell>
          <cell r="CW18">
            <v>0</v>
          </cell>
          <cell r="DA18">
            <v>9</v>
          </cell>
          <cell r="DB18" t="str">
            <v>BARTOW</v>
          </cell>
          <cell r="DC18" t="str">
            <v>3</v>
          </cell>
          <cell r="DE18">
            <v>0</v>
          </cell>
          <cell r="DI18">
            <v>0</v>
          </cell>
          <cell r="DJ18" t="str">
            <v>GAS</v>
          </cell>
          <cell r="DK18">
            <v>0</v>
          </cell>
          <cell r="DL18" t="str">
            <v>MCF</v>
          </cell>
          <cell r="DM18" t="str">
            <v xml:space="preserve"> </v>
          </cell>
          <cell r="DN18">
            <v>0</v>
          </cell>
          <cell r="DO18">
            <v>0</v>
          </cell>
          <cell r="DP18">
            <v>0</v>
          </cell>
          <cell r="DQ18">
            <v>8.1741966215447803</v>
          </cell>
          <cell r="DR18">
            <v>0.19902838109310877</v>
          </cell>
          <cell r="DS18">
            <v>0</v>
          </cell>
          <cell r="DU18">
            <v>0</v>
          </cell>
          <cell r="DV18">
            <v>0</v>
          </cell>
          <cell r="DW18">
            <v>0</v>
          </cell>
          <cell r="EA18">
            <v>9</v>
          </cell>
          <cell r="EB18" t="str">
            <v>BARTOW</v>
          </cell>
          <cell r="EC18" t="str">
            <v>3</v>
          </cell>
          <cell r="EE18">
            <v>0</v>
          </cell>
          <cell r="EI18">
            <v>0</v>
          </cell>
          <cell r="EJ18" t="str">
            <v>GAS</v>
          </cell>
          <cell r="EK18">
            <v>0</v>
          </cell>
          <cell r="EL18" t="str">
            <v>MCF</v>
          </cell>
          <cell r="EM18" t="str">
            <v xml:space="preserve"> </v>
          </cell>
          <cell r="EN18">
            <v>0</v>
          </cell>
          <cell r="EO18">
            <v>0</v>
          </cell>
          <cell r="EP18">
            <v>0</v>
          </cell>
          <cell r="EQ18">
            <v>8.3394640705529532</v>
          </cell>
          <cell r="ER18">
            <v>0.20595510955947438</v>
          </cell>
          <cell r="ES18">
            <v>0</v>
          </cell>
          <cell r="EU18">
            <v>0</v>
          </cell>
          <cell r="EV18">
            <v>0</v>
          </cell>
          <cell r="EW18">
            <v>0</v>
          </cell>
          <cell r="FA18">
            <v>9</v>
          </cell>
          <cell r="FB18" t="str">
            <v>BARTOW</v>
          </cell>
          <cell r="FC18" t="str">
            <v>3</v>
          </cell>
          <cell r="FE18">
            <v>0</v>
          </cell>
          <cell r="FI18">
            <v>0</v>
          </cell>
          <cell r="FJ18" t="str">
            <v>GAS</v>
          </cell>
          <cell r="FK18">
            <v>0</v>
          </cell>
          <cell r="FL18" t="str">
            <v>MCF</v>
          </cell>
          <cell r="FM18">
            <v>1</v>
          </cell>
          <cell r="FN18">
            <v>0</v>
          </cell>
          <cell r="FO18">
            <v>0</v>
          </cell>
          <cell r="FP18">
            <v>0</v>
          </cell>
          <cell r="FS18">
            <v>0</v>
          </cell>
          <cell r="FT18">
            <v>0</v>
          </cell>
          <cell r="FV18">
            <v>0</v>
          </cell>
          <cell r="FW18">
            <v>0</v>
          </cell>
        </row>
        <row r="19">
          <cell r="A19">
            <v>10</v>
          </cell>
          <cell r="B19" t="str">
            <v>CRYSTAL RIVER</v>
          </cell>
          <cell r="C19" t="str">
            <v>1</v>
          </cell>
          <cell r="D19">
            <v>383</v>
          </cell>
          <cell r="E19">
            <v>214841</v>
          </cell>
          <cell r="F19">
            <v>75.395505207894658</v>
          </cell>
          <cell r="G19">
            <v>96.03</v>
          </cell>
          <cell r="H19">
            <v>76.11160905654495</v>
          </cell>
          <cell r="I19">
            <v>10220.609660167285</v>
          </cell>
          <cell r="J19" t="str">
            <v>COAL</v>
          </cell>
          <cell r="K19">
            <v>88495</v>
          </cell>
          <cell r="L19" t="str">
            <v>TONS</v>
          </cell>
          <cell r="M19">
            <v>24.81276908299904</v>
          </cell>
          <cell r="N19">
            <v>2195806</v>
          </cell>
          <cell r="O19">
            <v>6874133</v>
          </cell>
          <cell r="P19">
            <v>3.1996374062678909</v>
          </cell>
          <cell r="Q19">
            <v>76.411664078554452</v>
          </cell>
          <cell r="R19">
            <v>0</v>
          </cell>
          <cell r="S19">
            <v>112083</v>
          </cell>
          <cell r="U19">
            <v>737</v>
          </cell>
          <cell r="V19">
            <v>6875165</v>
          </cell>
          <cell r="W19">
            <v>1032</v>
          </cell>
          <cell r="AA19">
            <v>10</v>
          </cell>
          <cell r="AB19" t="str">
            <v>CRYSTAL RIVER</v>
          </cell>
          <cell r="AC19" t="str">
            <v>1</v>
          </cell>
          <cell r="AD19">
            <v>383</v>
          </cell>
          <cell r="AE19">
            <v>54352</v>
          </cell>
          <cell r="AF19">
            <v>19.074089671242874</v>
          </cell>
          <cell r="AG19">
            <v>30.866785714285708</v>
          </cell>
          <cell r="AH19">
            <v>66.3136575486201</v>
          </cell>
          <cell r="AI19">
            <v>10285.214895496025</v>
          </cell>
          <cell r="AJ19" t="str">
            <v>COAL</v>
          </cell>
          <cell r="AK19">
            <v>22603</v>
          </cell>
          <cell r="AL19" t="str">
            <v>TONS</v>
          </cell>
          <cell r="AM19">
            <v>24.732203689775694</v>
          </cell>
          <cell r="AN19">
            <v>559022</v>
          </cell>
          <cell r="AO19">
            <v>1833212</v>
          </cell>
          <cell r="AP19">
            <v>3.3728510450397406</v>
          </cell>
          <cell r="AQ19">
            <v>76.146063533404629</v>
          </cell>
          <cell r="AR19">
            <v>0</v>
          </cell>
          <cell r="AS19">
            <v>112083</v>
          </cell>
          <cell r="AU19">
            <v>214</v>
          </cell>
          <cell r="AV19">
            <v>1833312</v>
          </cell>
          <cell r="AW19">
            <v>100</v>
          </cell>
          <cell r="BA19">
            <v>10</v>
          </cell>
          <cell r="BB19" t="str">
            <v>CRYSTAL RIVER</v>
          </cell>
          <cell r="BC19" t="str">
            <v>1</v>
          </cell>
          <cell r="BD19">
            <v>383</v>
          </cell>
          <cell r="BE19">
            <v>98286</v>
          </cell>
          <cell r="BF19">
            <v>34.492124989471911</v>
          </cell>
          <cell r="BG19">
            <v>46.46612903225806</v>
          </cell>
          <cell r="BH19">
            <v>72.287721104696061</v>
          </cell>
          <cell r="BI19">
            <v>10295.972976822743</v>
          </cell>
          <cell r="BJ19" t="str">
            <v>COAL</v>
          </cell>
          <cell r="BK19">
            <v>41008</v>
          </cell>
          <cell r="BL19" t="str">
            <v>TONS</v>
          </cell>
          <cell r="BM19">
            <v>24.676892313694889</v>
          </cell>
          <cell r="BN19">
            <v>1011950</v>
          </cell>
          <cell r="BO19">
            <v>3329084</v>
          </cell>
          <cell r="BP19">
            <v>3.3871395722686857</v>
          </cell>
          <cell r="BQ19">
            <v>78.448136385620941</v>
          </cell>
          <cell r="BR19">
            <v>0</v>
          </cell>
          <cell r="BS19">
            <v>112083</v>
          </cell>
          <cell r="BU19">
            <v>355</v>
          </cell>
          <cell r="BV19">
            <v>3329072</v>
          </cell>
          <cell r="BW19">
            <v>-12</v>
          </cell>
          <cell r="CA19">
            <v>10</v>
          </cell>
          <cell r="CB19" t="str">
            <v>CRYSTAL RIVER</v>
          </cell>
          <cell r="CC19" t="str">
            <v>1</v>
          </cell>
          <cell r="CD19">
            <v>383</v>
          </cell>
          <cell r="CE19">
            <v>207194</v>
          </cell>
          <cell r="CF19">
            <v>72.711895336758474</v>
          </cell>
          <cell r="CG19">
            <v>96.03</v>
          </cell>
          <cell r="CH19">
            <v>75.87328209053058</v>
          </cell>
          <cell r="CI19">
            <v>10221.343282141373</v>
          </cell>
          <cell r="CJ19" t="str">
            <v>COAL</v>
          </cell>
          <cell r="CK19">
            <v>85957</v>
          </cell>
          <cell r="CL19" t="str">
            <v>TONS</v>
          </cell>
          <cell r="CM19">
            <v>24.637911979245438</v>
          </cell>
          <cell r="CN19">
            <v>2117801</v>
          </cell>
          <cell r="CO19">
            <v>6890069</v>
          </cell>
          <cell r="CP19">
            <v>3.3254191723698563</v>
          </cell>
          <cell r="CQ19">
            <v>78.85321300059951</v>
          </cell>
          <cell r="CR19">
            <v>0</v>
          </cell>
          <cell r="CS19">
            <v>112083</v>
          </cell>
          <cell r="CU19">
            <v>713</v>
          </cell>
          <cell r="CV19">
            <v>6891164</v>
          </cell>
          <cell r="CW19">
            <v>1095</v>
          </cell>
          <cell r="DA19">
            <v>10</v>
          </cell>
          <cell r="DB19" t="str">
            <v>CRYSTAL RIVER</v>
          </cell>
          <cell r="DC19" t="str">
            <v>1</v>
          </cell>
          <cell r="DD19">
            <v>379</v>
          </cell>
          <cell r="DE19">
            <v>209136</v>
          </cell>
          <cell r="DF19">
            <v>74.168014299089279</v>
          </cell>
          <cell r="DG19">
            <v>96.03</v>
          </cell>
          <cell r="DH19">
            <v>75.590414573318398</v>
          </cell>
          <cell r="DI19">
            <v>10365.030410833142</v>
          </cell>
          <cell r="DJ19" t="str">
            <v>COAL</v>
          </cell>
          <cell r="DK19">
            <v>88081</v>
          </cell>
          <cell r="DL19" t="str">
            <v>TONS</v>
          </cell>
          <cell r="DM19">
            <v>24.610313234409237</v>
          </cell>
          <cell r="DN19">
            <v>2167701</v>
          </cell>
          <cell r="DO19">
            <v>6906924</v>
          </cell>
          <cell r="DP19">
            <v>3.3025992655496901</v>
          </cell>
          <cell r="DQ19">
            <v>77.143092357888023</v>
          </cell>
          <cell r="DR19">
            <v>0</v>
          </cell>
          <cell r="DS19">
            <v>112083</v>
          </cell>
          <cell r="DU19">
            <v>730</v>
          </cell>
          <cell r="DV19">
            <v>6907827</v>
          </cell>
          <cell r="DW19">
            <v>903</v>
          </cell>
          <cell r="EA19">
            <v>10</v>
          </cell>
          <cell r="EB19" t="str">
            <v>CRYSTAL RIVER</v>
          </cell>
          <cell r="EC19" t="str">
            <v>1</v>
          </cell>
          <cell r="ED19">
            <v>379</v>
          </cell>
          <cell r="EE19">
            <v>199004</v>
          </cell>
          <cell r="EF19">
            <v>70.574800692257497</v>
          </cell>
          <cell r="EG19">
            <v>96.03</v>
          </cell>
          <cell r="EH19">
            <v>74.690827475162976</v>
          </cell>
          <cell r="EI19">
            <v>10380.293863439931</v>
          </cell>
          <cell r="EJ19" t="str">
            <v>COAL</v>
          </cell>
          <cell r="EK19">
            <v>84009</v>
          </cell>
          <cell r="EL19" t="str">
            <v>TONS</v>
          </cell>
          <cell r="EM19">
            <v>24.589270197240772</v>
          </cell>
          <cell r="EN19">
            <v>2065720</v>
          </cell>
          <cell r="EO19">
            <v>6605508</v>
          </cell>
          <cell r="EP19">
            <v>3.3192840344917691</v>
          </cell>
          <cell r="EQ19">
            <v>77.294395649960137</v>
          </cell>
          <cell r="ER19">
            <v>0</v>
          </cell>
          <cell r="ES19">
            <v>112083</v>
          </cell>
          <cell r="EU19">
            <v>703</v>
          </cell>
          <cell r="EV19">
            <v>6604640</v>
          </cell>
          <cell r="EW19">
            <v>-868</v>
          </cell>
          <cell r="FA19">
            <v>10</v>
          </cell>
          <cell r="FB19" t="str">
            <v>CRYSTAL RIVER</v>
          </cell>
          <cell r="FC19" t="str">
            <v>1</v>
          </cell>
          <cell r="FD19">
            <v>381.66666666666669</v>
          </cell>
          <cell r="FE19">
            <v>982813</v>
          </cell>
          <cell r="FF19">
            <v>57.684943888810636</v>
          </cell>
          <cell r="FG19">
            <v>76.908819124423943</v>
          </cell>
          <cell r="FH19">
            <v>74.596057218902274</v>
          </cell>
          <cell r="FI19">
            <v>10294.939118631926</v>
          </cell>
          <cell r="FJ19" t="str">
            <v>COAL</v>
          </cell>
          <cell r="FK19">
            <v>410153</v>
          </cell>
          <cell r="FL19" t="str">
            <v>TONS</v>
          </cell>
          <cell r="FM19">
            <v>24.771999999999998</v>
          </cell>
          <cell r="FN19">
            <v>10118000</v>
          </cell>
          <cell r="FO19">
            <v>32438930</v>
          </cell>
          <cell r="FP19">
            <v>3.3006207691595448</v>
          </cell>
          <cell r="FS19">
            <v>672498</v>
          </cell>
          <cell r="FT19">
            <v>0</v>
          </cell>
          <cell r="FU19">
            <v>3452</v>
          </cell>
          <cell r="FV19">
            <v>32441180</v>
          </cell>
          <cell r="FW19">
            <v>2250</v>
          </cell>
        </row>
        <row r="20">
          <cell r="A20">
            <v>11</v>
          </cell>
          <cell r="B20" t="str">
            <v>CRYSTAL RIVER</v>
          </cell>
          <cell r="C20" t="str">
            <v>2</v>
          </cell>
          <cell r="D20">
            <v>491</v>
          </cell>
          <cell r="E20">
            <v>275307</v>
          </cell>
          <cell r="F20">
            <v>75.363806583010316</v>
          </cell>
          <cell r="G20">
            <v>91.33</v>
          </cell>
          <cell r="H20">
            <v>79.420215435920213</v>
          </cell>
          <cell r="I20">
            <v>9964.2471858688677</v>
          </cell>
          <cell r="J20" t="str">
            <v>COAL</v>
          </cell>
          <cell r="K20">
            <v>110557</v>
          </cell>
          <cell r="L20" t="str">
            <v>TONS</v>
          </cell>
          <cell r="M20">
            <v>24.812784355581282</v>
          </cell>
          <cell r="N20">
            <v>2743227</v>
          </cell>
          <cell r="O20">
            <v>8559927</v>
          </cell>
          <cell r="P20">
            <v>3.1092296963026729</v>
          </cell>
          <cell r="Q20">
            <v>76.411664078554452</v>
          </cell>
          <cell r="R20">
            <v>0</v>
          </cell>
          <cell r="S20">
            <v>112083</v>
          </cell>
          <cell r="U20">
            <v>706</v>
          </cell>
          <cell r="V20">
            <v>8561222</v>
          </cell>
          <cell r="W20">
            <v>1295</v>
          </cell>
          <cell r="AA20">
            <v>11</v>
          </cell>
          <cell r="AB20" t="str">
            <v>CRYSTAL RIVER</v>
          </cell>
          <cell r="AC20" t="str">
            <v>2</v>
          </cell>
          <cell r="AD20">
            <v>491</v>
          </cell>
          <cell r="AE20">
            <v>233001</v>
          </cell>
          <cell r="AF20">
            <v>63.782767229485579</v>
          </cell>
          <cell r="AG20">
            <v>91.33</v>
          </cell>
          <cell r="AH20">
            <v>74.849177947535125</v>
          </cell>
          <cell r="AI20">
            <v>10005.111566044779</v>
          </cell>
          <cell r="AJ20" t="str">
            <v>COAL</v>
          </cell>
          <cell r="AK20">
            <v>94256</v>
          </cell>
          <cell r="AL20" t="str">
            <v>TONS</v>
          </cell>
          <cell r="AM20">
            <v>24.732653624172467</v>
          </cell>
          <cell r="AN20">
            <v>2331201</v>
          </cell>
          <cell r="AO20">
            <v>7289306</v>
          </cell>
          <cell r="AP20">
            <v>3.1284440839309702</v>
          </cell>
          <cell r="AQ20">
            <v>76.146063533404629</v>
          </cell>
          <cell r="AR20">
            <v>0</v>
          </cell>
          <cell r="AS20">
            <v>112083</v>
          </cell>
          <cell r="AU20">
            <v>634</v>
          </cell>
          <cell r="AV20">
            <v>7289851</v>
          </cell>
          <cell r="AW20">
            <v>545</v>
          </cell>
          <cell r="BA20">
            <v>11</v>
          </cell>
          <cell r="BB20" t="str">
            <v>CRYSTAL RIVER</v>
          </cell>
          <cell r="BC20" t="str">
            <v>2</v>
          </cell>
          <cell r="BD20">
            <v>491</v>
          </cell>
          <cell r="BE20">
            <v>191755</v>
          </cell>
          <cell r="BF20">
            <v>52.491897159625957</v>
          </cell>
          <cell r="BG20">
            <v>67.760967741935502</v>
          </cell>
          <cell r="BH20">
            <v>74.247094081296027</v>
          </cell>
          <cell r="BI20">
            <v>10005.355792547782</v>
          </cell>
          <cell r="BJ20" t="str">
            <v>COAL</v>
          </cell>
          <cell r="BK20">
            <v>77747</v>
          </cell>
          <cell r="BL20" t="str">
            <v>TONS</v>
          </cell>
          <cell r="BM20">
            <v>24.677183685544136</v>
          </cell>
          <cell r="BN20">
            <v>1918577</v>
          </cell>
          <cell r="BO20">
            <v>6211190</v>
          </cell>
          <cell r="BP20">
            <v>3.2391280540272747</v>
          </cell>
          <cell r="BQ20">
            <v>78.448136385620941</v>
          </cell>
          <cell r="BR20">
            <v>0</v>
          </cell>
          <cell r="BS20">
            <v>112083</v>
          </cell>
          <cell r="BU20">
            <v>526</v>
          </cell>
          <cell r="BV20">
            <v>6211239</v>
          </cell>
          <cell r="BW20">
            <v>49</v>
          </cell>
          <cell r="CA20">
            <v>11</v>
          </cell>
          <cell r="CB20" t="str">
            <v>CRYSTAL RIVER</v>
          </cell>
          <cell r="CC20" t="str">
            <v>2</v>
          </cell>
          <cell r="CD20">
            <v>491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 t="str">
            <v>COAL</v>
          </cell>
          <cell r="CK20">
            <v>0</v>
          </cell>
          <cell r="CL20" t="str">
            <v>TONS</v>
          </cell>
          <cell r="CM20" t="str">
            <v xml:space="preserve"> </v>
          </cell>
          <cell r="CN20">
            <v>0</v>
          </cell>
          <cell r="CO20">
            <v>112083</v>
          </cell>
          <cell r="CP20">
            <v>0</v>
          </cell>
          <cell r="CQ20">
            <v>78.85321300059951</v>
          </cell>
          <cell r="CR20">
            <v>0</v>
          </cell>
          <cell r="CS20">
            <v>112083</v>
          </cell>
          <cell r="CU20">
            <v>0</v>
          </cell>
          <cell r="CV20">
            <v>112083</v>
          </cell>
          <cell r="CW20">
            <v>0</v>
          </cell>
          <cell r="DA20">
            <v>11</v>
          </cell>
          <cell r="DB20" t="str">
            <v>CRYSTAL RIVER</v>
          </cell>
          <cell r="DC20" t="str">
            <v>2</v>
          </cell>
          <cell r="DD20">
            <v>486</v>
          </cell>
          <cell r="DE20">
            <v>111305</v>
          </cell>
          <cell r="DF20">
            <v>30.782612062480641</v>
          </cell>
          <cell r="DG20">
            <v>38.299677419354843</v>
          </cell>
          <cell r="DH20">
            <v>76.340877914951989</v>
          </cell>
          <cell r="DI20">
            <v>10130.02111315754</v>
          </cell>
          <cell r="DJ20" t="str">
            <v>COAL</v>
          </cell>
          <cell r="DK20">
            <v>45815</v>
          </cell>
          <cell r="DL20" t="str">
            <v>TONS</v>
          </cell>
          <cell r="DM20">
            <v>24.610324129651861</v>
          </cell>
          <cell r="DN20">
            <v>1127522</v>
          </cell>
          <cell r="DO20">
            <v>3646394</v>
          </cell>
          <cell r="DP20">
            <v>3.2760379138403488</v>
          </cell>
          <cell r="DQ20">
            <v>77.143092357888023</v>
          </cell>
          <cell r="DR20">
            <v>0</v>
          </cell>
          <cell r="DS20">
            <v>112083</v>
          </cell>
          <cell r="DU20">
            <v>300</v>
          </cell>
          <cell r="DV20">
            <v>3646863</v>
          </cell>
          <cell r="DW20">
            <v>469</v>
          </cell>
          <cell r="EA20">
            <v>11</v>
          </cell>
          <cell r="EB20" t="str">
            <v>CRYSTAL RIVER</v>
          </cell>
          <cell r="EC20" t="str">
            <v>2</v>
          </cell>
          <cell r="ED20">
            <v>486</v>
          </cell>
          <cell r="EE20">
            <v>263128</v>
          </cell>
          <cell r="EF20">
            <v>72.770919067215374</v>
          </cell>
          <cell r="EG20">
            <v>91.33</v>
          </cell>
          <cell r="EH20">
            <v>79.737207343163817</v>
          </cell>
          <cell r="EI20">
            <v>10054.904837189504</v>
          </cell>
          <cell r="EJ20" t="str">
            <v>COAL</v>
          </cell>
          <cell r="EK20">
            <v>107597</v>
          </cell>
          <cell r="EL20" t="str">
            <v>TONS</v>
          </cell>
          <cell r="EM20">
            <v>24.589226465421898</v>
          </cell>
          <cell r="EN20">
            <v>2645727</v>
          </cell>
          <cell r="EO20">
            <v>8428728</v>
          </cell>
          <cell r="EP20">
            <v>3.2032805326685114</v>
          </cell>
          <cell r="EQ20">
            <v>77.294395649960137</v>
          </cell>
          <cell r="ER20">
            <v>0</v>
          </cell>
          <cell r="ES20">
            <v>112083</v>
          </cell>
          <cell r="EU20">
            <v>679</v>
          </cell>
          <cell r="EV20">
            <v>8427602</v>
          </cell>
          <cell r="EW20">
            <v>-1126</v>
          </cell>
          <cell r="FA20">
            <v>11</v>
          </cell>
          <cell r="FB20" t="str">
            <v>CRYSTAL RIVER</v>
          </cell>
          <cell r="FC20" t="str">
            <v>2</v>
          </cell>
          <cell r="FD20">
            <v>489.33333333333331</v>
          </cell>
          <cell r="FE20">
            <v>1074496</v>
          </cell>
          <cell r="FF20">
            <v>49.189886027365155</v>
          </cell>
          <cell r="FG20">
            <v>63.341774193548389</v>
          </cell>
          <cell r="FH20">
            <v>77.18230271569702</v>
          </cell>
          <cell r="FI20">
            <v>10019.817663351005</v>
          </cell>
          <cell r="FJ20" t="str">
            <v>COAL</v>
          </cell>
          <cell r="FK20">
            <v>435972</v>
          </cell>
          <cell r="FL20" t="str">
            <v>TONS</v>
          </cell>
          <cell r="FM20">
            <v>24.771999999999998</v>
          </cell>
          <cell r="FN20">
            <v>10766254</v>
          </cell>
          <cell r="FO20">
            <v>34247628</v>
          </cell>
          <cell r="FP20">
            <v>3.1873201947703853</v>
          </cell>
          <cell r="FS20">
            <v>672498</v>
          </cell>
          <cell r="FT20">
            <v>0</v>
          </cell>
          <cell r="FU20">
            <v>2845</v>
          </cell>
          <cell r="FV20">
            <v>34248860</v>
          </cell>
          <cell r="FW20">
            <v>1232</v>
          </cell>
        </row>
        <row r="21">
          <cell r="A21">
            <v>12</v>
          </cell>
          <cell r="B21" t="str">
            <v>CRYSTAL RIVER</v>
          </cell>
          <cell r="C21" t="str">
            <v>4</v>
          </cell>
          <cell r="D21">
            <v>735</v>
          </cell>
          <cell r="E21">
            <v>471809</v>
          </cell>
          <cell r="F21">
            <v>86.279167581010896</v>
          </cell>
          <cell r="G21">
            <v>94.190850043328041</v>
          </cell>
          <cell r="H21">
            <v>89.778602350030923</v>
          </cell>
          <cell r="I21">
            <v>9479.8912271703175</v>
          </cell>
          <cell r="J21" t="str">
            <v>COAL</v>
          </cell>
          <cell r="K21">
            <v>181454</v>
          </cell>
          <cell r="L21" t="str">
            <v>TONS</v>
          </cell>
          <cell r="M21">
            <v>24.649211370374861</v>
          </cell>
          <cell r="N21">
            <v>4472698</v>
          </cell>
          <cell r="O21">
            <v>14336508</v>
          </cell>
          <cell r="P21">
            <v>3.0386253759466224</v>
          </cell>
          <cell r="Q21">
            <v>77.419116134559999</v>
          </cell>
          <cell r="R21">
            <v>0</v>
          </cell>
          <cell r="S21">
            <v>288500</v>
          </cell>
          <cell r="T21">
            <v>0</v>
          </cell>
          <cell r="U21">
            <v>715</v>
          </cell>
          <cell r="V21">
            <v>14337244</v>
          </cell>
          <cell r="W21">
            <v>736</v>
          </cell>
          <cell r="AA21">
            <v>12</v>
          </cell>
          <cell r="AB21" t="str">
            <v>CRYSTAL RIVER</v>
          </cell>
          <cell r="AC21" t="str">
            <v>4</v>
          </cell>
          <cell r="AD21">
            <v>735</v>
          </cell>
          <cell r="AE21">
            <v>413364</v>
          </cell>
          <cell r="AF21">
            <v>75.591397849462368</v>
          </cell>
          <cell r="AG21">
            <v>94.190850043328041</v>
          </cell>
          <cell r="AH21">
            <v>87.058823529411768</v>
          </cell>
          <cell r="AI21">
            <v>9487.2823951771315</v>
          </cell>
          <cell r="AJ21" t="str">
            <v>COAL</v>
          </cell>
          <cell r="AK21">
            <v>159549</v>
          </cell>
          <cell r="AL21" t="str">
            <v>TONS</v>
          </cell>
          <cell r="AM21">
            <v>24.579915887909042</v>
          </cell>
          <cell r="AN21">
            <v>3921701</v>
          </cell>
          <cell r="AO21">
            <v>12728042</v>
          </cell>
          <cell r="AP21">
            <v>3.0791365479335404</v>
          </cell>
          <cell r="AQ21">
            <v>77.96690797907776</v>
          </cell>
          <cell r="AR21">
            <v>0</v>
          </cell>
          <cell r="AS21">
            <v>288500</v>
          </cell>
          <cell r="AT21">
            <v>0</v>
          </cell>
          <cell r="AU21">
            <v>646</v>
          </cell>
          <cell r="AV21">
            <v>12728136</v>
          </cell>
          <cell r="AW21">
            <v>94</v>
          </cell>
          <cell r="BA21">
            <v>12</v>
          </cell>
          <cell r="BB21" t="str">
            <v>CRYSTAL RIVER</v>
          </cell>
          <cell r="BC21" t="str">
            <v>4</v>
          </cell>
          <cell r="BD21">
            <v>735</v>
          </cell>
          <cell r="BE21">
            <v>451549</v>
          </cell>
          <cell r="BF21">
            <v>82.574244751664111</v>
          </cell>
          <cell r="BG21">
            <v>94.190850043328041</v>
          </cell>
          <cell r="BH21">
            <v>85.564398461334392</v>
          </cell>
          <cell r="BI21">
            <v>9506.9195148256331</v>
          </cell>
          <cell r="BJ21" t="str">
            <v>COAL</v>
          </cell>
          <cell r="BK21">
            <v>174995</v>
          </cell>
          <cell r="BL21" t="str">
            <v>TONS</v>
          </cell>
          <cell r="BM21">
            <v>24.531215177576502</v>
          </cell>
          <cell r="BN21">
            <v>4292840</v>
          </cell>
          <cell r="BO21">
            <v>14014457</v>
          </cell>
          <cell r="BP21">
            <v>3.1036403579677954</v>
          </cell>
          <cell r="BQ21">
            <v>78.436281661193462</v>
          </cell>
          <cell r="BR21">
            <v>0</v>
          </cell>
          <cell r="BS21">
            <v>288500</v>
          </cell>
          <cell r="BT21">
            <v>0</v>
          </cell>
          <cell r="BU21">
            <v>718</v>
          </cell>
          <cell r="BV21">
            <v>14012709</v>
          </cell>
          <cell r="BW21">
            <v>-1748</v>
          </cell>
          <cell r="CA21">
            <v>12</v>
          </cell>
          <cell r="CB21" t="str">
            <v>CRYSTAL RIVER</v>
          </cell>
          <cell r="CC21" t="str">
            <v>4</v>
          </cell>
          <cell r="CD21">
            <v>735</v>
          </cell>
          <cell r="CE21">
            <v>464522</v>
          </cell>
          <cell r="CF21">
            <v>84.946602296832708</v>
          </cell>
          <cell r="CG21">
            <v>94.190850043328027</v>
          </cell>
          <cell r="CH21">
            <v>89.518799021024847</v>
          </cell>
          <cell r="CI21">
            <v>9470.6537042379041</v>
          </cell>
          <cell r="CJ21" t="str">
            <v>COAL</v>
          </cell>
          <cell r="CK21">
            <v>179595</v>
          </cell>
          <cell r="CL21" t="str">
            <v>TONS</v>
          </cell>
          <cell r="CM21">
            <v>24.495821153150143</v>
          </cell>
          <cell r="CN21">
            <v>4399327</v>
          </cell>
          <cell r="CO21">
            <v>14472889</v>
          </cell>
          <cell r="CP21">
            <v>3.1156520035649549</v>
          </cell>
          <cell r="CQ21">
            <v>78.979868431401826</v>
          </cell>
          <cell r="CR21">
            <v>0</v>
          </cell>
          <cell r="CS21">
            <v>288500</v>
          </cell>
          <cell r="CT21">
            <v>0</v>
          </cell>
          <cell r="CU21">
            <v>706</v>
          </cell>
          <cell r="CV21">
            <v>14471930</v>
          </cell>
          <cell r="CW21">
            <v>-959</v>
          </cell>
          <cell r="DA21">
            <v>12</v>
          </cell>
          <cell r="DB21" t="str">
            <v>CRYSTAL RIVER</v>
          </cell>
          <cell r="DC21" t="str">
            <v>4</v>
          </cell>
          <cell r="DD21">
            <v>720</v>
          </cell>
          <cell r="DE21">
            <v>459522</v>
          </cell>
          <cell r="DF21">
            <v>85.78293010752688</v>
          </cell>
          <cell r="DG21">
            <v>94.190850043328041</v>
          </cell>
          <cell r="DH21">
            <v>88.031034482758614</v>
          </cell>
          <cell r="DI21">
            <v>9608.2755559037432</v>
          </cell>
          <cell r="DJ21" t="str">
            <v>COAL</v>
          </cell>
          <cell r="DK21">
            <v>180434</v>
          </cell>
          <cell r="DL21" t="str">
            <v>TONS</v>
          </cell>
          <cell r="DM21">
            <v>24.469966857687574</v>
          </cell>
          <cell r="DN21">
            <v>4415214</v>
          </cell>
          <cell r="DO21">
            <v>14606591</v>
          </cell>
          <cell r="DP21">
            <v>3.1786489003790894</v>
          </cell>
          <cell r="DQ21">
            <v>79.353620595154652</v>
          </cell>
          <cell r="DR21">
            <v>0</v>
          </cell>
          <cell r="DS21">
            <v>288500</v>
          </cell>
          <cell r="DT21">
            <v>0</v>
          </cell>
          <cell r="DU21">
            <v>725</v>
          </cell>
          <cell r="DV21">
            <v>14607039</v>
          </cell>
          <cell r="DW21">
            <v>448</v>
          </cell>
          <cell r="EA21">
            <v>12</v>
          </cell>
          <cell r="EB21" t="str">
            <v>CRYSTAL RIVER</v>
          </cell>
          <cell r="EC21" t="str">
            <v>4</v>
          </cell>
          <cell r="ED21">
            <v>720</v>
          </cell>
          <cell r="EE21">
            <v>464346</v>
          </cell>
          <cell r="EF21">
            <v>86.683467741935488</v>
          </cell>
          <cell r="EG21">
            <v>94.190850043328027</v>
          </cell>
          <cell r="EH21">
            <v>92.928674351585016</v>
          </cell>
          <cell r="EI21">
            <v>9574.6792262666186</v>
          </cell>
          <cell r="EJ21" t="str">
            <v>COAL</v>
          </cell>
          <cell r="EK21">
            <v>181831</v>
          </cell>
          <cell r="EL21" t="str">
            <v>TONS</v>
          </cell>
          <cell r="EM21">
            <v>24.45107819898697</v>
          </cell>
          <cell r="EN21">
            <v>4445964</v>
          </cell>
          <cell r="EO21">
            <v>14757505</v>
          </cell>
          <cell r="EP21">
            <v>3.1781268709109156</v>
          </cell>
          <cell r="EQ21">
            <v>79.573918856530128</v>
          </cell>
          <cell r="ER21">
            <v>0</v>
          </cell>
          <cell r="ES21">
            <v>288500</v>
          </cell>
          <cell r="ET21">
            <v>0</v>
          </cell>
          <cell r="EU21">
            <v>694</v>
          </cell>
          <cell r="EV21">
            <v>14755667</v>
          </cell>
          <cell r="EW21">
            <v>-1838</v>
          </cell>
          <cell r="FA21">
            <v>12</v>
          </cell>
          <cell r="FB21" t="str">
            <v>CRYSTAL RIVER</v>
          </cell>
          <cell r="FC21" t="str">
            <v>4</v>
          </cell>
          <cell r="FD21">
            <v>730</v>
          </cell>
          <cell r="FE21">
            <v>2725112</v>
          </cell>
          <cell r="FF21">
            <v>83.625227083026459</v>
          </cell>
          <cell r="FG21">
            <v>94.190850043328041</v>
          </cell>
          <cell r="FH21">
            <v>88.797101260378241</v>
          </cell>
          <cell r="FI21">
            <v>9521.7165386230008</v>
          </cell>
          <cell r="FJ21" t="str">
            <v>COAL</v>
          </cell>
          <cell r="FK21">
            <v>1057858</v>
          </cell>
          <cell r="FL21" t="str">
            <v>TONS</v>
          </cell>
          <cell r="FM21">
            <v>24.713999999999999</v>
          </cell>
          <cell r="FN21">
            <v>25947744</v>
          </cell>
          <cell r="FO21">
            <v>84915992</v>
          </cell>
          <cell r="FP21">
            <v>3.1160551199363549</v>
          </cell>
          <cell r="FS21">
            <v>1731000</v>
          </cell>
          <cell r="FT21">
            <v>0</v>
          </cell>
          <cell r="FU21">
            <v>4204</v>
          </cell>
          <cell r="FV21">
            <v>84912725</v>
          </cell>
          <cell r="FW21">
            <v>-3267</v>
          </cell>
        </row>
        <row r="22">
          <cell r="A22">
            <v>13</v>
          </cell>
          <cell r="B22" t="str">
            <v>CRYSTAL RIVER</v>
          </cell>
          <cell r="C22" t="str">
            <v>5</v>
          </cell>
          <cell r="D22">
            <v>732</v>
          </cell>
          <cell r="E22">
            <v>468795</v>
          </cell>
          <cell r="F22">
            <v>86.079345143662962</v>
          </cell>
          <cell r="G22">
            <v>93.421423602618802</v>
          </cell>
          <cell r="H22">
            <v>89.82192536730048</v>
          </cell>
          <cell r="I22">
            <v>9504.8112714512736</v>
          </cell>
          <cell r="J22" t="str">
            <v>COAL</v>
          </cell>
          <cell r="K22">
            <v>180769</v>
          </cell>
          <cell r="L22" t="str">
            <v>TONS</v>
          </cell>
          <cell r="M22">
            <v>24.649182105338859</v>
          </cell>
          <cell r="N22">
            <v>4455808</v>
          </cell>
          <cell r="O22">
            <v>14283476</v>
          </cell>
          <cell r="P22">
            <v>3.0468490491579479</v>
          </cell>
          <cell r="Q22">
            <v>77.419116134559999</v>
          </cell>
          <cell r="R22">
            <v>0</v>
          </cell>
          <cell r="S22">
            <v>288500</v>
          </cell>
          <cell r="T22">
            <v>0</v>
          </cell>
          <cell r="U22">
            <v>713</v>
          </cell>
          <cell r="V22">
            <v>14284193</v>
          </cell>
          <cell r="W22">
            <v>717</v>
          </cell>
          <cell r="AA22">
            <v>13</v>
          </cell>
          <cell r="AB22" t="str">
            <v>CRYSTAL RIVER</v>
          </cell>
          <cell r="AC22" t="str">
            <v>5</v>
          </cell>
          <cell r="AD22">
            <v>732</v>
          </cell>
          <cell r="AE22">
            <v>427233</v>
          </cell>
          <cell r="AF22">
            <v>78.447800987132027</v>
          </cell>
          <cell r="AG22">
            <v>93.421423602618816</v>
          </cell>
          <cell r="AH22">
            <v>89.107120510574404</v>
          </cell>
          <cell r="AI22">
            <v>9495.427553583173</v>
          </cell>
          <cell r="AJ22" t="str">
            <v>COAL</v>
          </cell>
          <cell r="AK22">
            <v>165044</v>
          </cell>
          <cell r="AL22" t="str">
            <v>TONS</v>
          </cell>
          <cell r="AM22">
            <v>24.579869610528103</v>
          </cell>
          <cell r="AN22">
            <v>4056760</v>
          </cell>
          <cell r="AO22">
            <v>13156470</v>
          </cell>
          <cell r="AP22">
            <v>3.0794601540611328</v>
          </cell>
          <cell r="AQ22">
            <v>77.96690797907776</v>
          </cell>
          <cell r="AR22">
            <v>0</v>
          </cell>
          <cell r="AS22">
            <v>288500</v>
          </cell>
          <cell r="AT22">
            <v>0</v>
          </cell>
          <cell r="AU22">
            <v>655</v>
          </cell>
          <cell r="AV22">
            <v>13156543</v>
          </cell>
          <cell r="AW22">
            <v>73</v>
          </cell>
          <cell r="BA22">
            <v>13</v>
          </cell>
          <cell r="BB22" t="str">
            <v>CRYSTAL RIVER</v>
          </cell>
          <cell r="BC22" t="str">
            <v>5</v>
          </cell>
          <cell r="BD22">
            <v>732</v>
          </cell>
          <cell r="BE22">
            <v>450683</v>
          </cell>
          <cell r="BF22">
            <v>82.753650331981902</v>
          </cell>
          <cell r="BG22">
            <v>93.421423602618802</v>
          </cell>
          <cell r="BH22">
            <v>84.922366685509715</v>
          </cell>
          <cell r="BI22">
            <v>9524.5172327334276</v>
          </cell>
          <cell r="BJ22" t="str">
            <v>COAL</v>
          </cell>
          <cell r="BK22">
            <v>174983</v>
          </cell>
          <cell r="BL22" t="str">
            <v>TONS</v>
          </cell>
          <cell r="BM22">
            <v>24.531171599526811</v>
          </cell>
          <cell r="BN22">
            <v>4292538</v>
          </cell>
          <cell r="BO22">
            <v>14013516</v>
          </cell>
          <cell r="BP22">
            <v>3.1093952955847017</v>
          </cell>
          <cell r="BQ22">
            <v>78.436281661193462</v>
          </cell>
          <cell r="BR22">
            <v>0</v>
          </cell>
          <cell r="BS22">
            <v>288500</v>
          </cell>
          <cell r="BT22">
            <v>0</v>
          </cell>
          <cell r="BU22">
            <v>725</v>
          </cell>
          <cell r="BV22">
            <v>14011744</v>
          </cell>
          <cell r="BW22">
            <v>-1772</v>
          </cell>
          <cell r="CA22">
            <v>13</v>
          </cell>
          <cell r="CB22" t="str">
            <v>CRYSTAL RIVER</v>
          </cell>
          <cell r="CC22" t="str">
            <v>5</v>
          </cell>
          <cell r="CD22">
            <v>732</v>
          </cell>
          <cell r="CE22">
            <v>453660</v>
          </cell>
          <cell r="CF22">
            <v>83.300282037722553</v>
          </cell>
          <cell r="CG22">
            <v>93.421423602618802</v>
          </cell>
          <cell r="CH22">
            <v>88.40999976614205</v>
          </cell>
          <cell r="CI22">
            <v>9507.9266410968576</v>
          </cell>
          <cell r="CJ22" t="str">
            <v>COAL</v>
          </cell>
          <cell r="CK22">
            <v>176086</v>
          </cell>
          <cell r="CL22" t="str">
            <v>TONS</v>
          </cell>
          <cell r="CM22">
            <v>24.495791828992651</v>
          </cell>
          <cell r="CN22">
            <v>4313366</v>
          </cell>
          <cell r="CO22">
            <v>14195749</v>
          </cell>
          <cell r="CP22">
            <v>3.1291603844288671</v>
          </cell>
          <cell r="CQ22">
            <v>78.979868431401826</v>
          </cell>
          <cell r="CR22">
            <v>0</v>
          </cell>
          <cell r="CS22">
            <v>288500</v>
          </cell>
          <cell r="CT22">
            <v>0</v>
          </cell>
          <cell r="CU22">
            <v>701</v>
          </cell>
          <cell r="CV22">
            <v>14194792</v>
          </cell>
          <cell r="CW22">
            <v>-957</v>
          </cell>
          <cell r="DA22">
            <v>13</v>
          </cell>
          <cell r="DB22" t="str">
            <v>CRYSTAL RIVER</v>
          </cell>
          <cell r="DC22" t="str">
            <v>5</v>
          </cell>
          <cell r="DD22">
            <v>717</v>
          </cell>
          <cell r="DE22">
            <v>446412</v>
          </cell>
          <cell r="DF22">
            <v>83.684257884554825</v>
          </cell>
          <cell r="DG22">
            <v>93.421423602618802</v>
          </cell>
          <cell r="DH22">
            <v>86.234193720372275</v>
          </cell>
          <cell r="DI22">
            <v>9640.2941677195049</v>
          </cell>
          <cell r="DJ22" t="str">
            <v>COAL</v>
          </cell>
          <cell r="DK22">
            <v>175871</v>
          </cell>
          <cell r="DL22" t="str">
            <v>TONS</v>
          </cell>
          <cell r="DM22">
            <v>24.469884176470252</v>
          </cell>
          <cell r="DN22">
            <v>4303543</v>
          </cell>
          <cell r="DO22">
            <v>14244501</v>
          </cell>
          <cell r="DP22">
            <v>3.1908866697131799</v>
          </cell>
          <cell r="DQ22">
            <v>79.353620595154652</v>
          </cell>
          <cell r="DR22">
            <v>0</v>
          </cell>
          <cell r="DS22">
            <v>288500</v>
          </cell>
          <cell r="DT22">
            <v>0</v>
          </cell>
          <cell r="DU22">
            <v>722</v>
          </cell>
          <cell r="DV22">
            <v>14244890</v>
          </cell>
          <cell r="DW22">
            <v>389</v>
          </cell>
          <cell r="EA22">
            <v>13</v>
          </cell>
          <cell r="EB22" t="str">
            <v>CRYSTAL RIVER</v>
          </cell>
          <cell r="EC22" t="str">
            <v>5</v>
          </cell>
          <cell r="ED22">
            <v>717</v>
          </cell>
          <cell r="EE22">
            <v>456201</v>
          </cell>
          <cell r="EF22">
            <v>85.51930085031718</v>
          </cell>
          <cell r="EG22">
            <v>93.421423602618802</v>
          </cell>
          <cell r="EH22">
            <v>92.078668354031805</v>
          </cell>
          <cell r="EI22">
            <v>9594.1043531250471</v>
          </cell>
          <cell r="EJ22" t="str">
            <v>COAL</v>
          </cell>
          <cell r="EK22">
            <v>179004</v>
          </cell>
          <cell r="EL22" t="str">
            <v>TONS</v>
          </cell>
          <cell r="EM22">
            <v>24.451073719023039</v>
          </cell>
          <cell r="EN22">
            <v>4376840</v>
          </cell>
          <cell r="EO22">
            <v>14532550</v>
          </cell>
          <cell r="EP22">
            <v>3.1855585586178021</v>
          </cell>
          <cell r="EQ22">
            <v>79.573918856530128</v>
          </cell>
          <cell r="ER22">
            <v>0</v>
          </cell>
          <cell r="ES22">
            <v>288500</v>
          </cell>
          <cell r="ET22">
            <v>0</v>
          </cell>
          <cell r="EU22">
            <v>691</v>
          </cell>
          <cell r="EV22">
            <v>14530737</v>
          </cell>
          <cell r="EW22">
            <v>-1813</v>
          </cell>
          <cell r="FA22">
            <v>13</v>
          </cell>
          <cell r="FB22" t="str">
            <v>CRYSTAL RIVER</v>
          </cell>
          <cell r="FC22" t="str">
            <v>5</v>
          </cell>
          <cell r="FD22">
            <v>727</v>
          </cell>
          <cell r="FE22">
            <v>2702984</v>
          </cell>
          <cell r="FF22">
            <v>83.288468838897018</v>
          </cell>
          <cell r="FG22">
            <v>93.421423602618802</v>
          </cell>
          <cell r="FH22">
            <v>88.376449939823232</v>
          </cell>
          <cell r="FI22">
            <v>9544.5829498065832</v>
          </cell>
          <cell r="FJ22" t="str">
            <v>COAL</v>
          </cell>
          <cell r="FK22">
            <v>1051757</v>
          </cell>
          <cell r="FL22" t="str">
            <v>TONS</v>
          </cell>
          <cell r="FM22">
            <v>24.713999999999999</v>
          </cell>
          <cell r="FN22">
            <v>25798855</v>
          </cell>
          <cell r="FO22">
            <v>84426262</v>
          </cell>
          <cell r="FP22">
            <v>3.1234466056772812</v>
          </cell>
          <cell r="FS22">
            <v>1731000</v>
          </cell>
          <cell r="FT22">
            <v>0</v>
          </cell>
          <cell r="FU22">
            <v>4207</v>
          </cell>
          <cell r="FV22">
            <v>84422899</v>
          </cell>
          <cell r="FW22">
            <v>-3363</v>
          </cell>
        </row>
        <row r="23">
          <cell r="A23">
            <v>14</v>
          </cell>
          <cell r="B23" t="str">
            <v>SUWANNEE</v>
          </cell>
          <cell r="C23" t="str">
            <v>1</v>
          </cell>
          <cell r="D23">
            <v>33</v>
          </cell>
          <cell r="E23">
            <v>1875</v>
          </cell>
          <cell r="F23">
            <v>19.098240469208211</v>
          </cell>
          <cell r="G23">
            <v>94.51</v>
          </cell>
          <cell r="H23">
            <v>151.16054158607349</v>
          </cell>
          <cell r="I23">
            <v>12400</v>
          </cell>
          <cell r="J23" t="str">
            <v>HEAVY OIL</v>
          </cell>
          <cell r="K23">
            <v>3571</v>
          </cell>
          <cell r="L23" t="str">
            <v>BBLS</v>
          </cell>
          <cell r="M23">
            <v>6.5107812937552509</v>
          </cell>
          <cell r="N23">
            <v>23250</v>
          </cell>
          <cell r="O23">
            <v>225153</v>
          </cell>
          <cell r="P23">
            <v>12.00816</v>
          </cell>
          <cell r="Q23">
            <v>55.432791935032199</v>
          </cell>
          <cell r="R23">
            <v>7.6176141136936444</v>
          </cell>
          <cell r="S23">
            <v>0</v>
          </cell>
          <cell r="U23">
            <v>94</v>
          </cell>
          <cell r="V23">
            <v>225147</v>
          </cell>
          <cell r="W23">
            <v>-6</v>
          </cell>
          <cell r="AA23">
            <v>14</v>
          </cell>
          <cell r="AB23" t="str">
            <v>SUWANNEE</v>
          </cell>
          <cell r="AC23" t="str">
            <v>1</v>
          </cell>
          <cell r="AD23">
            <v>33</v>
          </cell>
          <cell r="AE23">
            <v>2739</v>
          </cell>
          <cell r="AF23">
            <v>23.252688172043008</v>
          </cell>
          <cell r="AG23">
            <v>94.51</v>
          </cell>
          <cell r="AH23">
            <v>120.13888888888889</v>
          </cell>
          <cell r="AI23">
            <v>12365.096750638919</v>
          </cell>
          <cell r="AJ23" t="str">
            <v>HEAVY OIL</v>
          </cell>
          <cell r="AK23">
            <v>5203</v>
          </cell>
          <cell r="AL23" t="str">
            <v>BBLS</v>
          </cell>
          <cell r="AM23">
            <v>6.509321545262349</v>
          </cell>
          <cell r="AN23">
            <v>33868</v>
          </cell>
          <cell r="AO23">
            <v>335195</v>
          </cell>
          <cell r="AP23">
            <v>12.237860533041255</v>
          </cell>
          <cell r="AQ23">
            <v>56.806632514521674</v>
          </cell>
          <cell r="AR23">
            <v>7.6167499475120728</v>
          </cell>
          <cell r="AS23">
            <v>0</v>
          </cell>
          <cell r="AU23">
            <v>144</v>
          </cell>
          <cell r="AV23">
            <v>335162</v>
          </cell>
          <cell r="AW23">
            <v>-33</v>
          </cell>
          <cell r="BA23">
            <v>14</v>
          </cell>
          <cell r="BB23" t="str">
            <v>SUWANNEE</v>
          </cell>
          <cell r="BC23" t="str">
            <v>1</v>
          </cell>
          <cell r="BD23">
            <v>33</v>
          </cell>
          <cell r="BE23">
            <v>689</v>
          </cell>
          <cell r="BF23">
            <v>13.359400456174649</v>
          </cell>
          <cell r="BG23">
            <v>94.51</v>
          </cell>
          <cell r="BH23">
            <v>276.0942760942761</v>
          </cell>
          <cell r="BI23">
            <v>12375.907111756169</v>
          </cell>
          <cell r="BJ23" t="str">
            <v>HEAVY OIL</v>
          </cell>
          <cell r="BK23">
            <v>1310</v>
          </cell>
          <cell r="BL23" t="str">
            <v>BBLS</v>
          </cell>
          <cell r="BM23">
            <v>6.5091603053435119</v>
          </cell>
          <cell r="BN23">
            <v>8527</v>
          </cell>
          <cell r="BO23">
            <v>85452</v>
          </cell>
          <cell r="BP23">
            <v>12.402322206095791</v>
          </cell>
          <cell r="BQ23">
            <v>57.614042736680723</v>
          </cell>
          <cell r="BR23">
            <v>7.6167717516289768</v>
          </cell>
          <cell r="BS23">
            <v>0</v>
          </cell>
          <cell r="BU23">
            <v>36</v>
          </cell>
          <cell r="BV23">
            <v>85446</v>
          </cell>
          <cell r="BW23">
            <v>-6</v>
          </cell>
          <cell r="CA23">
            <v>14</v>
          </cell>
          <cell r="CB23" t="str">
            <v>SUWANNEE</v>
          </cell>
          <cell r="CC23" t="str">
            <v>1</v>
          </cell>
          <cell r="CD23">
            <v>33</v>
          </cell>
          <cell r="CE23">
            <v>154</v>
          </cell>
          <cell r="CF23">
            <v>2.5578364288041708</v>
          </cell>
          <cell r="CG23">
            <v>94.51</v>
          </cell>
          <cell r="CH23">
            <v>211.44781144781146</v>
          </cell>
          <cell r="CI23">
            <v>12954.545454545456</v>
          </cell>
          <cell r="CJ23" t="str">
            <v>HEAVY OIL</v>
          </cell>
          <cell r="CK23">
            <v>306</v>
          </cell>
          <cell r="CL23" t="str">
            <v>BBLS</v>
          </cell>
          <cell r="CM23">
            <v>6.5196078431372548</v>
          </cell>
          <cell r="CN23">
            <v>1995</v>
          </cell>
          <cell r="CO23">
            <v>19559</v>
          </cell>
          <cell r="CP23">
            <v>12.700649350649352</v>
          </cell>
          <cell r="CQ23">
            <v>56.290294117647065</v>
          </cell>
          <cell r="CR23">
            <v>7.6279411764705882</v>
          </cell>
          <cell r="CS23">
            <v>0</v>
          </cell>
          <cell r="CU23">
            <v>9</v>
          </cell>
          <cell r="CV23">
            <v>19553</v>
          </cell>
          <cell r="CW23">
            <v>-6</v>
          </cell>
          <cell r="DA23">
            <v>14</v>
          </cell>
          <cell r="DB23" t="str">
            <v>SUWANNEE</v>
          </cell>
          <cell r="DC23" t="str">
            <v>1</v>
          </cell>
          <cell r="DD23">
            <v>32</v>
          </cell>
          <cell r="DE23">
            <v>5995</v>
          </cell>
          <cell r="DF23">
            <v>43.859206989247312</v>
          </cell>
          <cell r="DG23">
            <v>94.51</v>
          </cell>
          <cell r="DH23">
            <v>102.93769716088327</v>
          </cell>
          <cell r="DI23">
            <v>12422.351959966638</v>
          </cell>
          <cell r="DJ23" t="str">
            <v>HEAVY OIL</v>
          </cell>
          <cell r="DK23">
            <v>11440</v>
          </cell>
          <cell r="DL23" t="str">
            <v>BBLS</v>
          </cell>
          <cell r="DM23">
            <v>6.5097902097902098</v>
          </cell>
          <cell r="DN23">
            <v>74472</v>
          </cell>
          <cell r="DO23">
            <v>751994</v>
          </cell>
          <cell r="DP23">
            <v>12.543686405337782</v>
          </cell>
          <cell r="DQ23">
            <v>58.116794826900112</v>
          </cell>
          <cell r="DR23">
            <v>7.6169653800238759</v>
          </cell>
          <cell r="DS23">
            <v>0</v>
          </cell>
          <cell r="DU23">
            <v>317</v>
          </cell>
          <cell r="DV23">
            <v>751945</v>
          </cell>
          <cell r="DW23">
            <v>-49</v>
          </cell>
          <cell r="EA23">
            <v>14</v>
          </cell>
          <cell r="EB23" t="str">
            <v>SUWANNEE</v>
          </cell>
          <cell r="EC23" t="str">
            <v>1</v>
          </cell>
          <cell r="ED23">
            <v>32</v>
          </cell>
          <cell r="EE23">
            <v>5067</v>
          </cell>
          <cell r="EF23">
            <v>37.915826612903224</v>
          </cell>
          <cell r="EG23">
            <v>94.51</v>
          </cell>
          <cell r="EH23">
            <v>105.65308988764043</v>
          </cell>
          <cell r="EI23">
            <v>12377.343595816064</v>
          </cell>
          <cell r="EJ23" t="str">
            <v>HEAVY OIL</v>
          </cell>
          <cell r="EK23">
            <v>9634</v>
          </cell>
          <cell r="EL23" t="str">
            <v>BBLS</v>
          </cell>
          <cell r="EM23">
            <v>6.5098609092796345</v>
          </cell>
          <cell r="EN23">
            <v>62716</v>
          </cell>
          <cell r="EO23">
            <v>646618</v>
          </cell>
          <cell r="EP23">
            <v>12.761357805407538</v>
          </cell>
          <cell r="EQ23">
            <v>59.501602498124669</v>
          </cell>
          <cell r="ER23">
            <v>7.6167259215323693</v>
          </cell>
          <cell r="ES23">
            <v>0</v>
          </cell>
          <cell r="EU23">
            <v>267</v>
          </cell>
          <cell r="EV23">
            <v>646601</v>
          </cell>
          <cell r="EW23">
            <v>-17</v>
          </cell>
          <cell r="FA23">
            <v>14</v>
          </cell>
          <cell r="FB23" t="str">
            <v>SUWANNEE</v>
          </cell>
          <cell r="FC23" t="str">
            <v>1</v>
          </cell>
          <cell r="FD23">
            <v>32.666666666666664</v>
          </cell>
          <cell r="FE23">
            <v>16519</v>
          </cell>
          <cell r="FF23">
            <v>23.161482334869433</v>
          </cell>
          <cell r="FG23">
            <v>94.51</v>
          </cell>
          <cell r="FH23">
            <v>119.25358378645576</v>
          </cell>
          <cell r="FI23">
            <v>12399.539923724196</v>
          </cell>
          <cell r="FJ23" t="str">
            <v>HEAVY OIL</v>
          </cell>
          <cell r="FK23">
            <v>31464</v>
          </cell>
          <cell r="FL23" t="str">
            <v>BBLS</v>
          </cell>
          <cell r="FM23">
            <v>6.5</v>
          </cell>
          <cell r="FN23">
            <v>204828</v>
          </cell>
          <cell r="FO23">
            <v>2063971</v>
          </cell>
          <cell r="FP23">
            <v>12.49452751377202</v>
          </cell>
          <cell r="FS23">
            <v>0</v>
          </cell>
          <cell r="FT23">
            <v>0</v>
          </cell>
          <cell r="FU23">
            <v>867</v>
          </cell>
          <cell r="FV23">
            <v>2063854</v>
          </cell>
          <cell r="FW23">
            <v>-117</v>
          </cell>
        </row>
        <row r="24">
          <cell r="A24">
            <v>15</v>
          </cell>
          <cell r="B24" t="str">
            <v>SUWANNEE</v>
          </cell>
          <cell r="C24" t="str">
            <v>1</v>
          </cell>
          <cell r="E24">
            <v>2814</v>
          </cell>
          <cell r="I24">
            <v>12593.461265103055</v>
          </cell>
          <cell r="J24" t="str">
            <v>GAS</v>
          </cell>
          <cell r="K24">
            <v>35438</v>
          </cell>
          <cell r="L24" t="str">
            <v>MCF</v>
          </cell>
          <cell r="M24">
            <v>1</v>
          </cell>
          <cell r="N24">
            <v>35438</v>
          </cell>
          <cell r="O24">
            <v>292525</v>
          </cell>
          <cell r="P24">
            <v>10.395344705046197</v>
          </cell>
          <cell r="Q24">
            <v>8.0454742351178918</v>
          </cell>
          <cell r="R24">
            <v>0.2090835920760902</v>
          </cell>
          <cell r="S24">
            <v>0</v>
          </cell>
          <cell r="U24">
            <v>0</v>
          </cell>
          <cell r="V24">
            <v>292522</v>
          </cell>
          <cell r="W24">
            <v>-3</v>
          </cell>
          <cell r="AA24">
            <v>15</v>
          </cell>
          <cell r="AB24" t="str">
            <v>SUWANNEE</v>
          </cell>
          <cell r="AC24" t="str">
            <v>1</v>
          </cell>
          <cell r="AE24">
            <v>2970</v>
          </cell>
          <cell r="AI24">
            <v>14118.18181818182</v>
          </cell>
          <cell r="AJ24" t="str">
            <v>GAS</v>
          </cell>
          <cell r="AK24">
            <v>41931</v>
          </cell>
          <cell r="AL24" t="str">
            <v>MCF</v>
          </cell>
          <cell r="AM24">
            <v>1</v>
          </cell>
          <cell r="AN24">
            <v>41931</v>
          </cell>
          <cell r="AO24">
            <v>347942</v>
          </cell>
          <cell r="AP24">
            <v>11.715218855218854</v>
          </cell>
          <cell r="AQ24">
            <v>8.0883816684907632</v>
          </cell>
          <cell r="AR24">
            <v>0.20958420937292896</v>
          </cell>
          <cell r="AS24">
            <v>0</v>
          </cell>
          <cell r="AU24">
            <v>0</v>
          </cell>
          <cell r="AV24">
            <v>347918</v>
          </cell>
          <cell r="AW24">
            <v>-24</v>
          </cell>
          <cell r="BA24">
            <v>15</v>
          </cell>
          <cell r="BB24" t="str">
            <v>SUWANNEE</v>
          </cell>
          <cell r="BC24" t="str">
            <v>1</v>
          </cell>
          <cell r="BE24">
            <v>2591</v>
          </cell>
          <cell r="BI24">
            <v>12761.48205326129</v>
          </cell>
          <cell r="BJ24" t="str">
            <v>GAS</v>
          </cell>
          <cell r="BK24">
            <v>33065</v>
          </cell>
          <cell r="BL24" t="str">
            <v>MCF</v>
          </cell>
          <cell r="BM24">
            <v>1</v>
          </cell>
          <cell r="BN24">
            <v>33065</v>
          </cell>
          <cell r="BO24">
            <v>255847</v>
          </cell>
          <cell r="BP24">
            <v>9.8744500192975675</v>
          </cell>
          <cell r="BQ24">
            <v>7.5257034500762154</v>
          </cell>
          <cell r="BR24">
            <v>0.21199095786035088</v>
          </cell>
          <cell r="BS24">
            <v>0</v>
          </cell>
          <cell r="BU24">
            <v>0</v>
          </cell>
          <cell r="BV24">
            <v>255817</v>
          </cell>
          <cell r="BW24">
            <v>-30</v>
          </cell>
          <cell r="CA24">
            <v>15</v>
          </cell>
          <cell r="CB24" t="str">
            <v>SUWANNEE</v>
          </cell>
          <cell r="CC24" t="str">
            <v>1</v>
          </cell>
          <cell r="CE24">
            <v>474</v>
          </cell>
          <cell r="CI24">
            <v>14172.995780590718</v>
          </cell>
          <cell r="CJ24" t="str">
            <v>GAS</v>
          </cell>
          <cell r="CK24">
            <v>6718</v>
          </cell>
          <cell r="CL24" t="str">
            <v>MCF</v>
          </cell>
          <cell r="CM24">
            <v>1</v>
          </cell>
          <cell r="CN24">
            <v>6718</v>
          </cell>
          <cell r="CO24">
            <v>54218</v>
          </cell>
          <cell r="CP24">
            <v>11.438396624472574</v>
          </cell>
          <cell r="CQ24">
            <v>7.8820768530413376</v>
          </cell>
          <cell r="CR24">
            <v>0.18847708415356135</v>
          </cell>
          <cell r="CS24">
            <v>0</v>
          </cell>
          <cell r="CU24">
            <v>0</v>
          </cell>
          <cell r="CV24">
            <v>54218</v>
          </cell>
          <cell r="CW24">
            <v>0</v>
          </cell>
          <cell r="DA24">
            <v>15</v>
          </cell>
          <cell r="DB24" t="str">
            <v>SUWANNEE</v>
          </cell>
          <cell r="DC24" t="str">
            <v>1</v>
          </cell>
          <cell r="DE24">
            <v>4447</v>
          </cell>
          <cell r="DI24">
            <v>15231.61682032831</v>
          </cell>
          <cell r="DJ24" t="str">
            <v>GAS</v>
          </cell>
          <cell r="DK24">
            <v>67735</v>
          </cell>
          <cell r="DL24" t="str">
            <v>MCF</v>
          </cell>
          <cell r="DM24">
            <v>1</v>
          </cell>
          <cell r="DN24">
            <v>67735</v>
          </cell>
          <cell r="DO24">
            <v>593160</v>
          </cell>
          <cell r="DP24">
            <v>13.338430402518551</v>
          </cell>
          <cell r="DQ24">
            <v>8.1741966215447803</v>
          </cell>
          <cell r="DR24">
            <v>0.19902838109310877</v>
          </cell>
          <cell r="DS24">
            <v>26000</v>
          </cell>
          <cell r="DU24">
            <v>0</v>
          </cell>
          <cell r="DV24">
            <v>593142</v>
          </cell>
          <cell r="DW24">
            <v>-18</v>
          </cell>
          <cell r="EA24">
            <v>15</v>
          </cell>
          <cell r="EB24" t="str">
            <v>SUWANNEE</v>
          </cell>
          <cell r="EC24" t="str">
            <v>1</v>
          </cell>
          <cell r="EE24">
            <v>3960</v>
          </cell>
          <cell r="EI24">
            <v>14501.262626262625</v>
          </cell>
          <cell r="EJ24" t="str">
            <v>GAS</v>
          </cell>
          <cell r="EK24">
            <v>57425</v>
          </cell>
          <cell r="EL24" t="str">
            <v>MCF</v>
          </cell>
          <cell r="EM24">
            <v>1</v>
          </cell>
          <cell r="EN24">
            <v>57425</v>
          </cell>
          <cell r="EO24">
            <v>516721</v>
          </cell>
          <cell r="EP24">
            <v>13.0485101010101</v>
          </cell>
          <cell r="EQ24">
            <v>8.3394640705529532</v>
          </cell>
          <cell r="ER24">
            <v>0.20595510955947438</v>
          </cell>
          <cell r="ES24">
            <v>26000</v>
          </cell>
          <cell r="EU24">
            <v>0</v>
          </cell>
          <cell r="EV24">
            <v>516727</v>
          </cell>
          <cell r="EW24">
            <v>6</v>
          </cell>
          <cell r="FA24">
            <v>15</v>
          </cell>
          <cell r="FB24" t="str">
            <v>SUWANNEE</v>
          </cell>
          <cell r="FC24" t="str">
            <v>1</v>
          </cell>
          <cell r="FE24">
            <v>17256</v>
          </cell>
          <cell r="FI24">
            <v>14042.18822438572</v>
          </cell>
          <cell r="FJ24" t="str">
            <v>GAS</v>
          </cell>
          <cell r="FK24">
            <v>242312</v>
          </cell>
          <cell r="FL24" t="str">
            <v>MCF</v>
          </cell>
          <cell r="FM24">
            <v>1</v>
          </cell>
          <cell r="FN24">
            <v>242312</v>
          </cell>
          <cell r="FO24">
            <v>2060413</v>
          </cell>
          <cell r="FP24">
            <v>11.940270050996755</v>
          </cell>
          <cell r="FS24">
            <v>52000</v>
          </cell>
          <cell r="FT24">
            <v>0</v>
          </cell>
          <cell r="FV24">
            <v>2060344</v>
          </cell>
          <cell r="FW24">
            <v>-69</v>
          </cell>
        </row>
        <row r="25">
          <cell r="A25">
            <v>16</v>
          </cell>
          <cell r="B25" t="str">
            <v>SUWANNEE</v>
          </cell>
          <cell r="C25" t="str">
            <v>2</v>
          </cell>
          <cell r="D25">
            <v>32</v>
          </cell>
          <cell r="E25">
            <v>1581</v>
          </cell>
          <cell r="F25">
            <v>6.640625</v>
          </cell>
          <cell r="G25">
            <v>97.655274284831293</v>
          </cell>
          <cell r="H25">
            <v>62.539556962025308</v>
          </cell>
          <cell r="I25">
            <v>12561.037318153067</v>
          </cell>
          <cell r="J25" t="str">
            <v>HEAVY OIL</v>
          </cell>
          <cell r="K25">
            <v>3051</v>
          </cell>
          <cell r="L25" t="str">
            <v>BBLS</v>
          </cell>
          <cell r="M25">
            <v>6.5090134382169778</v>
          </cell>
          <cell r="N25">
            <v>19859</v>
          </cell>
          <cell r="O25">
            <v>192367</v>
          </cell>
          <cell r="P25">
            <v>12.1674256799494</v>
          </cell>
          <cell r="Q25">
            <v>55.432791935032199</v>
          </cell>
          <cell r="R25">
            <v>7.6176141136936444</v>
          </cell>
          <cell r="S25">
            <v>0</v>
          </cell>
          <cell r="U25">
            <v>79</v>
          </cell>
          <cell r="V25">
            <v>192312</v>
          </cell>
          <cell r="W25">
            <v>-55</v>
          </cell>
          <cell r="AA25">
            <v>16</v>
          </cell>
          <cell r="AB25" t="str">
            <v>SUWANNEE</v>
          </cell>
          <cell r="AC25" t="str">
            <v>2</v>
          </cell>
          <cell r="AD25">
            <v>32</v>
          </cell>
          <cell r="AE25">
            <v>2846</v>
          </cell>
          <cell r="AF25">
            <v>11.95396505376344</v>
          </cell>
          <cell r="AG25">
            <v>97.655274284831279</v>
          </cell>
          <cell r="AH25">
            <v>59.291666666666664</v>
          </cell>
          <cell r="AI25">
            <v>12539.353478566411</v>
          </cell>
          <cell r="AJ25" t="str">
            <v>HEAVY OIL</v>
          </cell>
          <cell r="AK25">
            <v>5482</v>
          </cell>
          <cell r="AL25" t="str">
            <v>BBLS</v>
          </cell>
          <cell r="AM25">
            <v>6.5098504195549074</v>
          </cell>
          <cell r="AN25">
            <v>35687</v>
          </cell>
          <cell r="AO25">
            <v>353169</v>
          </cell>
          <cell r="AP25">
            <v>12.409311314125087</v>
          </cell>
          <cell r="AQ25">
            <v>56.806632514521674</v>
          </cell>
          <cell r="AR25">
            <v>7.6167499475120728</v>
          </cell>
          <cell r="AS25">
            <v>0</v>
          </cell>
          <cell r="AU25">
            <v>150</v>
          </cell>
          <cell r="AV25">
            <v>353157</v>
          </cell>
          <cell r="AW25">
            <v>-12</v>
          </cell>
          <cell r="BA25">
            <v>16</v>
          </cell>
          <cell r="BB25" t="str">
            <v>SUWANNEE</v>
          </cell>
          <cell r="BC25" t="str">
            <v>2</v>
          </cell>
          <cell r="BD25">
            <v>32</v>
          </cell>
          <cell r="BE25">
            <v>1280</v>
          </cell>
          <cell r="BF25">
            <v>5.376344086021505</v>
          </cell>
          <cell r="BG25">
            <v>97.655274284831293</v>
          </cell>
          <cell r="BH25">
            <v>58.82352941176471</v>
          </cell>
          <cell r="BI25">
            <v>12567.1875</v>
          </cell>
          <cell r="BJ25" t="str">
            <v>HEAVY OIL</v>
          </cell>
          <cell r="BK25">
            <v>2471</v>
          </cell>
          <cell r="BL25" t="str">
            <v>BBLS</v>
          </cell>
          <cell r="BM25">
            <v>6.5099150141643056</v>
          </cell>
          <cell r="BN25">
            <v>16086</v>
          </cell>
          <cell r="BO25">
            <v>161185</v>
          </cell>
          <cell r="BP25">
            <v>12.592578124999999</v>
          </cell>
          <cell r="BQ25">
            <v>57.614042736680723</v>
          </cell>
          <cell r="BR25">
            <v>7.6167717516289768</v>
          </cell>
          <cell r="BS25">
            <v>0</v>
          </cell>
          <cell r="BU25">
            <v>68</v>
          </cell>
          <cell r="BV25">
            <v>161181</v>
          </cell>
          <cell r="BW25">
            <v>-4</v>
          </cell>
          <cell r="CA25">
            <v>16</v>
          </cell>
          <cell r="CB25" t="str">
            <v>SUWANNEE</v>
          </cell>
          <cell r="CC25" t="str">
            <v>2</v>
          </cell>
          <cell r="CD25">
            <v>32</v>
          </cell>
          <cell r="CE25">
            <v>235</v>
          </cell>
          <cell r="CF25">
            <v>0.98706317204301075</v>
          </cell>
          <cell r="CG25">
            <v>97.655274284831279</v>
          </cell>
          <cell r="CH25">
            <v>56.490384615384613</v>
          </cell>
          <cell r="CI25">
            <v>12855.319148936171</v>
          </cell>
          <cell r="CJ25" t="str">
            <v>HEAVY OIL</v>
          </cell>
          <cell r="CK25">
            <v>464</v>
          </cell>
          <cell r="CL25" t="str">
            <v>BBLS</v>
          </cell>
          <cell r="CM25">
            <v>6.5107758620689653</v>
          </cell>
          <cell r="CN25">
            <v>3021</v>
          </cell>
          <cell r="CO25">
            <v>29658</v>
          </cell>
          <cell r="CP25">
            <v>12.620425531914893</v>
          </cell>
          <cell r="CQ25">
            <v>56.290294117647065</v>
          </cell>
          <cell r="CR25">
            <v>7.6279411764705882</v>
          </cell>
          <cell r="CS25">
            <v>0</v>
          </cell>
          <cell r="CU25">
            <v>13</v>
          </cell>
          <cell r="CV25">
            <v>29619</v>
          </cell>
          <cell r="CW25">
            <v>-39</v>
          </cell>
          <cell r="DA25">
            <v>16</v>
          </cell>
          <cell r="DB25" t="str">
            <v>SUWANNEE</v>
          </cell>
          <cell r="DC25" t="str">
            <v>2</v>
          </cell>
          <cell r="DD25">
            <v>31</v>
          </cell>
          <cell r="DE25">
            <v>6550</v>
          </cell>
          <cell r="DF25">
            <v>28.399236906000692</v>
          </cell>
          <cell r="DG25">
            <v>97.655274284831293</v>
          </cell>
          <cell r="DH25">
            <v>61.066567219839641</v>
          </cell>
          <cell r="DI25">
            <v>12645.190839694656</v>
          </cell>
          <cell r="DJ25" t="str">
            <v>HEAVY OIL</v>
          </cell>
          <cell r="DK25">
            <v>12723</v>
          </cell>
          <cell r="DL25" t="str">
            <v>BBLS</v>
          </cell>
          <cell r="DM25">
            <v>6.5099426235950641</v>
          </cell>
          <cell r="DN25">
            <v>82826</v>
          </cell>
          <cell r="DO25">
            <v>836331</v>
          </cell>
          <cell r="DP25">
            <v>12.768412213740458</v>
          </cell>
          <cell r="DQ25">
            <v>58.116794826900112</v>
          </cell>
          <cell r="DR25">
            <v>7.6169653800238759</v>
          </cell>
          <cell r="DS25">
            <v>0</v>
          </cell>
          <cell r="DU25">
            <v>346</v>
          </cell>
          <cell r="DV25">
            <v>836295</v>
          </cell>
          <cell r="DW25">
            <v>-36</v>
          </cell>
          <cell r="EA25">
            <v>16</v>
          </cell>
          <cell r="EB25" t="str">
            <v>SUWANNEE</v>
          </cell>
          <cell r="EC25" t="str">
            <v>2</v>
          </cell>
          <cell r="ED25">
            <v>31</v>
          </cell>
          <cell r="EE25">
            <v>13422</v>
          </cell>
          <cell r="EF25">
            <v>58.194588969823101</v>
          </cell>
          <cell r="EG25">
            <v>97.655274284831279</v>
          </cell>
          <cell r="EH25">
            <v>61.326875628255507</v>
          </cell>
          <cell r="EI25">
            <v>12547.90642229176</v>
          </cell>
          <cell r="EJ25" t="str">
            <v>HEAVY OIL</v>
          </cell>
          <cell r="EK25">
            <v>25871</v>
          </cell>
          <cell r="EL25" t="str">
            <v>BBLS</v>
          </cell>
          <cell r="EM25">
            <v>6.5099145761663637</v>
          </cell>
          <cell r="EN25">
            <v>168418</v>
          </cell>
          <cell r="EO25">
            <v>1736418</v>
          </cell>
          <cell r="EP25">
            <v>12.937103263299061</v>
          </cell>
          <cell r="EQ25">
            <v>59.501602498124669</v>
          </cell>
          <cell r="ER25">
            <v>7.6167259215323693</v>
          </cell>
          <cell r="ES25">
            <v>0</v>
          </cell>
          <cell r="EU25">
            <v>706</v>
          </cell>
          <cell r="EV25">
            <v>1736389</v>
          </cell>
          <cell r="EW25">
            <v>-29</v>
          </cell>
          <cell r="FA25">
            <v>16</v>
          </cell>
          <cell r="FB25" t="str">
            <v>SUWANNEE</v>
          </cell>
          <cell r="FC25" t="str">
            <v>2</v>
          </cell>
          <cell r="FD25">
            <v>31.666666666666668</v>
          </cell>
          <cell r="FE25">
            <v>25914</v>
          </cell>
          <cell r="FF25">
            <v>18.331918505942273</v>
          </cell>
          <cell r="FG25">
            <v>97.655274284831293</v>
          </cell>
          <cell r="FH25">
            <v>60.083468583352648</v>
          </cell>
          <cell r="FI25">
            <v>12576.09786215945</v>
          </cell>
          <cell r="FJ25" t="str">
            <v>HEAVY OIL</v>
          </cell>
          <cell r="FK25">
            <v>50062</v>
          </cell>
          <cell r="FL25" t="str">
            <v>BBLS</v>
          </cell>
          <cell r="FM25">
            <v>6.5</v>
          </cell>
          <cell r="FN25">
            <v>325897</v>
          </cell>
          <cell r="FO25">
            <v>3309128</v>
          </cell>
          <cell r="FP25">
            <v>12.769653469167245</v>
          </cell>
          <cell r="FS25">
            <v>0</v>
          </cell>
          <cell r="FT25">
            <v>0</v>
          </cell>
          <cell r="FU25">
            <v>1362</v>
          </cell>
          <cell r="FV25">
            <v>3308953</v>
          </cell>
          <cell r="FW25">
            <v>-175</v>
          </cell>
        </row>
        <row r="26">
          <cell r="A26">
            <v>17</v>
          </cell>
          <cell r="B26" t="str">
            <v>SUWANNEE</v>
          </cell>
          <cell r="C26" t="str">
            <v>2</v>
          </cell>
          <cell r="E26">
            <v>0</v>
          </cell>
          <cell r="I26">
            <v>0</v>
          </cell>
          <cell r="J26" t="str">
            <v>GAS</v>
          </cell>
          <cell r="K26">
            <v>0</v>
          </cell>
          <cell r="L26" t="str">
            <v>MCF</v>
          </cell>
          <cell r="M26" t="str">
            <v xml:space="preserve"> </v>
          </cell>
          <cell r="N26">
            <v>0</v>
          </cell>
          <cell r="O26">
            <v>0</v>
          </cell>
          <cell r="P26">
            <v>0</v>
          </cell>
          <cell r="Q26">
            <v>8.0454742351178918</v>
          </cell>
          <cell r="R26">
            <v>0.2090835920760902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AA26">
            <v>17</v>
          </cell>
          <cell r="AB26" t="str">
            <v>SUWANNEE</v>
          </cell>
          <cell r="AC26" t="str">
            <v>2</v>
          </cell>
          <cell r="AE26">
            <v>0</v>
          </cell>
          <cell r="AI26">
            <v>0</v>
          </cell>
          <cell r="AJ26" t="str">
            <v>GAS</v>
          </cell>
          <cell r="AK26">
            <v>0</v>
          </cell>
          <cell r="AL26" t="str">
            <v>MCF</v>
          </cell>
          <cell r="AM26" t="str">
            <v xml:space="preserve"> </v>
          </cell>
          <cell r="AN26">
            <v>0</v>
          </cell>
          <cell r="AO26">
            <v>0</v>
          </cell>
          <cell r="AP26">
            <v>0</v>
          </cell>
          <cell r="AQ26">
            <v>8.0883816684907632</v>
          </cell>
          <cell r="AR26">
            <v>0.20958420937292896</v>
          </cell>
          <cell r="AS26">
            <v>0</v>
          </cell>
          <cell r="AU26">
            <v>0</v>
          </cell>
          <cell r="AV26">
            <v>0</v>
          </cell>
          <cell r="AW26">
            <v>0</v>
          </cell>
          <cell r="BA26">
            <v>17</v>
          </cell>
          <cell r="BB26" t="str">
            <v>SUWANNEE</v>
          </cell>
          <cell r="BC26" t="str">
            <v>2</v>
          </cell>
          <cell r="BE26">
            <v>0</v>
          </cell>
          <cell r="BI26">
            <v>0</v>
          </cell>
          <cell r="BJ26" t="str">
            <v>GAS</v>
          </cell>
          <cell r="BK26">
            <v>0</v>
          </cell>
          <cell r="BL26" t="str">
            <v>MCF</v>
          </cell>
          <cell r="BM26" t="str">
            <v xml:space="preserve"> </v>
          </cell>
          <cell r="BN26">
            <v>0</v>
          </cell>
          <cell r="BO26">
            <v>0</v>
          </cell>
          <cell r="BP26">
            <v>0</v>
          </cell>
          <cell r="BQ26">
            <v>7.5257034500762154</v>
          </cell>
          <cell r="BR26">
            <v>0.21199095786035088</v>
          </cell>
          <cell r="BS26">
            <v>0</v>
          </cell>
          <cell r="BU26">
            <v>0</v>
          </cell>
          <cell r="BV26">
            <v>0</v>
          </cell>
          <cell r="BW26">
            <v>0</v>
          </cell>
          <cell r="CA26">
            <v>17</v>
          </cell>
          <cell r="CB26" t="str">
            <v>SUWANNEE</v>
          </cell>
          <cell r="CC26" t="str">
            <v>2</v>
          </cell>
          <cell r="CE26">
            <v>0</v>
          </cell>
          <cell r="CI26">
            <v>0</v>
          </cell>
          <cell r="CJ26" t="str">
            <v>GAS</v>
          </cell>
          <cell r="CK26">
            <v>0</v>
          </cell>
          <cell r="CL26" t="str">
            <v>MCF</v>
          </cell>
          <cell r="CM26" t="str">
            <v xml:space="preserve"> </v>
          </cell>
          <cell r="CN26">
            <v>0</v>
          </cell>
          <cell r="CO26">
            <v>0</v>
          </cell>
          <cell r="CP26">
            <v>0</v>
          </cell>
          <cell r="CQ26">
            <v>7.8820768530413376</v>
          </cell>
          <cell r="CR26">
            <v>0.18847708415356135</v>
          </cell>
          <cell r="CS26">
            <v>0</v>
          </cell>
          <cell r="CU26">
            <v>0</v>
          </cell>
          <cell r="CV26">
            <v>0</v>
          </cell>
          <cell r="CW26">
            <v>0</v>
          </cell>
          <cell r="DA26">
            <v>17</v>
          </cell>
          <cell r="DB26" t="str">
            <v>SUWANNEE</v>
          </cell>
          <cell r="DC26" t="str">
            <v>2</v>
          </cell>
          <cell r="DE26">
            <v>0</v>
          </cell>
          <cell r="DI26">
            <v>0</v>
          </cell>
          <cell r="DJ26" t="str">
            <v>GAS</v>
          </cell>
          <cell r="DK26">
            <v>0</v>
          </cell>
          <cell r="DL26" t="str">
            <v>MCF</v>
          </cell>
          <cell r="DM26" t="str">
            <v xml:space="preserve"> </v>
          </cell>
          <cell r="DN26">
            <v>0</v>
          </cell>
          <cell r="DO26">
            <v>26000</v>
          </cell>
          <cell r="DP26">
            <v>0</v>
          </cell>
          <cell r="DQ26">
            <v>8.1741966215447803</v>
          </cell>
          <cell r="DR26">
            <v>0.19902838109310877</v>
          </cell>
          <cell r="DS26">
            <v>26000</v>
          </cell>
          <cell r="DU26">
            <v>0</v>
          </cell>
          <cell r="DV26">
            <v>26000</v>
          </cell>
          <cell r="DW26">
            <v>0</v>
          </cell>
          <cell r="EA26">
            <v>17</v>
          </cell>
          <cell r="EB26" t="str">
            <v>SUWANNEE</v>
          </cell>
          <cell r="EC26" t="str">
            <v>2</v>
          </cell>
          <cell r="EE26">
            <v>0</v>
          </cell>
          <cell r="EI26">
            <v>0</v>
          </cell>
          <cell r="EJ26" t="str">
            <v>GAS</v>
          </cell>
          <cell r="EK26">
            <v>0</v>
          </cell>
          <cell r="EL26" t="str">
            <v>MCF</v>
          </cell>
          <cell r="EM26" t="str">
            <v xml:space="preserve"> </v>
          </cell>
          <cell r="EN26">
            <v>0</v>
          </cell>
          <cell r="EO26">
            <v>26000</v>
          </cell>
          <cell r="EP26">
            <v>0</v>
          </cell>
          <cell r="EQ26">
            <v>8.3394640705529532</v>
          </cell>
          <cell r="ER26">
            <v>0.20595510955947438</v>
          </cell>
          <cell r="ES26">
            <v>26000</v>
          </cell>
          <cell r="EU26">
            <v>0</v>
          </cell>
          <cell r="EV26">
            <v>26000</v>
          </cell>
          <cell r="EW26">
            <v>0</v>
          </cell>
          <cell r="FA26">
            <v>17</v>
          </cell>
          <cell r="FB26" t="str">
            <v>SUWANNEE</v>
          </cell>
          <cell r="FC26" t="str">
            <v>2</v>
          </cell>
          <cell r="FE26">
            <v>0</v>
          </cell>
          <cell r="FI26">
            <v>0</v>
          </cell>
          <cell r="FJ26" t="str">
            <v>GAS</v>
          </cell>
          <cell r="FK26">
            <v>0</v>
          </cell>
          <cell r="FL26" t="str">
            <v>MCF</v>
          </cell>
          <cell r="FM26">
            <v>1</v>
          </cell>
          <cell r="FN26">
            <v>0</v>
          </cell>
          <cell r="FO26">
            <v>52000</v>
          </cell>
          <cell r="FP26">
            <v>0</v>
          </cell>
          <cell r="FS26">
            <v>52000</v>
          </cell>
          <cell r="FT26">
            <v>0</v>
          </cell>
          <cell r="FV26">
            <v>52000</v>
          </cell>
          <cell r="FW26">
            <v>0</v>
          </cell>
        </row>
        <row r="27">
          <cell r="A27">
            <v>18</v>
          </cell>
          <cell r="B27" t="str">
            <v>SUWANNEE</v>
          </cell>
          <cell r="C27" t="str">
            <v>3</v>
          </cell>
          <cell r="D27">
            <v>81</v>
          </cell>
          <cell r="E27">
            <v>5647</v>
          </cell>
          <cell r="F27">
            <v>12.169786273728926</v>
          </cell>
          <cell r="G27">
            <v>76.908601979513975</v>
          </cell>
          <cell r="H27">
            <v>59.962390646717353</v>
          </cell>
          <cell r="I27">
            <v>11331.503453160969</v>
          </cell>
          <cell r="J27" t="str">
            <v>HEAVY OIL</v>
          </cell>
          <cell r="K27">
            <v>9829</v>
          </cell>
          <cell r="L27" t="str">
            <v>BBLS</v>
          </cell>
          <cell r="M27">
            <v>6.5102248448468814</v>
          </cell>
          <cell r="N27">
            <v>63989</v>
          </cell>
          <cell r="O27">
            <v>619722</v>
          </cell>
          <cell r="P27">
            <v>10.974358066229858</v>
          </cell>
          <cell r="Q27">
            <v>55.432791935032199</v>
          </cell>
          <cell r="R27">
            <v>7.6176141136936444</v>
          </cell>
          <cell r="S27">
            <v>0</v>
          </cell>
          <cell r="U27">
            <v>151</v>
          </cell>
          <cell r="V27">
            <v>619666</v>
          </cell>
          <cell r="W27">
            <v>-56</v>
          </cell>
          <cell r="AA27">
            <v>18</v>
          </cell>
          <cell r="AB27" t="str">
            <v>SUWANNEE</v>
          </cell>
          <cell r="AC27" t="str">
            <v>3</v>
          </cell>
          <cell r="AD27">
            <v>81</v>
          </cell>
          <cell r="AE27">
            <v>6560</v>
          </cell>
          <cell r="AF27">
            <v>13.74452409398646</v>
          </cell>
          <cell r="AG27">
            <v>76.908601979513989</v>
          </cell>
          <cell r="AH27">
            <v>58.101851851851848</v>
          </cell>
          <cell r="AI27">
            <v>11265.091463414634</v>
          </cell>
          <cell r="AJ27" t="str">
            <v>HEAVY OIL</v>
          </cell>
          <cell r="AK27">
            <v>11352</v>
          </cell>
          <cell r="AL27" t="str">
            <v>BBLS</v>
          </cell>
          <cell r="AM27">
            <v>6.5097780126849898</v>
          </cell>
          <cell r="AN27">
            <v>73899</v>
          </cell>
          <cell r="AO27">
            <v>731334</v>
          </cell>
          <cell r="AP27">
            <v>11.148384146341463</v>
          </cell>
          <cell r="AQ27">
            <v>56.806632514521674</v>
          </cell>
          <cell r="AR27">
            <v>7.6167499475120728</v>
          </cell>
          <cell r="AS27">
            <v>0</v>
          </cell>
          <cell r="AU27">
            <v>176</v>
          </cell>
          <cell r="AV27">
            <v>731311</v>
          </cell>
          <cell r="AW27">
            <v>-23</v>
          </cell>
          <cell r="BA27">
            <v>18</v>
          </cell>
          <cell r="BB27" t="str">
            <v>SUWANNEE</v>
          </cell>
          <cell r="BC27" t="str">
            <v>3</v>
          </cell>
          <cell r="BD27">
            <v>81</v>
          </cell>
          <cell r="BE27">
            <v>8139</v>
          </cell>
          <cell r="BF27">
            <v>15.161622195672376</v>
          </cell>
          <cell r="BG27">
            <v>76.908601979513975</v>
          </cell>
          <cell r="BH27">
            <v>52.958905697559842</v>
          </cell>
          <cell r="BI27">
            <v>11235.532620715076</v>
          </cell>
          <cell r="BJ27" t="str">
            <v>HEAVY OIL</v>
          </cell>
          <cell r="BK27">
            <v>14047</v>
          </cell>
          <cell r="BL27" t="str">
            <v>BBLS</v>
          </cell>
          <cell r="BM27">
            <v>6.5100021356873352</v>
          </cell>
          <cell r="BN27">
            <v>91446</v>
          </cell>
          <cell r="BO27">
            <v>916297</v>
          </cell>
          <cell r="BP27">
            <v>11.258102961051726</v>
          </cell>
          <cell r="BQ27">
            <v>57.614042736680723</v>
          </cell>
          <cell r="BR27">
            <v>7.6167717516289768</v>
          </cell>
          <cell r="BS27">
            <v>0</v>
          </cell>
          <cell r="BU27">
            <v>213</v>
          </cell>
          <cell r="BV27">
            <v>916283</v>
          </cell>
          <cell r="BW27">
            <v>-14</v>
          </cell>
          <cell r="CA27">
            <v>18</v>
          </cell>
          <cell r="CB27" t="str">
            <v>SUWANNEE</v>
          </cell>
          <cell r="CC27" t="str">
            <v>3</v>
          </cell>
          <cell r="CD27">
            <v>81</v>
          </cell>
          <cell r="CE27">
            <v>1113</v>
          </cell>
          <cell r="CF27">
            <v>2.0377007832204965</v>
          </cell>
          <cell r="CG27">
            <v>76.908601979513975</v>
          </cell>
          <cell r="CH27">
            <v>45.940890385334832</v>
          </cell>
          <cell r="CI27">
            <v>11308.176100628931</v>
          </cell>
          <cell r="CJ27" t="str">
            <v>HEAVY OIL</v>
          </cell>
          <cell r="CK27">
            <v>1933</v>
          </cell>
          <cell r="CL27" t="str">
            <v>BBLS</v>
          </cell>
          <cell r="CM27">
            <v>6.5111226073460937</v>
          </cell>
          <cell r="CN27">
            <v>12586</v>
          </cell>
          <cell r="CO27">
            <v>123554</v>
          </cell>
          <cell r="CP27">
            <v>11.100988319856246</v>
          </cell>
          <cell r="CQ27">
            <v>56.290294117647065</v>
          </cell>
          <cell r="CR27">
            <v>7.6279411764705882</v>
          </cell>
          <cell r="CS27">
            <v>0</v>
          </cell>
          <cell r="CU27">
            <v>33</v>
          </cell>
          <cell r="CV27">
            <v>123393</v>
          </cell>
          <cell r="CW27">
            <v>-161</v>
          </cell>
          <cell r="DA27">
            <v>18</v>
          </cell>
          <cell r="DB27" t="str">
            <v>SUWANNEE</v>
          </cell>
          <cell r="DC27" t="str">
            <v>3</v>
          </cell>
          <cell r="DD27">
            <v>80</v>
          </cell>
          <cell r="DE27">
            <v>6966</v>
          </cell>
          <cell r="DF27">
            <v>18.313172043010752</v>
          </cell>
          <cell r="DG27">
            <v>76.908601979513975</v>
          </cell>
          <cell r="DH27">
            <v>63.668224299065422</v>
          </cell>
          <cell r="DI27">
            <v>11742.894056847545</v>
          </cell>
          <cell r="DJ27" t="str">
            <v>HEAVY OIL</v>
          </cell>
          <cell r="DK27">
            <v>12565</v>
          </cell>
          <cell r="DL27" t="str">
            <v>BBLS</v>
          </cell>
          <cell r="DM27">
            <v>6.5102268205332274</v>
          </cell>
          <cell r="DN27">
            <v>81801</v>
          </cell>
          <cell r="DO27">
            <v>825945</v>
          </cell>
          <cell r="DP27">
            <v>11.856804478897502</v>
          </cell>
          <cell r="DQ27">
            <v>58.116794826900112</v>
          </cell>
          <cell r="DR27">
            <v>7.6169653800238759</v>
          </cell>
          <cell r="DS27">
            <v>0</v>
          </cell>
          <cell r="DU27">
            <v>214</v>
          </cell>
          <cell r="DV27">
            <v>825947</v>
          </cell>
          <cell r="DW27">
            <v>2</v>
          </cell>
          <cell r="EA27">
            <v>18</v>
          </cell>
          <cell r="EB27" t="str">
            <v>SUWANNEE</v>
          </cell>
          <cell r="EC27" t="str">
            <v>3</v>
          </cell>
          <cell r="ED27">
            <v>80</v>
          </cell>
          <cell r="EE27">
            <v>18909</v>
          </cell>
          <cell r="EF27">
            <v>36.849798387096769</v>
          </cell>
          <cell r="EG27">
            <v>76.908601979513975</v>
          </cell>
          <cell r="EH27">
            <v>47.188037865748711</v>
          </cell>
          <cell r="EI27">
            <v>11707.282246549263</v>
          </cell>
          <cell r="EJ27" t="str">
            <v>HEAVY OIL</v>
          </cell>
          <cell r="EK27">
            <v>34005</v>
          </cell>
          <cell r="EL27" t="str">
            <v>BBLS</v>
          </cell>
          <cell r="EM27">
            <v>6.5100132333480367</v>
          </cell>
          <cell r="EN27">
            <v>221373</v>
          </cell>
          <cell r="EO27">
            <v>2282359</v>
          </cell>
          <cell r="EP27">
            <v>12.070225818393357</v>
          </cell>
          <cell r="EQ27">
            <v>59.501602498124669</v>
          </cell>
          <cell r="ER27">
            <v>7.6167259215323693</v>
          </cell>
          <cell r="ES27">
            <v>0</v>
          </cell>
          <cell r="EU27">
            <v>581</v>
          </cell>
          <cell r="EV27">
            <v>2282358</v>
          </cell>
          <cell r="EW27">
            <v>-1</v>
          </cell>
          <cell r="FA27">
            <v>18</v>
          </cell>
          <cell r="FB27" t="str">
            <v>SUWANNEE</v>
          </cell>
          <cell r="FC27" t="str">
            <v>3</v>
          </cell>
          <cell r="FD27">
            <v>80.666666666666671</v>
          </cell>
          <cell r="FE27">
            <v>47334</v>
          </cell>
          <cell r="FF27">
            <v>16.333144494801385</v>
          </cell>
          <cell r="FG27">
            <v>76.908601979513961</v>
          </cell>
          <cell r="FH27">
            <v>53.297629404088731</v>
          </cell>
          <cell r="FI27">
            <v>11515.908226644695</v>
          </cell>
          <cell r="FJ27" t="str">
            <v>HEAVY OIL</v>
          </cell>
          <cell r="FK27">
            <v>83731</v>
          </cell>
          <cell r="FL27" t="str">
            <v>BBLS</v>
          </cell>
          <cell r="FM27">
            <v>6.5</v>
          </cell>
          <cell r="FN27">
            <v>545094</v>
          </cell>
          <cell r="FO27">
            <v>5499211</v>
          </cell>
          <cell r="FP27">
            <v>11.617887776228503</v>
          </cell>
          <cell r="FS27">
            <v>0</v>
          </cell>
          <cell r="FT27">
            <v>0</v>
          </cell>
          <cell r="FU27">
            <v>1368</v>
          </cell>
          <cell r="FV27">
            <v>5498958</v>
          </cell>
          <cell r="FW27">
            <v>-253</v>
          </cell>
        </row>
        <row r="28">
          <cell r="A28">
            <v>19</v>
          </cell>
          <cell r="B28" t="str">
            <v>SUWANNEE</v>
          </cell>
          <cell r="C28" t="str">
            <v>3</v>
          </cell>
          <cell r="E28">
            <v>1687</v>
          </cell>
          <cell r="I28">
            <v>13846.473029045645</v>
          </cell>
          <cell r="J28" t="str">
            <v>GAS</v>
          </cell>
          <cell r="K28">
            <v>23359</v>
          </cell>
          <cell r="L28" t="str">
            <v>MCF</v>
          </cell>
          <cell r="M28">
            <v>1</v>
          </cell>
          <cell r="N28">
            <v>23359</v>
          </cell>
          <cell r="O28">
            <v>192818</v>
          </cell>
          <cell r="P28">
            <v>11.42963841138115</v>
          </cell>
          <cell r="Q28">
            <v>8.0454742351178918</v>
          </cell>
          <cell r="R28">
            <v>0.2090835920760902</v>
          </cell>
          <cell r="S28">
            <v>0</v>
          </cell>
          <cell r="U28">
            <v>0</v>
          </cell>
          <cell r="V28">
            <v>192818</v>
          </cell>
          <cell r="W28">
            <v>0</v>
          </cell>
          <cell r="AA28">
            <v>19</v>
          </cell>
          <cell r="AB28" t="str">
            <v>SUWANNEE</v>
          </cell>
          <cell r="AC28" t="str">
            <v>3</v>
          </cell>
          <cell r="AE28">
            <v>1723</v>
          </cell>
          <cell r="AI28">
            <v>15759.721416134649</v>
          </cell>
          <cell r="AJ28" t="str">
            <v>GAS</v>
          </cell>
          <cell r="AK28">
            <v>27154</v>
          </cell>
          <cell r="AL28" t="str">
            <v>MCF</v>
          </cell>
          <cell r="AM28">
            <v>1</v>
          </cell>
          <cell r="AN28">
            <v>27154</v>
          </cell>
          <cell r="AO28">
            <v>225323</v>
          </cell>
          <cell r="AP28">
            <v>13.07736506094022</v>
          </cell>
          <cell r="AQ28">
            <v>8.0883816684907632</v>
          </cell>
          <cell r="AR28">
            <v>0.20958420937292896</v>
          </cell>
          <cell r="AS28">
            <v>0</v>
          </cell>
          <cell r="AU28">
            <v>0</v>
          </cell>
          <cell r="AV28">
            <v>225306</v>
          </cell>
          <cell r="AW28">
            <v>-17</v>
          </cell>
          <cell r="BA28">
            <v>19</v>
          </cell>
          <cell r="BB28" t="str">
            <v>SUWANNEE</v>
          </cell>
          <cell r="BC28" t="str">
            <v>3</v>
          </cell>
          <cell r="BE28">
            <v>998</v>
          </cell>
          <cell r="BI28">
            <v>15520.040080160321</v>
          </cell>
          <cell r="BJ28" t="str">
            <v>GAS</v>
          </cell>
          <cell r="BK28">
            <v>15489</v>
          </cell>
          <cell r="BL28" t="str">
            <v>MCF</v>
          </cell>
          <cell r="BM28">
            <v>1</v>
          </cell>
          <cell r="BN28">
            <v>15489</v>
          </cell>
          <cell r="BO28">
            <v>119849</v>
          </cell>
          <cell r="BP28">
            <v>12.008917835671344</v>
          </cell>
          <cell r="BQ28">
            <v>7.5257034500762154</v>
          </cell>
          <cell r="BR28">
            <v>0.21199095786035088</v>
          </cell>
          <cell r="BS28">
            <v>0</v>
          </cell>
          <cell r="BU28">
            <v>0</v>
          </cell>
          <cell r="BV28">
            <v>119836</v>
          </cell>
          <cell r="BW28">
            <v>-13</v>
          </cell>
          <cell r="CA28">
            <v>19</v>
          </cell>
          <cell r="CB28" t="str">
            <v>SUWANNEE</v>
          </cell>
          <cell r="CC28" t="str">
            <v>3</v>
          </cell>
          <cell r="CE28">
            <v>115</v>
          </cell>
          <cell r="CI28">
            <v>15913.04347826087</v>
          </cell>
          <cell r="CJ28" t="str">
            <v>GAS</v>
          </cell>
          <cell r="CK28">
            <v>1830</v>
          </cell>
          <cell r="CL28" t="str">
            <v>MCF</v>
          </cell>
          <cell r="CM28">
            <v>1</v>
          </cell>
          <cell r="CN28">
            <v>1830</v>
          </cell>
          <cell r="CO28">
            <v>14769</v>
          </cell>
          <cell r="CP28">
            <v>12.842608695652174</v>
          </cell>
          <cell r="CQ28">
            <v>7.8820768530413376</v>
          </cell>
          <cell r="CR28">
            <v>0.18847708415356135</v>
          </cell>
          <cell r="CS28">
            <v>0</v>
          </cell>
          <cell r="CU28">
            <v>0</v>
          </cell>
          <cell r="CV28">
            <v>14772</v>
          </cell>
          <cell r="CW28">
            <v>3</v>
          </cell>
          <cell r="DA28">
            <v>19</v>
          </cell>
          <cell r="DB28" t="str">
            <v>SUWANNEE</v>
          </cell>
          <cell r="DC28" t="str">
            <v>3</v>
          </cell>
          <cell r="DE28">
            <v>3934</v>
          </cell>
          <cell r="DI28">
            <v>15763.091001525165</v>
          </cell>
          <cell r="DJ28" t="str">
            <v>GAS</v>
          </cell>
          <cell r="DK28">
            <v>62012</v>
          </cell>
          <cell r="DL28" t="str">
            <v>MCF</v>
          </cell>
          <cell r="DM28">
            <v>1</v>
          </cell>
          <cell r="DN28">
            <v>62012</v>
          </cell>
          <cell r="DO28">
            <v>545240</v>
          </cell>
          <cell r="DP28">
            <v>13.859684799186578</v>
          </cell>
          <cell r="DQ28">
            <v>8.1741966215447803</v>
          </cell>
          <cell r="DR28">
            <v>0.19902838109310877</v>
          </cell>
          <cell r="DS28">
            <v>26000</v>
          </cell>
          <cell r="DU28">
            <v>0</v>
          </cell>
          <cell r="DV28">
            <v>545226</v>
          </cell>
          <cell r="DW28">
            <v>-14</v>
          </cell>
          <cell r="EA28">
            <v>19</v>
          </cell>
          <cell r="EB28" t="str">
            <v>SUWANNEE</v>
          </cell>
          <cell r="EC28" t="str">
            <v>3</v>
          </cell>
          <cell r="EE28">
            <v>3024</v>
          </cell>
          <cell r="EI28">
            <v>15502.314814814816</v>
          </cell>
          <cell r="EJ28" t="str">
            <v>GAS</v>
          </cell>
          <cell r="EK28">
            <v>46879</v>
          </cell>
          <cell r="EL28" t="str">
            <v>MCF</v>
          </cell>
          <cell r="EM28">
            <v>1</v>
          </cell>
          <cell r="EN28">
            <v>46879</v>
          </cell>
          <cell r="EO28">
            <v>426601</v>
          </cell>
          <cell r="EP28">
            <v>14.107175925925926</v>
          </cell>
          <cell r="EQ28">
            <v>8.3394640705529532</v>
          </cell>
          <cell r="ER28">
            <v>0.20595510955947438</v>
          </cell>
          <cell r="ES28">
            <v>26000</v>
          </cell>
          <cell r="EU28">
            <v>0</v>
          </cell>
          <cell r="EV28">
            <v>426610</v>
          </cell>
          <cell r="EW28">
            <v>9</v>
          </cell>
          <cell r="FA28">
            <v>19</v>
          </cell>
          <cell r="FB28" t="str">
            <v>SUWANNEE</v>
          </cell>
          <cell r="FC28" t="str">
            <v>3</v>
          </cell>
          <cell r="FE28">
            <v>11481</v>
          </cell>
          <cell r="FI28">
            <v>15392.648723978748</v>
          </cell>
          <cell r="FJ28" t="str">
            <v>GAS</v>
          </cell>
          <cell r="FK28">
            <v>176723</v>
          </cell>
          <cell r="FL28" t="str">
            <v>MCF</v>
          </cell>
          <cell r="FM28">
            <v>1</v>
          </cell>
          <cell r="FN28">
            <v>176723</v>
          </cell>
          <cell r="FO28">
            <v>1524600</v>
          </cell>
          <cell r="FP28">
            <v>13.279331068722238</v>
          </cell>
          <cell r="FS28">
            <v>52000</v>
          </cell>
          <cell r="FT28">
            <v>0</v>
          </cell>
          <cell r="FV28">
            <v>1524568</v>
          </cell>
          <cell r="FW28">
            <v>-32</v>
          </cell>
        </row>
        <row r="29">
          <cell r="A29">
            <v>20</v>
          </cell>
          <cell r="B29" t="str">
            <v>AVON PARK</v>
          </cell>
          <cell r="C29" t="str">
            <v>1-2</v>
          </cell>
          <cell r="D29">
            <v>64</v>
          </cell>
          <cell r="E29">
            <v>144</v>
          </cell>
          <cell r="F29">
            <v>0.30241935483870969</v>
          </cell>
          <cell r="G29">
            <v>98.68</v>
          </cell>
          <cell r="H29">
            <v>11.25</v>
          </cell>
          <cell r="I29">
            <v>16291.666666666668</v>
          </cell>
          <cell r="J29" t="str">
            <v>LIGHT OIL</v>
          </cell>
          <cell r="K29">
            <v>405</v>
          </cell>
          <cell r="L29" t="str">
            <v>BBLS</v>
          </cell>
          <cell r="M29">
            <v>5.7925925925925927</v>
          </cell>
          <cell r="N29">
            <v>2346</v>
          </cell>
          <cell r="O29">
            <v>37264</v>
          </cell>
          <cell r="P29">
            <v>25.877777777777776</v>
          </cell>
          <cell r="Q29">
            <v>88.227545466110939</v>
          </cell>
          <cell r="R29">
            <v>3.7823275862068964</v>
          </cell>
          <cell r="S29">
            <v>0</v>
          </cell>
          <cell r="U29">
            <v>40</v>
          </cell>
          <cell r="V29">
            <v>37742</v>
          </cell>
          <cell r="W29">
            <v>478</v>
          </cell>
          <cell r="AA29">
            <v>20</v>
          </cell>
          <cell r="AB29" t="str">
            <v>AVON PARK</v>
          </cell>
          <cell r="AC29" t="str">
            <v>1-2</v>
          </cell>
          <cell r="AD29">
            <v>64</v>
          </cell>
          <cell r="AE29">
            <v>246</v>
          </cell>
          <cell r="AF29">
            <v>0.516633064516129</v>
          </cell>
          <cell r="AG29">
            <v>98.68</v>
          </cell>
          <cell r="AH29">
            <v>14.504716981132077</v>
          </cell>
          <cell r="AI29">
            <v>25813.0081300813</v>
          </cell>
          <cell r="AJ29" t="str">
            <v>LIGHT OIL</v>
          </cell>
          <cell r="AK29">
            <v>1096</v>
          </cell>
          <cell r="AL29" t="str">
            <v>BBLS</v>
          </cell>
          <cell r="AM29">
            <v>5.7937956204379564</v>
          </cell>
          <cell r="AN29">
            <v>6350</v>
          </cell>
          <cell r="AO29">
            <v>105314</v>
          </cell>
          <cell r="AP29">
            <v>42.810569105691059</v>
          </cell>
          <cell r="AQ29">
            <v>92.301820114125746</v>
          </cell>
          <cell r="AR29">
            <v>3.7879310344827588</v>
          </cell>
          <cell r="AS29">
            <v>0</v>
          </cell>
          <cell r="AU29">
            <v>53</v>
          </cell>
          <cell r="AV29">
            <v>106702</v>
          </cell>
          <cell r="AW29">
            <v>1388</v>
          </cell>
          <cell r="BA29">
            <v>20</v>
          </cell>
          <cell r="BB29" t="str">
            <v>AVON PARK</v>
          </cell>
          <cell r="BC29" t="str">
            <v>1-2</v>
          </cell>
          <cell r="BD29">
            <v>64</v>
          </cell>
          <cell r="BE29">
            <v>68</v>
          </cell>
          <cell r="BF29">
            <v>0.14280913978494625</v>
          </cell>
          <cell r="BG29">
            <v>98.68</v>
          </cell>
          <cell r="BH29">
            <v>6.640625</v>
          </cell>
          <cell r="BI29">
            <v>25617.647058823528</v>
          </cell>
          <cell r="BJ29" t="str">
            <v>LIGHT OIL</v>
          </cell>
          <cell r="BK29">
            <v>301</v>
          </cell>
          <cell r="BL29" t="str">
            <v>BBLS</v>
          </cell>
          <cell r="BM29">
            <v>5.7873754152823924</v>
          </cell>
          <cell r="BN29">
            <v>1742</v>
          </cell>
          <cell r="BO29">
            <v>26532</v>
          </cell>
          <cell r="BP29">
            <v>39.017647058823528</v>
          </cell>
          <cell r="BQ29">
            <v>84.360663929837671</v>
          </cell>
          <cell r="BR29">
            <v>3.7869565217391306</v>
          </cell>
          <cell r="BS29">
            <v>0</v>
          </cell>
          <cell r="BU29">
            <v>32</v>
          </cell>
          <cell r="BV29">
            <v>26796</v>
          </cell>
          <cell r="BW29">
            <v>264</v>
          </cell>
          <cell r="CA29">
            <v>20</v>
          </cell>
          <cell r="CB29" t="str">
            <v>AVON PARK</v>
          </cell>
          <cell r="CC29" t="str">
            <v>1-2</v>
          </cell>
          <cell r="CD29">
            <v>64</v>
          </cell>
          <cell r="CE29">
            <v>36</v>
          </cell>
          <cell r="CF29">
            <v>7.5604838709677422E-2</v>
          </cell>
          <cell r="CG29">
            <v>98.68</v>
          </cell>
          <cell r="CH29">
            <v>18.75</v>
          </cell>
          <cell r="CI29">
            <v>25972.222222222223</v>
          </cell>
          <cell r="CJ29" t="str">
            <v>LIGHT OIL</v>
          </cell>
          <cell r="CK29">
            <v>161</v>
          </cell>
          <cell r="CL29" t="str">
            <v>BBLS</v>
          </cell>
          <cell r="CM29">
            <v>5.8074534161490687</v>
          </cell>
          <cell r="CN29">
            <v>935</v>
          </cell>
          <cell r="CO29">
            <v>13349</v>
          </cell>
          <cell r="CP29">
            <v>37.080555555555556</v>
          </cell>
          <cell r="CQ29">
            <v>79.112687500000007</v>
          </cell>
          <cell r="CR29">
            <v>3.7984374999999999</v>
          </cell>
          <cell r="CS29">
            <v>0</v>
          </cell>
          <cell r="CU29">
            <v>6</v>
          </cell>
          <cell r="CV29">
            <v>13493</v>
          </cell>
          <cell r="CW29">
            <v>144</v>
          </cell>
          <cell r="DA29">
            <v>20</v>
          </cell>
          <cell r="DB29" t="str">
            <v>AVON PARK</v>
          </cell>
          <cell r="DC29" t="str">
            <v>1-2</v>
          </cell>
          <cell r="DD29">
            <v>52</v>
          </cell>
          <cell r="DE29">
            <v>1368</v>
          </cell>
          <cell r="DF29">
            <v>3.5359801488833749</v>
          </cell>
          <cell r="DG29">
            <v>98.68</v>
          </cell>
          <cell r="DH29">
            <v>22.200584225900684</v>
          </cell>
          <cell r="DI29">
            <v>19923.245614035088</v>
          </cell>
          <cell r="DJ29" t="str">
            <v>LIGHT OIL</v>
          </cell>
          <cell r="DK29">
            <v>4702</v>
          </cell>
          <cell r="DL29" t="str">
            <v>BBLS</v>
          </cell>
          <cell r="DM29">
            <v>5.7964695874096126</v>
          </cell>
          <cell r="DN29">
            <v>27255</v>
          </cell>
          <cell r="DO29">
            <v>449440</v>
          </cell>
          <cell r="DP29">
            <v>32.853801169590646</v>
          </cell>
          <cell r="DQ29">
            <v>91.811869370926942</v>
          </cell>
          <cell r="DR29">
            <v>3.7729323308270675</v>
          </cell>
          <cell r="DS29">
            <v>0</v>
          </cell>
          <cell r="DU29">
            <v>237</v>
          </cell>
          <cell r="DV29">
            <v>458013</v>
          </cell>
          <cell r="DW29">
            <v>8573</v>
          </cell>
          <cell r="EA29">
            <v>20</v>
          </cell>
          <cell r="EB29" t="str">
            <v>AVON PARK</v>
          </cell>
          <cell r="EC29" t="str">
            <v>1-2</v>
          </cell>
          <cell r="ED29">
            <v>52</v>
          </cell>
          <cell r="EE29">
            <v>822</v>
          </cell>
          <cell r="EF29">
            <v>2.1246898263027294</v>
          </cell>
          <cell r="EG29">
            <v>98.68</v>
          </cell>
          <cell r="EH29">
            <v>19.759615384615383</v>
          </cell>
          <cell r="EI29">
            <v>19951.338199513382</v>
          </cell>
          <cell r="EJ29" t="str">
            <v>LIGHT OIL</v>
          </cell>
          <cell r="EK29">
            <v>2830</v>
          </cell>
          <cell r="EL29" t="str">
            <v>BBLS</v>
          </cell>
          <cell r="EM29">
            <v>5.7950530035335692</v>
          </cell>
          <cell r="EN29">
            <v>16400</v>
          </cell>
          <cell r="EO29">
            <v>268520</v>
          </cell>
          <cell r="EP29">
            <v>32.666666666666671</v>
          </cell>
          <cell r="EQ29">
            <v>91.110116822636044</v>
          </cell>
          <cell r="ER29">
            <v>3.7731707317073169</v>
          </cell>
          <cell r="ES29">
            <v>0</v>
          </cell>
          <cell r="EU29">
            <v>160</v>
          </cell>
          <cell r="EV29">
            <v>272731</v>
          </cell>
          <cell r="EW29">
            <v>4211</v>
          </cell>
          <cell r="FA29">
            <v>20</v>
          </cell>
          <cell r="FB29" t="str">
            <v>AVON PARK</v>
          </cell>
          <cell r="FC29" t="str">
            <v>1-2</v>
          </cell>
          <cell r="FD29">
            <v>60</v>
          </cell>
          <cell r="FE29">
            <v>2684</v>
          </cell>
          <cell r="FF29">
            <v>1.0020908004778972</v>
          </cell>
          <cell r="FG29">
            <v>98.68</v>
          </cell>
          <cell r="FH29">
            <v>16.944444444444446</v>
          </cell>
          <cell r="FI29">
            <v>20502.235469448584</v>
          </cell>
          <cell r="FJ29" t="str">
            <v>LIGHT OIL</v>
          </cell>
          <cell r="FK29">
            <v>9495</v>
          </cell>
          <cell r="FL29" t="str">
            <v>BBLS</v>
          </cell>
          <cell r="FM29">
            <v>5.8</v>
          </cell>
          <cell r="FN29">
            <v>55028</v>
          </cell>
          <cell r="FO29">
            <v>900419</v>
          </cell>
          <cell r="FP29">
            <v>33.547652757078986</v>
          </cell>
          <cell r="FS29">
            <v>0</v>
          </cell>
          <cell r="FT29">
            <v>0</v>
          </cell>
          <cell r="FU29">
            <v>528</v>
          </cell>
          <cell r="FV29">
            <v>915477</v>
          </cell>
          <cell r="FW29">
            <v>15058</v>
          </cell>
        </row>
        <row r="30">
          <cell r="A30">
            <v>21</v>
          </cell>
          <cell r="B30" t="str">
            <v>AVON PARK</v>
          </cell>
          <cell r="C30" t="str">
            <v>1-2</v>
          </cell>
          <cell r="E30">
            <v>1099</v>
          </cell>
          <cell r="I30">
            <v>15509.554140127388</v>
          </cell>
          <cell r="J30" t="str">
            <v>GAS</v>
          </cell>
          <cell r="K30">
            <v>17045</v>
          </cell>
          <cell r="L30" t="str">
            <v>MCF</v>
          </cell>
          <cell r="M30">
            <v>1</v>
          </cell>
          <cell r="N30">
            <v>17045</v>
          </cell>
          <cell r="O30">
            <v>159065</v>
          </cell>
          <cell r="P30">
            <v>14.473612374886262</v>
          </cell>
          <cell r="Q30">
            <v>8.0454742351178918</v>
          </cell>
          <cell r="R30">
            <v>0.2090835920760902</v>
          </cell>
          <cell r="S30">
            <v>18366</v>
          </cell>
          <cell r="U30">
            <v>0</v>
          </cell>
          <cell r="V30">
            <v>159068</v>
          </cell>
          <cell r="W30">
            <v>3</v>
          </cell>
          <cell r="AA30">
            <v>21</v>
          </cell>
          <cell r="AB30" t="str">
            <v>AVON PARK</v>
          </cell>
          <cell r="AC30" t="str">
            <v>1-2</v>
          </cell>
          <cell r="AE30">
            <v>982</v>
          </cell>
          <cell r="AI30">
            <v>16383.910386965375</v>
          </cell>
          <cell r="AJ30" t="str">
            <v>GAS</v>
          </cell>
          <cell r="AK30">
            <v>16089</v>
          </cell>
          <cell r="AL30" t="str">
            <v>MCF</v>
          </cell>
          <cell r="AM30">
            <v>1</v>
          </cell>
          <cell r="AN30">
            <v>16089</v>
          </cell>
          <cell r="AO30">
            <v>151872</v>
          </cell>
          <cell r="AP30">
            <v>15.465580448065174</v>
          </cell>
          <cell r="AQ30">
            <v>8.0883816684907632</v>
          </cell>
          <cell r="AR30">
            <v>0.20958420937292896</v>
          </cell>
          <cell r="AS30">
            <v>18366</v>
          </cell>
          <cell r="AU30">
            <v>0</v>
          </cell>
          <cell r="AV30">
            <v>151865</v>
          </cell>
          <cell r="AW30">
            <v>-7</v>
          </cell>
          <cell r="BA30">
            <v>21</v>
          </cell>
          <cell r="BB30" t="str">
            <v>AVON PARK</v>
          </cell>
          <cell r="BC30" t="str">
            <v>1-2</v>
          </cell>
          <cell r="BE30">
            <v>796</v>
          </cell>
          <cell r="BI30">
            <v>16065.326633165829</v>
          </cell>
          <cell r="BJ30" t="str">
            <v>GAS</v>
          </cell>
          <cell r="BK30">
            <v>12788</v>
          </cell>
          <cell r="BL30" t="str">
            <v>MCF</v>
          </cell>
          <cell r="BM30">
            <v>1</v>
          </cell>
          <cell r="BN30">
            <v>12788</v>
          </cell>
          <cell r="BO30">
            <v>117316</v>
          </cell>
          <cell r="BP30">
            <v>14.73819095477387</v>
          </cell>
          <cell r="BQ30">
            <v>7.5257034500762154</v>
          </cell>
          <cell r="BR30">
            <v>0.21199095786035088</v>
          </cell>
          <cell r="BS30">
            <v>18366</v>
          </cell>
          <cell r="BU30">
            <v>0</v>
          </cell>
          <cell r="BV30">
            <v>117306</v>
          </cell>
          <cell r="BW30">
            <v>-10</v>
          </cell>
          <cell r="CA30">
            <v>21</v>
          </cell>
          <cell r="CB30" t="str">
            <v>AVON PARK</v>
          </cell>
          <cell r="CC30" t="str">
            <v>1-2</v>
          </cell>
          <cell r="CE30">
            <v>61</v>
          </cell>
          <cell r="CI30">
            <v>20393.442622950817</v>
          </cell>
          <cell r="CJ30" t="str">
            <v>GAS</v>
          </cell>
          <cell r="CK30">
            <v>1244</v>
          </cell>
          <cell r="CL30" t="str">
            <v>MCF</v>
          </cell>
          <cell r="CM30">
            <v>1</v>
          </cell>
          <cell r="CN30">
            <v>1244</v>
          </cell>
          <cell r="CO30">
            <v>28406</v>
          </cell>
          <cell r="CP30">
            <v>46.567213114754097</v>
          </cell>
          <cell r="CQ30">
            <v>7.8820768530413376</v>
          </cell>
          <cell r="CR30">
            <v>0.18847708415356135</v>
          </cell>
          <cell r="CS30">
            <v>18366</v>
          </cell>
          <cell r="CU30">
            <v>0</v>
          </cell>
          <cell r="CV30">
            <v>28406</v>
          </cell>
          <cell r="CW30">
            <v>0</v>
          </cell>
          <cell r="DA30">
            <v>21</v>
          </cell>
          <cell r="DB30" t="str">
            <v>AVON PARK</v>
          </cell>
          <cell r="DC30" t="str">
            <v>1-2</v>
          </cell>
          <cell r="DE30">
            <v>1315</v>
          </cell>
          <cell r="DI30">
            <v>23120.912547528515</v>
          </cell>
          <cell r="DJ30" t="str">
            <v>GAS</v>
          </cell>
          <cell r="DK30">
            <v>30404</v>
          </cell>
          <cell r="DL30" t="str">
            <v>MCF</v>
          </cell>
          <cell r="DM30">
            <v>1</v>
          </cell>
          <cell r="DN30">
            <v>30404</v>
          </cell>
          <cell r="DO30">
            <v>272946</v>
          </cell>
          <cell r="DP30">
            <v>20.756349809885933</v>
          </cell>
          <cell r="DQ30">
            <v>8.1741966215447803</v>
          </cell>
          <cell r="DR30">
            <v>0.19902838109310877</v>
          </cell>
          <cell r="DS30">
            <v>18366</v>
          </cell>
          <cell r="DU30">
            <v>0</v>
          </cell>
          <cell r="DV30">
            <v>272939</v>
          </cell>
          <cell r="DW30">
            <v>-7</v>
          </cell>
          <cell r="EA30">
            <v>21</v>
          </cell>
          <cell r="EB30" t="str">
            <v>AVON PARK</v>
          </cell>
          <cell r="EC30" t="str">
            <v>1-2</v>
          </cell>
          <cell r="EE30">
            <v>1427</v>
          </cell>
          <cell r="EI30">
            <v>19122.634898388227</v>
          </cell>
          <cell r="EJ30" t="str">
            <v>GAS</v>
          </cell>
          <cell r="EK30">
            <v>27288</v>
          </cell>
          <cell r="EL30" t="str">
            <v>MCF</v>
          </cell>
          <cell r="EM30">
            <v>1</v>
          </cell>
          <cell r="EN30">
            <v>27288</v>
          </cell>
          <cell r="EO30">
            <v>251553</v>
          </cell>
          <cell r="EP30">
            <v>17.6281009110021</v>
          </cell>
          <cell r="EQ30">
            <v>8.3394640705529532</v>
          </cell>
          <cell r="ER30">
            <v>0.20595510955947438</v>
          </cell>
          <cell r="ES30">
            <v>18366</v>
          </cell>
          <cell r="EU30">
            <v>0</v>
          </cell>
          <cell r="EV30">
            <v>251560</v>
          </cell>
          <cell r="EW30">
            <v>7</v>
          </cell>
          <cell r="FA30">
            <v>21</v>
          </cell>
          <cell r="FB30" t="str">
            <v>AVON PARK</v>
          </cell>
          <cell r="FC30" t="str">
            <v>1-2</v>
          </cell>
          <cell r="FD30">
            <v>0</v>
          </cell>
          <cell r="FE30">
            <v>5680</v>
          </cell>
          <cell r="FF30" t="e">
            <v>#DIV/0!</v>
          </cell>
          <cell r="FG30">
            <v>0</v>
          </cell>
          <cell r="FH30" t="e">
            <v>#DIV/0!</v>
          </cell>
          <cell r="FI30">
            <v>18460.915492957745</v>
          </cell>
          <cell r="FJ30" t="str">
            <v>LIGHT OIL</v>
          </cell>
          <cell r="FK30">
            <v>104858</v>
          </cell>
          <cell r="FL30" t="str">
            <v>MCF</v>
          </cell>
          <cell r="FM30">
            <v>5.8</v>
          </cell>
          <cell r="FN30">
            <v>104858</v>
          </cell>
          <cell r="FO30">
            <v>981158</v>
          </cell>
          <cell r="FP30">
            <v>17.273908450704226</v>
          </cell>
          <cell r="FS30">
            <v>110196</v>
          </cell>
          <cell r="FT30">
            <v>0</v>
          </cell>
          <cell r="FU30">
            <v>0</v>
          </cell>
          <cell r="FV30">
            <v>981144</v>
          </cell>
          <cell r="FW30">
            <v>-14</v>
          </cell>
        </row>
        <row r="31">
          <cell r="A31">
            <v>22</v>
          </cell>
          <cell r="B31" t="str">
            <v xml:space="preserve">BARTOW </v>
          </cell>
          <cell r="C31" t="str">
            <v>1-4</v>
          </cell>
          <cell r="D31">
            <v>219</v>
          </cell>
          <cell r="E31">
            <v>782</v>
          </cell>
          <cell r="F31">
            <v>2.7839151568714096</v>
          </cell>
          <cell r="G31">
            <v>97.71</v>
          </cell>
          <cell r="H31">
            <v>78.904109589041099</v>
          </cell>
          <cell r="I31">
            <v>14680.306905370844</v>
          </cell>
          <cell r="J31" t="str">
            <v>LIGHT OIL</v>
          </cell>
          <cell r="K31">
            <v>1981</v>
          </cell>
          <cell r="L31" t="str">
            <v>BBLS</v>
          </cell>
          <cell r="M31">
            <v>5.7950530035335692</v>
          </cell>
          <cell r="N31">
            <v>11480</v>
          </cell>
          <cell r="O31">
            <v>184346</v>
          </cell>
          <cell r="P31">
            <v>23.573657289002558</v>
          </cell>
          <cell r="Q31">
            <v>88.227545466110939</v>
          </cell>
          <cell r="R31">
            <v>4.8297413793103452</v>
          </cell>
          <cell r="S31">
            <v>0</v>
          </cell>
          <cell r="U31">
            <v>105</v>
          </cell>
          <cell r="V31">
            <v>184650</v>
          </cell>
          <cell r="W31">
            <v>304</v>
          </cell>
          <cell r="AA31">
            <v>22</v>
          </cell>
          <cell r="AB31" t="str">
            <v xml:space="preserve">BARTOW </v>
          </cell>
          <cell r="AC31" t="str">
            <v>1-4</v>
          </cell>
          <cell r="AD31">
            <v>219</v>
          </cell>
          <cell r="AE31">
            <v>531</v>
          </cell>
          <cell r="AF31">
            <v>2.0590906859134872</v>
          </cell>
          <cell r="AG31">
            <v>82.596696428571434</v>
          </cell>
          <cell r="AH31">
            <v>45.057749127048083</v>
          </cell>
          <cell r="AI31">
            <v>20325.800376647832</v>
          </cell>
          <cell r="AJ31" t="str">
            <v>LIGHT OIL</v>
          </cell>
          <cell r="AK31">
            <v>1862</v>
          </cell>
          <cell r="AL31" t="str">
            <v>BBLS</v>
          </cell>
          <cell r="AM31">
            <v>5.7964554242749733</v>
          </cell>
          <cell r="AN31">
            <v>10793</v>
          </cell>
          <cell r="AO31">
            <v>180872</v>
          </cell>
          <cell r="AP31">
            <v>34.062523540489643</v>
          </cell>
          <cell r="AQ31">
            <v>92.301820114125746</v>
          </cell>
          <cell r="AR31">
            <v>4.8368965517241378</v>
          </cell>
          <cell r="AS31">
            <v>0</v>
          </cell>
          <cell r="AU31">
            <v>136</v>
          </cell>
          <cell r="AV31">
            <v>181349</v>
          </cell>
          <cell r="AW31">
            <v>477</v>
          </cell>
          <cell r="BA31">
            <v>22</v>
          </cell>
          <cell r="BB31" t="str">
            <v xml:space="preserve">BARTOW </v>
          </cell>
          <cell r="BC31" t="str">
            <v>1-4</v>
          </cell>
          <cell r="BD31">
            <v>219</v>
          </cell>
          <cell r="BE31">
            <v>242</v>
          </cell>
          <cell r="BF31">
            <v>2.0670692787352092</v>
          </cell>
          <cell r="BG31">
            <v>88.877177419354837</v>
          </cell>
          <cell r="BH31">
            <v>68.351090816844234</v>
          </cell>
          <cell r="BI31">
            <v>19012.396694214876</v>
          </cell>
          <cell r="BJ31" t="str">
            <v>LIGHT OIL</v>
          </cell>
          <cell r="BK31">
            <v>794</v>
          </cell>
          <cell r="BL31" t="str">
            <v>BBLS</v>
          </cell>
          <cell r="BM31">
            <v>5.7947103274559195</v>
          </cell>
          <cell r="BN31">
            <v>4601</v>
          </cell>
          <cell r="BO31">
            <v>70822</v>
          </cell>
          <cell r="BP31">
            <v>29.265289256198351</v>
          </cell>
          <cell r="BQ31">
            <v>84.360663929837671</v>
          </cell>
          <cell r="BR31">
            <v>4.8356521739130436</v>
          </cell>
          <cell r="BS31">
            <v>0</v>
          </cell>
          <cell r="BU31">
            <v>90</v>
          </cell>
          <cell r="BV31">
            <v>70788</v>
          </cell>
          <cell r="BW31">
            <v>-34</v>
          </cell>
          <cell r="CA31">
            <v>22</v>
          </cell>
          <cell r="CB31" t="str">
            <v xml:space="preserve">BARTOW </v>
          </cell>
          <cell r="CC31" t="str">
            <v>1-4</v>
          </cell>
          <cell r="CD31">
            <v>219</v>
          </cell>
          <cell r="CE31">
            <v>90</v>
          </cell>
          <cell r="CF31">
            <v>0.16877792507487602</v>
          </cell>
          <cell r="CG31">
            <v>97.71</v>
          </cell>
          <cell r="CH31">
            <v>35.877364644487933</v>
          </cell>
          <cell r="CI31">
            <v>20533.333333333336</v>
          </cell>
          <cell r="CJ31" t="str">
            <v>LIGHT OIL</v>
          </cell>
          <cell r="CK31">
            <v>318</v>
          </cell>
          <cell r="CL31" t="str">
            <v>BBLS</v>
          </cell>
          <cell r="CM31">
            <v>5.8113207547169807</v>
          </cell>
          <cell r="CN31">
            <v>1848</v>
          </cell>
          <cell r="CO31">
            <v>26700</v>
          </cell>
          <cell r="CP31">
            <v>29.666666666666668</v>
          </cell>
          <cell r="CQ31">
            <v>79.112687500000007</v>
          </cell>
          <cell r="CR31">
            <v>4.8503125000000002</v>
          </cell>
          <cell r="CS31">
            <v>0</v>
          </cell>
          <cell r="CU31">
            <v>14</v>
          </cell>
          <cell r="CV31">
            <v>26692</v>
          </cell>
          <cell r="CW31">
            <v>-8</v>
          </cell>
          <cell r="DA31">
            <v>22</v>
          </cell>
          <cell r="DB31" t="str">
            <v xml:space="preserve">BARTOW </v>
          </cell>
          <cell r="DC31" t="str">
            <v>1-4</v>
          </cell>
          <cell r="DD31">
            <v>187</v>
          </cell>
          <cell r="DE31">
            <v>3704</v>
          </cell>
          <cell r="DF31">
            <v>6.8383071703754821</v>
          </cell>
          <cell r="DG31">
            <v>97.71</v>
          </cell>
          <cell r="DH31">
            <v>38.470325404607628</v>
          </cell>
          <cell r="DI31">
            <v>20005.939524838013</v>
          </cell>
          <cell r="DJ31" t="str">
            <v>LIGHT OIL</v>
          </cell>
          <cell r="DK31">
            <v>12785</v>
          </cell>
          <cell r="DL31" t="str">
            <v>BBLS</v>
          </cell>
          <cell r="DM31">
            <v>5.7960109503324206</v>
          </cell>
          <cell r="DN31">
            <v>74102</v>
          </cell>
          <cell r="DO31">
            <v>1235410</v>
          </cell>
          <cell r="DP31">
            <v>33.353401727861765</v>
          </cell>
          <cell r="DQ31">
            <v>91.811869370926942</v>
          </cell>
          <cell r="DR31">
            <v>4.8177443609022559</v>
          </cell>
          <cell r="DS31">
            <v>0</v>
          </cell>
          <cell r="DU31">
            <v>529</v>
          </cell>
          <cell r="DV31">
            <v>1245265</v>
          </cell>
          <cell r="DW31">
            <v>9855</v>
          </cell>
          <cell r="EA31">
            <v>22</v>
          </cell>
          <cell r="EB31" t="str">
            <v xml:space="preserve">BARTOW </v>
          </cell>
          <cell r="EC31" t="str">
            <v>1-4</v>
          </cell>
          <cell r="ED31">
            <v>187</v>
          </cell>
          <cell r="EE31">
            <v>2345</v>
          </cell>
          <cell r="EF31">
            <v>5.8255706974872066</v>
          </cell>
          <cell r="EG31">
            <v>97.71</v>
          </cell>
          <cell r="EH31">
            <v>46.983464487051286</v>
          </cell>
          <cell r="EI31">
            <v>20020.469083155651</v>
          </cell>
          <cell r="EJ31" t="str">
            <v>LIGHT OIL</v>
          </cell>
          <cell r="EK31">
            <v>8100</v>
          </cell>
          <cell r="EL31" t="str">
            <v>BBLS</v>
          </cell>
          <cell r="EM31">
            <v>5.7960493827160491</v>
          </cell>
          <cell r="EN31">
            <v>46948</v>
          </cell>
          <cell r="EO31">
            <v>777018</v>
          </cell>
          <cell r="EP31">
            <v>33.135095948827292</v>
          </cell>
          <cell r="EQ31">
            <v>91.110116822636044</v>
          </cell>
          <cell r="ER31">
            <v>4.8180487804878052</v>
          </cell>
          <cell r="ES31">
            <v>0</v>
          </cell>
          <cell r="EU31">
            <v>369</v>
          </cell>
          <cell r="EV31">
            <v>780721</v>
          </cell>
          <cell r="EW31">
            <v>3703</v>
          </cell>
          <cell r="FA31">
            <v>22</v>
          </cell>
          <cell r="FB31" t="str">
            <v xml:space="preserve">BARTOW </v>
          </cell>
          <cell r="FC31" t="str">
            <v>1-4</v>
          </cell>
          <cell r="FD31">
            <v>208.33333333333334</v>
          </cell>
          <cell r="FE31">
            <v>7694</v>
          </cell>
          <cell r="FF31">
            <v>3.134731182795699</v>
          </cell>
          <cell r="FG31">
            <v>93.718978974654377</v>
          </cell>
          <cell r="FH31">
            <v>45.031182622687041</v>
          </cell>
          <cell r="FI31">
            <v>19466.07746295815</v>
          </cell>
          <cell r="FJ31" t="str">
            <v>LIGHT OIL</v>
          </cell>
          <cell r="FK31">
            <v>25840</v>
          </cell>
          <cell r="FL31" t="str">
            <v>BBLS</v>
          </cell>
          <cell r="FM31">
            <v>5.8</v>
          </cell>
          <cell r="FN31">
            <v>149772</v>
          </cell>
          <cell r="FO31">
            <v>2475168</v>
          </cell>
          <cell r="FP31">
            <v>32.17010657655316</v>
          </cell>
          <cell r="FS31">
            <v>0</v>
          </cell>
          <cell r="FT31">
            <v>0</v>
          </cell>
          <cell r="FU31">
            <v>1243</v>
          </cell>
          <cell r="FV31">
            <v>2489465</v>
          </cell>
          <cell r="FW31">
            <v>14297</v>
          </cell>
        </row>
        <row r="32">
          <cell r="A32">
            <v>23</v>
          </cell>
          <cell r="B32" t="str">
            <v xml:space="preserve">BARTOW </v>
          </cell>
          <cell r="C32" t="str">
            <v>1-4</v>
          </cell>
          <cell r="E32">
            <v>3754</v>
          </cell>
          <cell r="I32">
            <v>13754.395311667555</v>
          </cell>
          <cell r="J32" t="str">
            <v>GAS</v>
          </cell>
          <cell r="K32">
            <v>51634</v>
          </cell>
          <cell r="L32" t="str">
            <v>MCF</v>
          </cell>
          <cell r="M32">
            <v>1</v>
          </cell>
          <cell r="N32">
            <v>51634</v>
          </cell>
          <cell r="O32">
            <v>456826</v>
          </cell>
          <cell r="P32">
            <v>12.169046350559404</v>
          </cell>
          <cell r="Q32">
            <v>8.0454742351178918</v>
          </cell>
          <cell r="R32">
            <v>0.2090835920760902</v>
          </cell>
          <cell r="S32">
            <v>30610</v>
          </cell>
          <cell r="U32">
            <v>0</v>
          </cell>
          <cell r="V32">
            <v>456826</v>
          </cell>
          <cell r="W32">
            <v>0</v>
          </cell>
          <cell r="AA32">
            <v>23</v>
          </cell>
          <cell r="AB32" t="str">
            <v xml:space="preserve">BARTOW </v>
          </cell>
          <cell r="AC32" t="str">
            <v>1-4</v>
          </cell>
          <cell r="AE32">
            <v>2824</v>
          </cell>
          <cell r="AI32">
            <v>16187.677053824362</v>
          </cell>
          <cell r="AJ32" t="str">
            <v>GAS</v>
          </cell>
          <cell r="AK32">
            <v>45714</v>
          </cell>
          <cell r="AL32" t="str">
            <v>MCF</v>
          </cell>
          <cell r="AM32">
            <v>1</v>
          </cell>
          <cell r="AN32">
            <v>45714</v>
          </cell>
          <cell r="AO32">
            <v>409943</v>
          </cell>
          <cell r="AP32">
            <v>14.516395184135977</v>
          </cell>
          <cell r="AQ32">
            <v>8.0883816684907632</v>
          </cell>
          <cell r="AR32">
            <v>0.20958420937292896</v>
          </cell>
          <cell r="AS32">
            <v>30610</v>
          </cell>
          <cell r="AU32">
            <v>0</v>
          </cell>
          <cell r="AV32">
            <v>409907</v>
          </cell>
          <cell r="AW32">
            <v>-36</v>
          </cell>
          <cell r="BA32">
            <v>23</v>
          </cell>
          <cell r="BB32" t="str">
            <v xml:space="preserve">BARTOW </v>
          </cell>
          <cell r="BC32" t="str">
            <v>1-4</v>
          </cell>
          <cell r="BE32">
            <v>3126</v>
          </cell>
          <cell r="BI32">
            <v>14216.890595009596</v>
          </cell>
          <cell r="BJ32" t="str">
            <v>GAS</v>
          </cell>
          <cell r="BK32">
            <v>44442</v>
          </cell>
          <cell r="BL32" t="str">
            <v>MCF</v>
          </cell>
          <cell r="BM32">
            <v>1</v>
          </cell>
          <cell r="BN32">
            <v>44442</v>
          </cell>
          <cell r="BO32">
            <v>374489</v>
          </cell>
          <cell r="BP32">
            <v>11.979814459372999</v>
          </cell>
          <cell r="BQ32">
            <v>7.5257034500762154</v>
          </cell>
          <cell r="BR32">
            <v>0.21199095786035088</v>
          </cell>
          <cell r="BS32">
            <v>30610</v>
          </cell>
          <cell r="BU32">
            <v>0</v>
          </cell>
          <cell r="BV32">
            <v>374459</v>
          </cell>
          <cell r="BW32">
            <v>-30</v>
          </cell>
          <cell r="CA32">
            <v>23</v>
          </cell>
          <cell r="CB32" t="str">
            <v xml:space="preserve">BARTOW </v>
          </cell>
          <cell r="CC32" t="str">
            <v>1-4</v>
          </cell>
          <cell r="CE32">
            <v>185</v>
          </cell>
          <cell r="CI32">
            <v>17362.16216216216</v>
          </cell>
          <cell r="CJ32" t="str">
            <v>GAS</v>
          </cell>
          <cell r="CK32">
            <v>3212</v>
          </cell>
          <cell r="CL32" t="str">
            <v>MCF</v>
          </cell>
          <cell r="CM32">
            <v>1</v>
          </cell>
          <cell r="CN32">
            <v>3212</v>
          </cell>
          <cell r="CO32">
            <v>56533</v>
          </cell>
          <cell r="CP32">
            <v>30.558378378378375</v>
          </cell>
          <cell r="CQ32">
            <v>7.8820768530413376</v>
          </cell>
          <cell r="CR32">
            <v>0.18847708415356135</v>
          </cell>
          <cell r="CS32">
            <v>30610</v>
          </cell>
          <cell r="CU32">
            <v>0</v>
          </cell>
          <cell r="CV32">
            <v>56532</v>
          </cell>
          <cell r="CW32">
            <v>-1</v>
          </cell>
          <cell r="DA32">
            <v>23</v>
          </cell>
          <cell r="DB32" t="str">
            <v xml:space="preserve">BARTOW </v>
          </cell>
          <cell r="DC32" t="str">
            <v>1-4</v>
          </cell>
          <cell r="DE32">
            <v>5810</v>
          </cell>
          <cell r="DI32">
            <v>17849.741824440622</v>
          </cell>
          <cell r="DJ32" t="str">
            <v>GAS</v>
          </cell>
          <cell r="DK32">
            <v>103707</v>
          </cell>
          <cell r="DL32" t="str">
            <v>MCF</v>
          </cell>
          <cell r="DM32">
            <v>1</v>
          </cell>
          <cell r="DN32">
            <v>103707</v>
          </cell>
          <cell r="DO32">
            <v>898972</v>
          </cell>
          <cell r="DP32">
            <v>15.472839931153183</v>
          </cell>
          <cell r="DQ32">
            <v>8.1741966215447803</v>
          </cell>
          <cell r="DR32">
            <v>0.19902838109310877</v>
          </cell>
          <cell r="DS32">
            <v>30610</v>
          </cell>
          <cell r="DU32">
            <v>0</v>
          </cell>
          <cell r="DV32">
            <v>898947</v>
          </cell>
          <cell r="DW32">
            <v>-25</v>
          </cell>
          <cell r="EA32">
            <v>23</v>
          </cell>
          <cell r="EB32" t="str">
            <v xml:space="preserve">BARTOW </v>
          </cell>
          <cell r="EC32" t="str">
            <v>1-4</v>
          </cell>
          <cell r="EE32">
            <v>5760</v>
          </cell>
          <cell r="EI32">
            <v>15983.159722222223</v>
          </cell>
          <cell r="EJ32" t="str">
            <v>GAS</v>
          </cell>
          <cell r="EK32">
            <v>92063</v>
          </cell>
          <cell r="EL32" t="str">
            <v>MCF</v>
          </cell>
          <cell r="EM32">
            <v>1</v>
          </cell>
          <cell r="EN32">
            <v>92063</v>
          </cell>
          <cell r="EO32">
            <v>817327</v>
          </cell>
          <cell r="EP32">
            <v>14.18970486111111</v>
          </cell>
          <cell r="EQ32">
            <v>8.3394640705529532</v>
          </cell>
          <cell r="ER32">
            <v>0.20595510955947438</v>
          </cell>
          <cell r="ES32">
            <v>30610</v>
          </cell>
          <cell r="EU32">
            <v>0</v>
          </cell>
          <cell r="EV32">
            <v>817348</v>
          </cell>
          <cell r="EW32">
            <v>21</v>
          </cell>
          <cell r="FA32">
            <v>23</v>
          </cell>
          <cell r="FB32" t="str">
            <v xml:space="preserve">BARTOW </v>
          </cell>
          <cell r="FC32" t="str">
            <v>1-4</v>
          </cell>
          <cell r="FE32">
            <v>21459</v>
          </cell>
          <cell r="FI32">
            <v>15880.143529521414</v>
          </cell>
          <cell r="FJ32" t="str">
            <v>GAS</v>
          </cell>
          <cell r="FK32">
            <v>340772</v>
          </cell>
          <cell r="FL32" t="str">
            <v>MCF</v>
          </cell>
          <cell r="FM32">
            <v>1</v>
          </cell>
          <cell r="FN32">
            <v>340772</v>
          </cell>
          <cell r="FO32">
            <v>3014090</v>
          </cell>
          <cell r="FP32">
            <v>14.045808285567826</v>
          </cell>
          <cell r="FS32">
            <v>183660</v>
          </cell>
          <cell r="FT32">
            <v>0</v>
          </cell>
          <cell r="FV32">
            <v>3014019</v>
          </cell>
          <cell r="FW32">
            <v>-71</v>
          </cell>
        </row>
        <row r="33">
          <cell r="A33">
            <v>24</v>
          </cell>
          <cell r="B33" t="str">
            <v>BAYBORO</v>
          </cell>
          <cell r="C33" t="str">
            <v>1-4</v>
          </cell>
          <cell r="D33">
            <v>232</v>
          </cell>
          <cell r="E33">
            <v>1019</v>
          </cell>
          <cell r="F33">
            <v>0.59035502410085283</v>
          </cell>
          <cell r="G33">
            <v>99.902500000000003</v>
          </cell>
          <cell r="H33">
            <v>73.204022988505741</v>
          </cell>
          <cell r="I33">
            <v>14813.542688910697</v>
          </cell>
          <cell r="J33" t="str">
            <v>LIGHT OIL</v>
          </cell>
          <cell r="K33">
            <v>2604</v>
          </cell>
          <cell r="L33" t="str">
            <v>BBLS</v>
          </cell>
          <cell r="M33">
            <v>5.7968509984639018</v>
          </cell>
          <cell r="N33">
            <v>15095</v>
          </cell>
          <cell r="O33">
            <v>242321</v>
          </cell>
          <cell r="P33">
            <v>23.780274779195288</v>
          </cell>
          <cell r="Q33">
            <v>88.227545466110939</v>
          </cell>
          <cell r="R33">
            <v>4.8297413793103452</v>
          </cell>
          <cell r="S33">
            <v>0</v>
          </cell>
          <cell r="U33">
            <v>24</v>
          </cell>
          <cell r="V33">
            <v>242811</v>
          </cell>
          <cell r="W33">
            <v>490</v>
          </cell>
          <cell r="AA33">
            <v>24</v>
          </cell>
          <cell r="AB33" t="str">
            <v>BAYBORO</v>
          </cell>
          <cell r="AC33" t="str">
            <v>1-4</v>
          </cell>
          <cell r="AD33">
            <v>232</v>
          </cell>
          <cell r="AE33">
            <v>3236</v>
          </cell>
          <cell r="AF33">
            <v>1.874768261030775</v>
          </cell>
          <cell r="AG33">
            <v>99.902500000000003</v>
          </cell>
          <cell r="AH33">
            <v>51.660280970625791</v>
          </cell>
          <cell r="AI33">
            <v>18263.597033374539</v>
          </cell>
          <cell r="AJ33" t="str">
            <v>LIGHT OIL</v>
          </cell>
          <cell r="AK33">
            <v>10197</v>
          </cell>
          <cell r="AL33" t="str">
            <v>BBLS</v>
          </cell>
          <cell r="AM33">
            <v>5.7959203687359029</v>
          </cell>
          <cell r="AN33">
            <v>59101</v>
          </cell>
          <cell r="AO33">
            <v>990523</v>
          </cell>
          <cell r="AP33">
            <v>30.609487021013599</v>
          </cell>
          <cell r="AQ33">
            <v>92.301820114125746</v>
          </cell>
          <cell r="AR33">
            <v>4.8368965517241378</v>
          </cell>
          <cell r="AS33">
            <v>0</v>
          </cell>
          <cell r="AU33">
            <v>108</v>
          </cell>
          <cell r="AV33">
            <v>993071</v>
          </cell>
          <cell r="AW33">
            <v>2548</v>
          </cell>
          <cell r="BA33">
            <v>24</v>
          </cell>
          <cell r="BB33" t="str">
            <v>BAYBORO</v>
          </cell>
          <cell r="BC33" t="str">
            <v>1-4</v>
          </cell>
          <cell r="BD33">
            <v>232</v>
          </cell>
          <cell r="BE33">
            <v>658</v>
          </cell>
          <cell r="BF33">
            <v>0.38121060437523174</v>
          </cell>
          <cell r="BG33">
            <v>99.902500000000003</v>
          </cell>
          <cell r="BH33">
            <v>54.022988505747129</v>
          </cell>
          <cell r="BI33">
            <v>18006.079027355623</v>
          </cell>
          <cell r="BJ33" t="str">
            <v>LIGHT OIL</v>
          </cell>
          <cell r="BK33">
            <v>2044</v>
          </cell>
          <cell r="BL33" t="str">
            <v>BBLS</v>
          </cell>
          <cell r="BM33">
            <v>5.7964774951076317</v>
          </cell>
          <cell r="BN33">
            <v>11848</v>
          </cell>
          <cell r="BO33">
            <v>182317</v>
          </cell>
          <cell r="BP33">
            <v>27.707750759878422</v>
          </cell>
          <cell r="BQ33">
            <v>84.360663929837671</v>
          </cell>
          <cell r="BR33">
            <v>4.8356521739130436</v>
          </cell>
          <cell r="BS33">
            <v>0</v>
          </cell>
          <cell r="BU33">
            <v>21</v>
          </cell>
          <cell r="BV33">
            <v>182263</v>
          </cell>
          <cell r="BW33">
            <v>-54</v>
          </cell>
          <cell r="CA33">
            <v>24</v>
          </cell>
          <cell r="CB33" t="str">
            <v>BAYBORO</v>
          </cell>
          <cell r="CC33" t="str">
            <v>1-4</v>
          </cell>
          <cell r="CD33">
            <v>232</v>
          </cell>
          <cell r="CE33">
            <v>312</v>
          </cell>
          <cell r="CF33">
            <v>0.1807563959955506</v>
          </cell>
          <cell r="CG33">
            <v>99.902500000000003</v>
          </cell>
          <cell r="CH33">
            <v>44.827586206896555</v>
          </cell>
          <cell r="CI33">
            <v>18000</v>
          </cell>
          <cell r="CJ33" t="str">
            <v>LIGHT OIL</v>
          </cell>
          <cell r="CK33">
            <v>968</v>
          </cell>
          <cell r="CL33" t="str">
            <v>BBLS</v>
          </cell>
          <cell r="CM33">
            <v>5.8016528925619832</v>
          </cell>
          <cell r="CN33">
            <v>5616</v>
          </cell>
          <cell r="CO33">
            <v>81276</v>
          </cell>
          <cell r="CP33">
            <v>26.05</v>
          </cell>
          <cell r="CQ33">
            <v>79.112687500000007</v>
          </cell>
          <cell r="CR33">
            <v>4.8503125000000002</v>
          </cell>
          <cell r="CS33">
            <v>0</v>
          </cell>
          <cell r="CU33">
            <v>12</v>
          </cell>
          <cell r="CV33">
            <v>81072</v>
          </cell>
          <cell r="CW33">
            <v>-204</v>
          </cell>
          <cell r="DA33">
            <v>24</v>
          </cell>
          <cell r="DB33" t="str">
            <v>BAYBORO</v>
          </cell>
          <cell r="DC33" t="str">
            <v>1-4</v>
          </cell>
          <cell r="DD33">
            <v>184</v>
          </cell>
          <cell r="DE33">
            <v>13802</v>
          </cell>
          <cell r="DF33">
            <v>10.082106124357177</v>
          </cell>
          <cell r="DG33">
            <v>99.902500000000003</v>
          </cell>
          <cell r="DH33">
            <v>65.226843100189029</v>
          </cell>
          <cell r="DI33">
            <v>15230.908563976236</v>
          </cell>
          <cell r="DJ33" t="str">
            <v>LIGHT OIL</v>
          </cell>
          <cell r="DK33">
            <v>36269</v>
          </cell>
          <cell r="DL33" t="str">
            <v>BBLS</v>
          </cell>
          <cell r="DM33">
            <v>5.7960517246133065</v>
          </cell>
          <cell r="DN33">
            <v>210217</v>
          </cell>
          <cell r="DO33">
            <v>3504659</v>
          </cell>
          <cell r="DP33">
            <v>25.392399652224316</v>
          </cell>
          <cell r="DQ33">
            <v>91.811869370926942</v>
          </cell>
          <cell r="DR33">
            <v>4.8177443609022559</v>
          </cell>
          <cell r="DS33">
            <v>0</v>
          </cell>
          <cell r="DU33">
            <v>460</v>
          </cell>
          <cell r="DV33">
            <v>3532646</v>
          </cell>
          <cell r="DW33">
            <v>27987</v>
          </cell>
          <cell r="EA33">
            <v>24</v>
          </cell>
          <cell r="EB33" t="str">
            <v>BAYBORO</v>
          </cell>
          <cell r="EC33" t="str">
            <v>1-4</v>
          </cell>
          <cell r="ED33">
            <v>184</v>
          </cell>
          <cell r="EE33">
            <v>8719</v>
          </cell>
          <cell r="EF33">
            <v>6.3690684899485746</v>
          </cell>
          <cell r="EG33">
            <v>99.902500000000003</v>
          </cell>
          <cell r="EH33">
            <v>64.912150089338894</v>
          </cell>
          <cell r="EI33">
            <v>15232.82486523684</v>
          </cell>
          <cell r="EJ33" t="str">
            <v>LIGHT OIL</v>
          </cell>
          <cell r="EK33">
            <v>22915</v>
          </cell>
          <cell r="EL33" t="str">
            <v>BBLS</v>
          </cell>
          <cell r="EM33">
            <v>5.7959851625572769</v>
          </cell>
          <cell r="EN33">
            <v>132815</v>
          </cell>
          <cell r="EO33">
            <v>2198194</v>
          </cell>
          <cell r="EP33">
            <v>25.211538020415183</v>
          </cell>
          <cell r="EQ33">
            <v>91.110116822636044</v>
          </cell>
          <cell r="ER33">
            <v>4.8180487804878052</v>
          </cell>
          <cell r="ES33">
            <v>0</v>
          </cell>
          <cell r="EU33">
            <v>292</v>
          </cell>
          <cell r="EV33">
            <v>2208652</v>
          </cell>
          <cell r="EW33">
            <v>10458</v>
          </cell>
          <cell r="FA33">
            <v>24</v>
          </cell>
          <cell r="FB33" t="str">
            <v>BAYBORO</v>
          </cell>
          <cell r="FC33" t="str">
            <v>1-4</v>
          </cell>
          <cell r="FD33">
            <v>216</v>
          </cell>
          <cell r="FE33">
            <v>27746</v>
          </cell>
          <cell r="FF33">
            <v>2.8775471259790257</v>
          </cell>
          <cell r="FG33">
            <v>99.902500000000018</v>
          </cell>
          <cell r="FH33">
            <v>56.032149925279697</v>
          </cell>
          <cell r="FI33">
            <v>15666.834859078786</v>
          </cell>
          <cell r="FJ33" t="str">
            <v>LIGHT OIL</v>
          </cell>
          <cell r="FK33">
            <v>74997</v>
          </cell>
          <cell r="FL33" t="str">
            <v>BBLS</v>
          </cell>
          <cell r="FM33">
            <v>5.8</v>
          </cell>
          <cell r="FN33">
            <v>434692</v>
          </cell>
          <cell r="FO33">
            <v>7199290</v>
          </cell>
          <cell r="FP33">
            <v>25.947127513875877</v>
          </cell>
          <cell r="FS33">
            <v>0</v>
          </cell>
          <cell r="FT33">
            <v>0</v>
          </cell>
          <cell r="FU33">
            <v>917</v>
          </cell>
          <cell r="FV33">
            <v>7240515</v>
          </cell>
          <cell r="FW33">
            <v>41225</v>
          </cell>
        </row>
        <row r="34">
          <cell r="A34">
            <v>25</v>
          </cell>
          <cell r="B34" t="str">
            <v>DEBARY</v>
          </cell>
          <cell r="C34" t="str">
            <v>1-10</v>
          </cell>
          <cell r="D34">
            <v>762</v>
          </cell>
          <cell r="E34">
            <v>3554</v>
          </cell>
          <cell r="F34">
            <v>3.9544704089408182</v>
          </cell>
          <cell r="G34">
            <v>97.49199999999999</v>
          </cell>
          <cell r="H34">
            <v>68.262783857354265</v>
          </cell>
          <cell r="I34">
            <v>16213.280810354529</v>
          </cell>
          <cell r="J34" t="str">
            <v>LIGHT OIL</v>
          </cell>
          <cell r="K34">
            <v>9941</v>
          </cell>
          <cell r="L34" t="str">
            <v>BBLS</v>
          </cell>
          <cell r="M34">
            <v>5.7963987526405791</v>
          </cell>
          <cell r="N34">
            <v>57622</v>
          </cell>
          <cell r="O34">
            <v>933181</v>
          </cell>
          <cell r="P34">
            <v>26.257203151378729</v>
          </cell>
          <cell r="Q34">
            <v>88.227545466110939</v>
          </cell>
          <cell r="R34">
            <v>5.644396551724137</v>
          </cell>
          <cell r="S34">
            <v>0</v>
          </cell>
          <cell r="U34">
            <v>431</v>
          </cell>
          <cell r="V34">
            <v>926817</v>
          </cell>
          <cell r="W34">
            <v>-6364</v>
          </cell>
          <cell r="AA34">
            <v>25</v>
          </cell>
          <cell r="AB34" t="str">
            <v>DEBARY</v>
          </cell>
          <cell r="AC34" t="str">
            <v>1-10</v>
          </cell>
          <cell r="AD34">
            <v>762</v>
          </cell>
          <cell r="AE34">
            <v>3951</v>
          </cell>
          <cell r="AF34">
            <v>3.9634662602658537</v>
          </cell>
          <cell r="AG34">
            <v>97.49199999999999</v>
          </cell>
          <cell r="AH34">
            <v>57.147653054996034</v>
          </cell>
          <cell r="AI34">
            <v>18509.997468995192</v>
          </cell>
          <cell r="AJ34" t="str">
            <v>LIGHT OIL</v>
          </cell>
          <cell r="AK34">
            <v>12618</v>
          </cell>
          <cell r="AL34" t="str">
            <v>BBLS</v>
          </cell>
          <cell r="AM34">
            <v>5.7959264542716751</v>
          </cell>
          <cell r="AN34">
            <v>73133</v>
          </cell>
          <cell r="AO34">
            <v>1235991</v>
          </cell>
          <cell r="AP34">
            <v>31.282991647684135</v>
          </cell>
          <cell r="AQ34">
            <v>92.301820114125746</v>
          </cell>
          <cell r="AR34">
            <v>5.6527586206896547</v>
          </cell>
          <cell r="AS34">
            <v>0</v>
          </cell>
          <cell r="AU34">
            <v>516</v>
          </cell>
          <cell r="AV34">
            <v>1228832</v>
          </cell>
          <cell r="AW34">
            <v>-7159</v>
          </cell>
          <cell r="BA34">
            <v>25</v>
          </cell>
          <cell r="BB34" t="str">
            <v>DEBARY</v>
          </cell>
          <cell r="BC34" t="str">
            <v>1-10</v>
          </cell>
          <cell r="BD34">
            <v>762</v>
          </cell>
          <cell r="BE34">
            <v>1335</v>
          </cell>
          <cell r="BF34">
            <v>5.3412426269296986</v>
          </cell>
          <cell r="BG34">
            <v>93.376032258064498</v>
          </cell>
          <cell r="BH34">
            <v>75.837490733505632</v>
          </cell>
          <cell r="BI34">
            <v>18887.6404494382</v>
          </cell>
          <cell r="BJ34" t="str">
            <v>LIGHT OIL</v>
          </cell>
          <cell r="BK34">
            <v>4350</v>
          </cell>
          <cell r="BL34" t="str">
            <v>BBLS</v>
          </cell>
          <cell r="BM34">
            <v>5.796551724137931</v>
          </cell>
          <cell r="BN34">
            <v>25215</v>
          </cell>
          <cell r="BO34">
            <v>391552</v>
          </cell>
          <cell r="BP34">
            <v>29.329737827715356</v>
          </cell>
          <cell r="BQ34">
            <v>84.360663929837671</v>
          </cell>
          <cell r="BR34">
            <v>5.6513043478260876</v>
          </cell>
          <cell r="BS34">
            <v>0</v>
          </cell>
          <cell r="BU34">
            <v>524</v>
          </cell>
          <cell r="BV34">
            <v>387894</v>
          </cell>
          <cell r="BW34">
            <v>-3658</v>
          </cell>
          <cell r="CA34">
            <v>25</v>
          </cell>
          <cell r="CB34" t="str">
            <v>DEBARY</v>
          </cell>
          <cell r="CC34" t="str">
            <v>1-10</v>
          </cell>
          <cell r="CD34">
            <v>762</v>
          </cell>
          <cell r="CE34">
            <v>330</v>
          </cell>
          <cell r="CF34">
            <v>3.2453856574379816</v>
          </cell>
          <cell r="CG34">
            <v>90.026633333333322</v>
          </cell>
          <cell r="CH34">
            <v>79.688677529170235</v>
          </cell>
          <cell r="CI34">
            <v>18112.121212121212</v>
          </cell>
          <cell r="CJ34" t="str">
            <v>LIGHT OIL</v>
          </cell>
          <cell r="CK34">
            <v>1030</v>
          </cell>
          <cell r="CL34" t="str">
            <v>BBLS</v>
          </cell>
          <cell r="CM34">
            <v>5.8029126213592237</v>
          </cell>
          <cell r="CN34">
            <v>5977</v>
          </cell>
          <cell r="CO34">
            <v>87325</v>
          </cell>
          <cell r="CP34">
            <v>26.462121212121211</v>
          </cell>
          <cell r="CQ34">
            <v>79.112687500000007</v>
          </cell>
          <cell r="CR34">
            <v>5.6684374999999996</v>
          </cell>
          <cell r="CS34">
            <v>0</v>
          </cell>
          <cell r="CU34">
            <v>303</v>
          </cell>
          <cell r="CV34">
            <v>86264</v>
          </cell>
          <cell r="CW34">
            <v>-1061</v>
          </cell>
          <cell r="DA34">
            <v>25</v>
          </cell>
          <cell r="DB34" t="str">
            <v>DEBARY</v>
          </cell>
          <cell r="DC34" t="str">
            <v>1-10</v>
          </cell>
          <cell r="DD34">
            <v>667</v>
          </cell>
          <cell r="DE34">
            <v>16851</v>
          </cell>
          <cell r="DF34">
            <v>6.9781641437345847</v>
          </cell>
          <cell r="DG34">
            <v>91.240387096774185</v>
          </cell>
          <cell r="DH34">
            <v>39.601480724168809</v>
          </cell>
          <cell r="DI34">
            <v>17333.570707969855</v>
          </cell>
          <cell r="DJ34" t="str">
            <v>LIGHT OIL</v>
          </cell>
          <cell r="DK34">
            <v>50395</v>
          </cell>
          <cell r="DL34" t="str">
            <v>BBLS</v>
          </cell>
          <cell r="DM34">
            <v>5.7959718226014489</v>
          </cell>
          <cell r="DN34">
            <v>292088</v>
          </cell>
          <cell r="DO34">
            <v>4910602</v>
          </cell>
          <cell r="DP34">
            <v>29.141309121120408</v>
          </cell>
          <cell r="DQ34">
            <v>91.811869370926942</v>
          </cell>
          <cell r="DR34">
            <v>5.6303759398496247</v>
          </cell>
          <cell r="DS34">
            <v>0</v>
          </cell>
          <cell r="DU34">
            <v>1311</v>
          </cell>
          <cell r="DV34">
            <v>4908501</v>
          </cell>
          <cell r="DW34">
            <v>-2101</v>
          </cell>
          <cell r="EA34">
            <v>25</v>
          </cell>
          <cell r="EB34" t="str">
            <v>DEBARY</v>
          </cell>
          <cell r="EC34" t="str">
            <v>1-10</v>
          </cell>
          <cell r="ED34">
            <v>667</v>
          </cell>
          <cell r="EE34">
            <v>11231</v>
          </cell>
          <cell r="EF34">
            <v>6.7184149860553601</v>
          </cell>
          <cell r="EG34">
            <v>97.49199999999999</v>
          </cell>
          <cell r="EH34">
            <v>48.155113194847665</v>
          </cell>
          <cell r="EI34">
            <v>17504.674561481614</v>
          </cell>
          <cell r="EJ34" t="str">
            <v>LIGHT OIL</v>
          </cell>
          <cell r="EK34">
            <v>33919</v>
          </cell>
          <cell r="EL34" t="str">
            <v>BBLS</v>
          </cell>
          <cell r="EM34">
            <v>5.7960140334325896</v>
          </cell>
          <cell r="EN34">
            <v>196595</v>
          </cell>
          <cell r="EO34">
            <v>3281353</v>
          </cell>
          <cell r="EP34">
            <v>29.216926364526756</v>
          </cell>
          <cell r="EQ34">
            <v>91.110116822636044</v>
          </cell>
          <cell r="ER34">
            <v>5.6307317073170724</v>
          </cell>
          <cell r="ES34">
            <v>0</v>
          </cell>
          <cell r="EU34">
            <v>1038</v>
          </cell>
          <cell r="EV34">
            <v>3269272</v>
          </cell>
          <cell r="EW34">
            <v>-12081</v>
          </cell>
          <cell r="FA34">
            <v>25</v>
          </cell>
          <cell r="FB34" t="str">
            <v>DEBARY</v>
          </cell>
          <cell r="FC34" t="str">
            <v>1-10</v>
          </cell>
          <cell r="FD34">
            <v>730.33333333333337</v>
          </cell>
          <cell r="FE34">
            <v>37252</v>
          </cell>
          <cell r="FF34">
            <v>4.9548372373787197</v>
          </cell>
          <cell r="FG34">
            <v>94.519842114695336</v>
          </cell>
          <cell r="FH34">
            <v>53.646358058837258</v>
          </cell>
          <cell r="FI34">
            <v>17465.639428755501</v>
          </cell>
          <cell r="FJ34" t="str">
            <v>LIGHT OIL</v>
          </cell>
          <cell r="FK34">
            <v>112253</v>
          </cell>
          <cell r="FL34" t="str">
            <v>BBLS</v>
          </cell>
          <cell r="FM34">
            <v>5.8</v>
          </cell>
          <cell r="FN34">
            <v>650630</v>
          </cell>
          <cell r="FO34">
            <v>10840004</v>
          </cell>
          <cell r="FP34">
            <v>29.099119510361863</v>
          </cell>
          <cell r="FS34">
            <v>0</v>
          </cell>
          <cell r="FT34">
            <v>0</v>
          </cell>
          <cell r="FU34">
            <v>4123</v>
          </cell>
          <cell r="FV34">
            <v>10807580</v>
          </cell>
          <cell r="FW34">
            <v>-32424</v>
          </cell>
        </row>
        <row r="35">
          <cell r="A35">
            <v>26</v>
          </cell>
          <cell r="B35" t="str">
            <v>DEBARY</v>
          </cell>
          <cell r="C35" t="str">
            <v>1-10</v>
          </cell>
          <cell r="E35">
            <v>18865</v>
          </cell>
          <cell r="I35">
            <v>13512.271402067319</v>
          </cell>
          <cell r="J35" t="str">
            <v>GAS</v>
          </cell>
          <cell r="K35">
            <v>254909</v>
          </cell>
          <cell r="L35" t="str">
            <v>MCF</v>
          </cell>
          <cell r="M35">
            <v>1</v>
          </cell>
          <cell r="N35">
            <v>254909</v>
          </cell>
          <cell r="O35">
            <v>2287824</v>
          </cell>
          <cell r="P35">
            <v>12.12734693877551</v>
          </cell>
          <cell r="Q35">
            <v>8.0454742351178918</v>
          </cell>
          <cell r="R35">
            <v>0.2090835920760902</v>
          </cell>
          <cell r="S35">
            <v>183663</v>
          </cell>
          <cell r="U35">
            <v>0</v>
          </cell>
          <cell r="V35">
            <v>2287818</v>
          </cell>
          <cell r="W35">
            <v>-6</v>
          </cell>
          <cell r="AA35">
            <v>26</v>
          </cell>
          <cell r="AB35" t="str">
            <v>DEBARY</v>
          </cell>
          <cell r="AC35" t="str">
            <v>1-10</v>
          </cell>
          <cell r="AE35">
            <v>18519</v>
          </cell>
          <cell r="AI35">
            <v>13926.615907986392</v>
          </cell>
          <cell r="AJ35" t="str">
            <v>GAS</v>
          </cell>
          <cell r="AK35">
            <v>257907</v>
          </cell>
          <cell r="AL35" t="str">
            <v>MCF</v>
          </cell>
          <cell r="AM35">
            <v>1</v>
          </cell>
          <cell r="AN35">
            <v>257907</v>
          </cell>
          <cell r="AO35">
            <v>2323766</v>
          </cell>
          <cell r="AP35">
            <v>12.548010151736054</v>
          </cell>
          <cell r="AQ35">
            <v>8.0883816684907632</v>
          </cell>
          <cell r="AR35">
            <v>0.20958420937292896</v>
          </cell>
          <cell r="AS35">
            <v>183663</v>
          </cell>
          <cell r="AU35">
            <v>0</v>
          </cell>
          <cell r="AV35">
            <v>2323597</v>
          </cell>
          <cell r="AW35">
            <v>-169</v>
          </cell>
          <cell r="BA35">
            <v>26</v>
          </cell>
          <cell r="BB35" t="str">
            <v>DEBARY</v>
          </cell>
          <cell r="BC35" t="str">
            <v>1-10</v>
          </cell>
          <cell r="BE35">
            <v>28946</v>
          </cell>
          <cell r="BI35">
            <v>13394.355005873005</v>
          </cell>
          <cell r="BJ35" t="str">
            <v>GAS</v>
          </cell>
          <cell r="BK35">
            <v>387713</v>
          </cell>
          <cell r="BL35" t="str">
            <v>MCF</v>
          </cell>
          <cell r="BM35">
            <v>1</v>
          </cell>
          <cell r="BN35">
            <v>387713</v>
          </cell>
          <cell r="BO35">
            <v>3183668</v>
          </cell>
          <cell r="BP35">
            <v>10.998645754162924</v>
          </cell>
          <cell r="BQ35">
            <v>7.5257034500762154</v>
          </cell>
          <cell r="BR35">
            <v>0.21199095786035088</v>
          </cell>
          <cell r="BS35">
            <v>183663</v>
          </cell>
          <cell r="BU35">
            <v>0</v>
          </cell>
          <cell r="BV35">
            <v>3183356</v>
          </cell>
          <cell r="BW35">
            <v>-312</v>
          </cell>
          <cell r="CA35">
            <v>26</v>
          </cell>
          <cell r="CB35" t="str">
            <v>DEBARY</v>
          </cell>
          <cell r="CC35" t="str">
            <v>1-10</v>
          </cell>
          <cell r="CE35">
            <v>18069</v>
          </cell>
          <cell r="CI35">
            <v>13348.386739719963</v>
          </cell>
          <cell r="CJ35" t="str">
            <v>GAS</v>
          </cell>
          <cell r="CK35">
            <v>241192</v>
          </cell>
          <cell r="CL35" t="str">
            <v>MCF</v>
          </cell>
          <cell r="CM35">
            <v>1</v>
          </cell>
          <cell r="CN35">
            <v>241192</v>
          </cell>
          <cell r="CO35">
            <v>2130216</v>
          </cell>
          <cell r="CP35">
            <v>11.789340860036527</v>
          </cell>
          <cell r="CQ35">
            <v>7.8820768530413376</v>
          </cell>
          <cell r="CR35">
            <v>0.18847708415356135</v>
          </cell>
          <cell r="CS35">
            <v>183663</v>
          </cell>
          <cell r="CU35">
            <v>0</v>
          </cell>
          <cell r="CV35">
            <v>2130270</v>
          </cell>
          <cell r="CW35">
            <v>54</v>
          </cell>
          <cell r="DA35">
            <v>26</v>
          </cell>
          <cell r="DB35" t="str">
            <v>DEBARY</v>
          </cell>
          <cell r="DC35" t="str">
            <v>1-10</v>
          </cell>
          <cell r="DE35">
            <v>17778</v>
          </cell>
          <cell r="DI35">
            <v>15118.686016424794</v>
          </cell>
          <cell r="DJ35" t="str">
            <v>GAS</v>
          </cell>
          <cell r="DK35">
            <v>268780</v>
          </cell>
          <cell r="DL35" t="str">
            <v>MCF</v>
          </cell>
          <cell r="DM35">
            <v>1</v>
          </cell>
          <cell r="DN35">
            <v>268780</v>
          </cell>
          <cell r="DO35">
            <v>2434218</v>
          </cell>
          <cell r="DP35">
            <v>13.692305096186297</v>
          </cell>
          <cell r="DQ35">
            <v>8.1741966215447803</v>
          </cell>
          <cell r="DR35">
            <v>0.19902838109310877</v>
          </cell>
          <cell r="DS35">
            <v>183663</v>
          </cell>
          <cell r="DU35">
            <v>0</v>
          </cell>
          <cell r="DV35">
            <v>2434160</v>
          </cell>
          <cell r="DW35">
            <v>-58</v>
          </cell>
          <cell r="EA35">
            <v>26</v>
          </cell>
          <cell r="EB35" t="str">
            <v>DEBARY</v>
          </cell>
          <cell r="EC35" t="str">
            <v>1-10</v>
          </cell>
          <cell r="EE35">
            <v>22109</v>
          </cell>
          <cell r="EI35">
            <v>14236.6457098919</v>
          </cell>
          <cell r="EJ35" t="str">
            <v>GAS</v>
          </cell>
          <cell r="EK35">
            <v>314758</v>
          </cell>
          <cell r="EL35" t="str">
            <v>MCF</v>
          </cell>
          <cell r="EM35">
            <v>1</v>
          </cell>
          <cell r="EN35">
            <v>314758</v>
          </cell>
          <cell r="EO35">
            <v>2873402</v>
          </cell>
          <cell r="EP35">
            <v>12.996526301506174</v>
          </cell>
          <cell r="EQ35">
            <v>8.3394640705529532</v>
          </cell>
          <cell r="ER35">
            <v>0.20595510955947438</v>
          </cell>
          <cell r="ES35">
            <v>183663</v>
          </cell>
          <cell r="EU35">
            <v>0</v>
          </cell>
          <cell r="EV35">
            <v>2873462</v>
          </cell>
          <cell r="EW35">
            <v>60</v>
          </cell>
          <cell r="FA35">
            <v>26</v>
          </cell>
          <cell r="FB35" t="str">
            <v>DEBARY</v>
          </cell>
          <cell r="FC35" t="str">
            <v>1-10</v>
          </cell>
          <cell r="FE35">
            <v>124286</v>
          </cell>
          <cell r="FI35">
            <v>13881.362341695765</v>
          </cell>
          <cell r="FJ35" t="str">
            <v>GAS</v>
          </cell>
          <cell r="FK35">
            <v>1725259</v>
          </cell>
          <cell r="FL35" t="str">
            <v>MCF</v>
          </cell>
          <cell r="FM35">
            <v>1</v>
          </cell>
          <cell r="FN35">
            <v>1725259</v>
          </cell>
          <cell r="FO35">
            <v>15233094</v>
          </cell>
          <cell r="FP35">
            <v>12.256484237967269</v>
          </cell>
          <cell r="FS35">
            <v>1101978</v>
          </cell>
          <cell r="FT35">
            <v>0</v>
          </cell>
          <cell r="FV35">
            <v>15232663</v>
          </cell>
          <cell r="FW35">
            <v>-431</v>
          </cell>
        </row>
        <row r="36">
          <cell r="A36">
            <v>27</v>
          </cell>
          <cell r="B36" t="str">
            <v>HIGGINS</v>
          </cell>
          <cell r="C36" t="str">
            <v>1-4</v>
          </cell>
          <cell r="D36">
            <v>134</v>
          </cell>
          <cell r="E36">
            <v>0</v>
          </cell>
          <cell r="F36">
            <v>0</v>
          </cell>
          <cell r="G36">
            <v>99.242500000000007</v>
          </cell>
          <cell r="H36">
            <v>73.786622443338857</v>
          </cell>
          <cell r="I36">
            <v>0</v>
          </cell>
          <cell r="J36" t="str">
            <v>LIGHT OIL</v>
          </cell>
          <cell r="K36">
            <v>0</v>
          </cell>
          <cell r="L36" t="str">
            <v>BBLS</v>
          </cell>
          <cell r="M36" t="str">
            <v xml:space="preserve"> </v>
          </cell>
          <cell r="N36">
            <v>0</v>
          </cell>
          <cell r="O36">
            <v>0</v>
          </cell>
          <cell r="P36">
            <v>0</v>
          </cell>
          <cell r="Q36">
            <v>88.227545466110939</v>
          </cell>
          <cell r="R36">
            <v>2.7349137931034484</v>
          </cell>
          <cell r="S36">
            <v>0</v>
          </cell>
          <cell r="U36">
            <v>135</v>
          </cell>
          <cell r="V36">
            <v>0</v>
          </cell>
          <cell r="W36">
            <v>0</v>
          </cell>
          <cell r="AA36">
            <v>27</v>
          </cell>
          <cell r="AB36" t="str">
            <v>HIGGINS</v>
          </cell>
          <cell r="AC36" t="str">
            <v>1-4</v>
          </cell>
          <cell r="AD36">
            <v>134</v>
          </cell>
          <cell r="AE36">
            <v>0</v>
          </cell>
          <cell r="AF36">
            <v>0</v>
          </cell>
          <cell r="AG36">
            <v>99.242500000000007</v>
          </cell>
          <cell r="AH36">
            <v>47.611940298507463</v>
          </cell>
          <cell r="AI36">
            <v>0</v>
          </cell>
          <cell r="AJ36" t="str">
            <v>LIGHT OIL</v>
          </cell>
          <cell r="AK36">
            <v>0</v>
          </cell>
          <cell r="AL36" t="str">
            <v>BBLS</v>
          </cell>
          <cell r="AM36" t="str">
            <v xml:space="preserve"> </v>
          </cell>
          <cell r="AN36">
            <v>0</v>
          </cell>
          <cell r="AO36">
            <v>0</v>
          </cell>
          <cell r="AP36">
            <v>0</v>
          </cell>
          <cell r="AQ36">
            <v>92.301820114125746</v>
          </cell>
          <cell r="AR36">
            <v>2.7389655172413789</v>
          </cell>
          <cell r="AS36">
            <v>0</v>
          </cell>
          <cell r="AU36">
            <v>120</v>
          </cell>
          <cell r="AV36">
            <v>0</v>
          </cell>
          <cell r="AW36">
            <v>0</v>
          </cell>
          <cell r="BA36">
            <v>27</v>
          </cell>
          <cell r="BB36" t="str">
            <v>HIGGINS</v>
          </cell>
          <cell r="BC36" t="str">
            <v>1-4</v>
          </cell>
          <cell r="BD36">
            <v>134</v>
          </cell>
          <cell r="BE36">
            <v>0</v>
          </cell>
          <cell r="BF36">
            <v>0</v>
          </cell>
          <cell r="BG36">
            <v>99.242500000000007</v>
          </cell>
          <cell r="BH36">
            <v>53.868588094012694</v>
          </cell>
          <cell r="BI36">
            <v>0</v>
          </cell>
          <cell r="BJ36" t="str">
            <v>LIGHT OIL</v>
          </cell>
          <cell r="BK36">
            <v>0</v>
          </cell>
          <cell r="BL36" t="str">
            <v>BBLS</v>
          </cell>
          <cell r="BM36" t="str">
            <v xml:space="preserve"> </v>
          </cell>
          <cell r="BN36">
            <v>0</v>
          </cell>
          <cell r="BO36">
            <v>0</v>
          </cell>
          <cell r="BP36">
            <v>0</v>
          </cell>
          <cell r="BQ36">
            <v>84.360663929837671</v>
          </cell>
          <cell r="BR36">
            <v>2.7382608695652175</v>
          </cell>
          <cell r="BS36">
            <v>0</v>
          </cell>
          <cell r="BU36">
            <v>87</v>
          </cell>
          <cell r="BV36">
            <v>0</v>
          </cell>
          <cell r="BW36">
            <v>0</v>
          </cell>
          <cell r="CA36">
            <v>27</v>
          </cell>
          <cell r="CB36" t="str">
            <v>HIGGINS</v>
          </cell>
          <cell r="CC36" t="str">
            <v>1-4</v>
          </cell>
          <cell r="CD36">
            <v>134</v>
          </cell>
          <cell r="CE36">
            <v>0</v>
          </cell>
          <cell r="CF36">
            <v>0</v>
          </cell>
          <cell r="CG36">
            <v>99.242500000000007</v>
          </cell>
          <cell r="CH36">
            <v>37.198622273249136</v>
          </cell>
          <cell r="CI36">
            <v>0</v>
          </cell>
          <cell r="CJ36" t="str">
            <v>LIGHT OIL</v>
          </cell>
          <cell r="CK36">
            <v>0</v>
          </cell>
          <cell r="CL36" t="str">
            <v>BBLS</v>
          </cell>
          <cell r="CM36" t="str">
            <v xml:space="preserve"> </v>
          </cell>
          <cell r="CN36">
            <v>0</v>
          </cell>
          <cell r="CO36">
            <v>0</v>
          </cell>
          <cell r="CP36">
            <v>0</v>
          </cell>
          <cell r="CQ36">
            <v>79.112687500000007</v>
          </cell>
          <cell r="CR36">
            <v>2.7465625</v>
          </cell>
          <cell r="CS36">
            <v>0</v>
          </cell>
          <cell r="CU36">
            <v>13</v>
          </cell>
          <cell r="CV36">
            <v>0</v>
          </cell>
          <cell r="CW36">
            <v>0</v>
          </cell>
          <cell r="DA36">
            <v>27</v>
          </cell>
          <cell r="DB36" t="str">
            <v>HIGGINS</v>
          </cell>
          <cell r="DC36" t="str">
            <v>1-4</v>
          </cell>
          <cell r="DD36">
            <v>122</v>
          </cell>
          <cell r="DE36">
            <v>0</v>
          </cell>
          <cell r="DF36">
            <v>0</v>
          </cell>
          <cell r="DG36">
            <v>99.242500000000007</v>
          </cell>
          <cell r="DH36">
            <v>31.958125840572858</v>
          </cell>
          <cell r="DI36">
            <v>0</v>
          </cell>
          <cell r="DJ36" t="str">
            <v>LIGHT OIL</v>
          </cell>
          <cell r="DK36">
            <v>0</v>
          </cell>
          <cell r="DL36" t="str">
            <v>BBLS</v>
          </cell>
          <cell r="DM36" t="str">
            <v xml:space="preserve"> </v>
          </cell>
          <cell r="DN36">
            <v>0</v>
          </cell>
          <cell r="DO36">
            <v>0</v>
          </cell>
          <cell r="DP36">
            <v>0</v>
          </cell>
          <cell r="DQ36">
            <v>91.811869370926942</v>
          </cell>
          <cell r="DR36">
            <v>2.7281203007518799</v>
          </cell>
          <cell r="DS36">
            <v>0</v>
          </cell>
          <cell r="DU36">
            <v>451</v>
          </cell>
          <cell r="DV36">
            <v>0</v>
          </cell>
          <cell r="DW36">
            <v>0</v>
          </cell>
          <cell r="EA36">
            <v>27</v>
          </cell>
          <cell r="EB36" t="str">
            <v>HIGGINS</v>
          </cell>
          <cell r="EC36" t="str">
            <v>1-4</v>
          </cell>
          <cell r="ED36">
            <v>122</v>
          </cell>
          <cell r="EE36">
            <v>0</v>
          </cell>
          <cell r="EF36">
            <v>0</v>
          </cell>
          <cell r="EG36">
            <v>99.242500000000007</v>
          </cell>
          <cell r="EH36">
            <v>43.264208512178726</v>
          </cell>
          <cell r="EI36">
            <v>0</v>
          </cell>
          <cell r="EJ36" t="str">
            <v>LIGHT OIL</v>
          </cell>
          <cell r="EK36">
            <v>0</v>
          </cell>
          <cell r="EL36" t="str">
            <v>BBLS</v>
          </cell>
          <cell r="EM36" t="str">
            <v xml:space="preserve"> </v>
          </cell>
          <cell r="EN36">
            <v>0</v>
          </cell>
          <cell r="EO36">
            <v>0</v>
          </cell>
          <cell r="EP36">
            <v>0</v>
          </cell>
          <cell r="EQ36">
            <v>91.110116822636044</v>
          </cell>
          <cell r="ER36">
            <v>2.728292682926829</v>
          </cell>
          <cell r="ES36">
            <v>0</v>
          </cell>
          <cell r="EU36">
            <v>317</v>
          </cell>
          <cell r="EV36">
            <v>0</v>
          </cell>
          <cell r="EW36">
            <v>0</v>
          </cell>
          <cell r="FA36">
            <v>27</v>
          </cell>
          <cell r="FB36" t="str">
            <v>HIGGINS</v>
          </cell>
          <cell r="FC36" t="str">
            <v>1-4</v>
          </cell>
          <cell r="FD36">
            <v>130</v>
          </cell>
          <cell r="FE36">
            <v>0</v>
          </cell>
          <cell r="FF36">
            <v>0</v>
          </cell>
          <cell r="FG36">
            <v>99.242500000000007</v>
          </cell>
          <cell r="FH36">
            <v>42.63853688608809</v>
          </cell>
          <cell r="FI36">
            <v>0</v>
          </cell>
          <cell r="FJ36" t="str">
            <v>LIGHT OIL</v>
          </cell>
          <cell r="FK36">
            <v>0</v>
          </cell>
          <cell r="FL36" t="str">
            <v>BBLS</v>
          </cell>
          <cell r="FM36">
            <v>5.8</v>
          </cell>
          <cell r="FN36">
            <v>0</v>
          </cell>
          <cell r="FO36">
            <v>0</v>
          </cell>
          <cell r="FP36">
            <v>0</v>
          </cell>
          <cell r="FS36">
            <v>0</v>
          </cell>
          <cell r="FT36">
            <v>0</v>
          </cell>
          <cell r="FU36">
            <v>1123</v>
          </cell>
          <cell r="FV36">
            <v>0</v>
          </cell>
          <cell r="FW36">
            <v>0</v>
          </cell>
        </row>
        <row r="37">
          <cell r="A37">
            <v>28</v>
          </cell>
          <cell r="B37" t="str">
            <v>HIGGINS</v>
          </cell>
          <cell r="C37" t="str">
            <v>1-4</v>
          </cell>
          <cell r="E37">
            <v>3337</v>
          </cell>
          <cell r="I37">
            <v>16930.476475876534</v>
          </cell>
          <cell r="J37" t="str">
            <v>GAS</v>
          </cell>
          <cell r="K37">
            <v>56497</v>
          </cell>
          <cell r="L37" t="str">
            <v>MCF</v>
          </cell>
          <cell r="M37">
            <v>1</v>
          </cell>
          <cell r="N37">
            <v>56497</v>
          </cell>
          <cell r="O37">
            <v>527578</v>
          </cell>
          <cell r="P37">
            <v>15.809949056038358</v>
          </cell>
          <cell r="Q37">
            <v>8.0454742351178918</v>
          </cell>
          <cell r="R37">
            <v>0.2090835920760902</v>
          </cell>
          <cell r="S37">
            <v>61220</v>
          </cell>
          <cell r="U37">
            <v>0</v>
          </cell>
          <cell r="V37">
            <v>527578</v>
          </cell>
          <cell r="W37">
            <v>0</v>
          </cell>
          <cell r="AA37">
            <v>28</v>
          </cell>
          <cell r="AB37" t="str">
            <v>HIGGINS</v>
          </cell>
          <cell r="AC37" t="str">
            <v>1-4</v>
          </cell>
          <cell r="AE37">
            <v>1914</v>
          </cell>
          <cell r="AI37">
            <v>20859.979101358411</v>
          </cell>
          <cell r="AJ37" t="str">
            <v>GAS</v>
          </cell>
          <cell r="AK37">
            <v>39926</v>
          </cell>
          <cell r="AL37" t="str">
            <v>MCF</v>
          </cell>
          <cell r="AM37">
            <v>1</v>
          </cell>
          <cell r="AN37">
            <v>39926</v>
          </cell>
          <cell r="AO37">
            <v>392525</v>
          </cell>
          <cell r="AP37">
            <v>20.508098223615466</v>
          </cell>
          <cell r="AQ37">
            <v>8.0883816684907632</v>
          </cell>
          <cell r="AR37">
            <v>0.20958420937292896</v>
          </cell>
          <cell r="AS37">
            <v>61220</v>
          </cell>
          <cell r="AU37">
            <v>0</v>
          </cell>
          <cell r="AV37">
            <v>392498</v>
          </cell>
          <cell r="AW37">
            <v>-27</v>
          </cell>
          <cell r="BA37">
            <v>28</v>
          </cell>
          <cell r="BB37" t="str">
            <v>HIGGINS</v>
          </cell>
          <cell r="BC37" t="str">
            <v>1-4</v>
          </cell>
          <cell r="BE37">
            <v>1570</v>
          </cell>
          <cell r="BI37">
            <v>19485.987261146496</v>
          </cell>
          <cell r="BJ37" t="str">
            <v>GAS</v>
          </cell>
          <cell r="BK37">
            <v>30593</v>
          </cell>
          <cell r="BL37" t="str">
            <v>MCF</v>
          </cell>
          <cell r="BM37">
            <v>1</v>
          </cell>
          <cell r="BN37">
            <v>30593</v>
          </cell>
          <cell r="BO37">
            <v>297939</v>
          </cell>
          <cell r="BP37">
            <v>18.977006369426753</v>
          </cell>
          <cell r="BQ37">
            <v>7.5257034500762154</v>
          </cell>
          <cell r="BR37">
            <v>0.21199095786035088</v>
          </cell>
          <cell r="BS37">
            <v>61220</v>
          </cell>
          <cell r="BU37">
            <v>0</v>
          </cell>
          <cell r="BV37">
            <v>297915</v>
          </cell>
          <cell r="BW37">
            <v>-24</v>
          </cell>
          <cell r="CA37">
            <v>28</v>
          </cell>
          <cell r="CB37" t="str">
            <v>HIGGINS</v>
          </cell>
          <cell r="CC37" t="str">
            <v>1-4</v>
          </cell>
          <cell r="CE37">
            <v>162</v>
          </cell>
          <cell r="CI37">
            <v>23740.740740740741</v>
          </cell>
          <cell r="CJ37" t="str">
            <v>GAS</v>
          </cell>
          <cell r="CK37">
            <v>3846</v>
          </cell>
          <cell r="CL37" t="str">
            <v>MCF</v>
          </cell>
          <cell r="CM37">
            <v>1</v>
          </cell>
          <cell r="CN37">
            <v>3846</v>
          </cell>
          <cell r="CO37">
            <v>92259</v>
          </cell>
          <cell r="CP37">
            <v>56.95</v>
          </cell>
          <cell r="CQ37">
            <v>7.8820768530413376</v>
          </cell>
          <cell r="CR37">
            <v>0.18847708415356135</v>
          </cell>
          <cell r="CS37">
            <v>61220</v>
          </cell>
          <cell r="CU37">
            <v>0</v>
          </cell>
          <cell r="CV37">
            <v>92269</v>
          </cell>
          <cell r="CW37">
            <v>10</v>
          </cell>
          <cell r="DA37">
            <v>28</v>
          </cell>
          <cell r="DB37" t="str">
            <v>HIGGINS</v>
          </cell>
          <cell r="DC37" t="str">
            <v>1-4</v>
          </cell>
          <cell r="DE37">
            <v>4396</v>
          </cell>
          <cell r="DI37">
            <v>27417.879890809829</v>
          </cell>
          <cell r="DJ37" t="str">
            <v>GAS</v>
          </cell>
          <cell r="DK37">
            <v>120529</v>
          </cell>
          <cell r="DL37" t="str">
            <v>MCF</v>
          </cell>
          <cell r="DM37">
            <v>1</v>
          </cell>
          <cell r="DN37">
            <v>120529</v>
          </cell>
          <cell r="DO37">
            <v>1070436</v>
          </cell>
          <cell r="DP37">
            <v>24.350227479526843</v>
          </cell>
          <cell r="DQ37">
            <v>8.1741966215447803</v>
          </cell>
          <cell r="DR37">
            <v>0.19902838109310877</v>
          </cell>
          <cell r="DS37">
            <v>61220</v>
          </cell>
          <cell r="DU37">
            <v>0</v>
          </cell>
          <cell r="DV37">
            <v>1070404</v>
          </cell>
          <cell r="DW37">
            <v>-32</v>
          </cell>
          <cell r="EA37">
            <v>28</v>
          </cell>
          <cell r="EB37" t="str">
            <v>HIGGINS</v>
          </cell>
          <cell r="EC37" t="str">
            <v>1-4</v>
          </cell>
          <cell r="EE37">
            <v>4183</v>
          </cell>
          <cell r="EI37">
            <v>22832.416925651447</v>
          </cell>
          <cell r="EJ37" t="str">
            <v>GAS</v>
          </cell>
          <cell r="EK37">
            <v>95508</v>
          </cell>
          <cell r="EL37" t="str">
            <v>MCF</v>
          </cell>
          <cell r="EM37">
            <v>1</v>
          </cell>
          <cell r="EN37">
            <v>95508</v>
          </cell>
          <cell r="EO37">
            <v>877376</v>
          </cell>
          <cell r="EP37">
            <v>20.974802773129333</v>
          </cell>
          <cell r="EQ37">
            <v>8.3394640705529532</v>
          </cell>
          <cell r="ER37">
            <v>0.20595510955947438</v>
          </cell>
          <cell r="ES37">
            <v>61220</v>
          </cell>
          <cell r="EU37">
            <v>0</v>
          </cell>
          <cell r="EV37">
            <v>877399</v>
          </cell>
          <cell r="EW37">
            <v>23</v>
          </cell>
          <cell r="FA37">
            <v>28</v>
          </cell>
          <cell r="FB37" t="str">
            <v>HIGGINS</v>
          </cell>
          <cell r="FC37" t="str">
            <v>1-4</v>
          </cell>
          <cell r="FE37">
            <v>15562</v>
          </cell>
          <cell r="FI37">
            <v>22291.41498522041</v>
          </cell>
          <cell r="FJ37" t="str">
            <v>GAS</v>
          </cell>
          <cell r="FK37">
            <v>346899</v>
          </cell>
          <cell r="FL37" t="str">
            <v>MCF</v>
          </cell>
          <cell r="FM37">
            <v>1</v>
          </cell>
          <cell r="FN37">
            <v>346899</v>
          </cell>
          <cell r="FO37">
            <v>3258113</v>
          </cell>
          <cell r="FP37">
            <v>20.936338516900143</v>
          </cell>
          <cell r="FS37">
            <v>367320</v>
          </cell>
          <cell r="FT37">
            <v>0</v>
          </cell>
          <cell r="FV37">
            <v>3258063</v>
          </cell>
          <cell r="FW37">
            <v>-50</v>
          </cell>
        </row>
        <row r="38">
          <cell r="A38">
            <v>29</v>
          </cell>
          <cell r="B38" t="str">
            <v>HINES</v>
          </cell>
          <cell r="C38" t="str">
            <v>1-3</v>
          </cell>
          <cell r="D38">
            <v>1687</v>
          </cell>
          <cell r="E38">
            <v>383620</v>
          </cell>
          <cell r="F38">
            <v>30.564213371066533</v>
          </cell>
          <cell r="G38">
            <v>97.205498587781165</v>
          </cell>
          <cell r="H38">
            <v>21.802276843790512</v>
          </cell>
          <cell r="I38">
            <v>7060.9248735728061</v>
          </cell>
          <cell r="J38" t="str">
            <v>GAS</v>
          </cell>
          <cell r="K38">
            <v>2708712</v>
          </cell>
          <cell r="L38" t="str">
            <v>MCF</v>
          </cell>
          <cell r="M38">
            <v>1</v>
          </cell>
          <cell r="N38">
            <v>2708712</v>
          </cell>
          <cell r="O38">
            <v>26473243</v>
          </cell>
          <cell r="P38">
            <v>6.9009027162296022</v>
          </cell>
          <cell r="Q38">
            <v>8.0454742351178918</v>
          </cell>
          <cell r="R38">
            <v>0.2090835920760902</v>
          </cell>
          <cell r="S38">
            <v>4114023</v>
          </cell>
          <cell r="U38">
            <v>1043</v>
          </cell>
          <cell r="V38">
            <v>26473240</v>
          </cell>
          <cell r="W38">
            <v>-3</v>
          </cell>
          <cell r="AA38">
            <v>29</v>
          </cell>
          <cell r="AB38" t="str">
            <v>HINES</v>
          </cell>
          <cell r="AC38" t="str">
            <v>1-3</v>
          </cell>
          <cell r="AD38">
            <v>1687</v>
          </cell>
          <cell r="AE38">
            <v>347624</v>
          </cell>
          <cell r="AF38">
            <v>27.696298704195904</v>
          </cell>
          <cell r="AG38">
            <v>83.568830862948559</v>
          </cell>
          <cell r="AH38">
            <v>23.849590550835366</v>
          </cell>
          <cell r="AI38">
            <v>7048.0087680942634</v>
          </cell>
          <cell r="AJ38" t="str">
            <v>GAS</v>
          </cell>
          <cell r="AK38">
            <v>2450057</v>
          </cell>
          <cell r="AL38" t="str">
            <v>MCF</v>
          </cell>
          <cell r="AM38">
            <v>1</v>
          </cell>
          <cell r="AN38">
            <v>2450057</v>
          </cell>
          <cell r="AO38">
            <v>24444512</v>
          </cell>
          <cell r="AP38">
            <v>7.0318827238625641</v>
          </cell>
          <cell r="AQ38">
            <v>8.0883816684907632</v>
          </cell>
          <cell r="AR38">
            <v>0.20958420937292896</v>
          </cell>
          <cell r="AS38">
            <v>4114023</v>
          </cell>
          <cell r="AU38">
            <v>864</v>
          </cell>
          <cell r="AV38">
            <v>24442887</v>
          </cell>
          <cell r="AW38">
            <v>-1625</v>
          </cell>
          <cell r="BA38">
            <v>29</v>
          </cell>
          <cell r="BB38" t="str">
            <v>HINES</v>
          </cell>
          <cell r="BC38" t="str">
            <v>1-3</v>
          </cell>
          <cell r="BD38">
            <v>1687</v>
          </cell>
          <cell r="BE38">
            <v>269403</v>
          </cell>
          <cell r="BF38">
            <v>21.46418532611813</v>
          </cell>
          <cell r="BG38">
            <v>65.38660722983839</v>
          </cell>
          <cell r="BH38">
            <v>25.632991785925991</v>
          </cell>
          <cell r="BI38">
            <v>7126.2680816471975</v>
          </cell>
          <cell r="BJ38" t="str">
            <v>GAS</v>
          </cell>
          <cell r="BK38">
            <v>1919838</v>
          </cell>
          <cell r="BL38" t="str">
            <v>MCF</v>
          </cell>
          <cell r="BM38">
            <v>1</v>
          </cell>
          <cell r="BN38">
            <v>1919838</v>
          </cell>
          <cell r="BO38">
            <v>18969143</v>
          </cell>
          <cell r="BP38">
            <v>7.0411773439790952</v>
          </cell>
          <cell r="BQ38">
            <v>7.5257034500762154</v>
          </cell>
          <cell r="BR38">
            <v>0.21199095786035088</v>
          </cell>
          <cell r="BS38">
            <v>4114023</v>
          </cell>
          <cell r="BU38">
            <v>623</v>
          </cell>
          <cell r="BV38">
            <v>18967584</v>
          </cell>
          <cell r="BW38">
            <v>-1559</v>
          </cell>
          <cell r="CA38">
            <v>29</v>
          </cell>
          <cell r="CB38" t="str">
            <v>HINES</v>
          </cell>
          <cell r="CC38" t="str">
            <v>1-3</v>
          </cell>
          <cell r="CD38">
            <v>1687</v>
          </cell>
          <cell r="CE38">
            <v>456486</v>
          </cell>
          <cell r="CF38">
            <v>36.369677036923726</v>
          </cell>
          <cell r="CG38">
            <v>75.407319263977001</v>
          </cell>
          <cell r="CH38">
            <v>25.479321765980462</v>
          </cell>
          <cell r="CI38">
            <v>6912.9962364672738</v>
          </cell>
          <cell r="CJ38" t="str">
            <v>GAS</v>
          </cell>
          <cell r="CK38">
            <v>3155686</v>
          </cell>
          <cell r="CL38" t="str">
            <v>MCF</v>
          </cell>
          <cell r="CM38">
            <v>1</v>
          </cell>
          <cell r="CN38">
            <v>3155686</v>
          </cell>
          <cell r="CO38">
            <v>29582157</v>
          </cell>
          <cell r="CP38">
            <v>6.4804083805417907</v>
          </cell>
          <cell r="CQ38">
            <v>7.8820768530413376</v>
          </cell>
          <cell r="CR38">
            <v>0.18847708415356135</v>
          </cell>
          <cell r="CS38">
            <v>4114023</v>
          </cell>
          <cell r="CU38">
            <v>1062</v>
          </cell>
          <cell r="CV38">
            <v>29582903</v>
          </cell>
          <cell r="CW38">
            <v>746</v>
          </cell>
          <cell r="DA38">
            <v>29</v>
          </cell>
          <cell r="DB38" t="str">
            <v>HINES</v>
          </cell>
          <cell r="DC38" t="str">
            <v>1-3</v>
          </cell>
          <cell r="DD38">
            <v>1499</v>
          </cell>
          <cell r="DE38">
            <v>768787</v>
          </cell>
          <cell r="DF38">
            <v>68.933679800870834</v>
          </cell>
          <cell r="DG38">
            <v>83.526168674193016</v>
          </cell>
          <cell r="DH38">
            <v>28.288283382155488</v>
          </cell>
          <cell r="DI38">
            <v>6868.3510517217383</v>
          </cell>
          <cell r="DJ38" t="str">
            <v>GAS</v>
          </cell>
          <cell r="DK38">
            <v>5280299</v>
          </cell>
          <cell r="DL38" t="str">
            <v>MCF</v>
          </cell>
          <cell r="DM38">
            <v>1</v>
          </cell>
          <cell r="DN38">
            <v>5280299</v>
          </cell>
          <cell r="DO38">
            <v>48327155</v>
          </cell>
          <cell r="DP38">
            <v>6.2861566337620172</v>
          </cell>
          <cell r="DQ38">
            <v>8.1741966215447803</v>
          </cell>
          <cell r="DR38">
            <v>0.19902838109310877</v>
          </cell>
          <cell r="DS38">
            <v>4114023</v>
          </cell>
          <cell r="DU38">
            <v>1813</v>
          </cell>
          <cell r="DV38">
            <v>48325974</v>
          </cell>
          <cell r="DW38">
            <v>-1181</v>
          </cell>
          <cell r="EA38">
            <v>29</v>
          </cell>
          <cell r="EB38" t="str">
            <v>HINES</v>
          </cell>
          <cell r="EC38" t="str">
            <v>1-3</v>
          </cell>
          <cell r="ED38">
            <v>1499</v>
          </cell>
          <cell r="EE38">
            <v>859186</v>
          </cell>
          <cell r="EF38">
            <v>77.039352399807754</v>
          </cell>
          <cell r="EG38">
            <v>97.205498587781165</v>
          </cell>
          <cell r="EH38">
            <v>28.221210332573595</v>
          </cell>
          <cell r="EI38">
            <v>6897.2446012854025</v>
          </cell>
          <cell r="EJ38" t="str">
            <v>GAS</v>
          </cell>
          <cell r="EK38">
            <v>5926016</v>
          </cell>
          <cell r="EL38" t="str">
            <v>MCF</v>
          </cell>
          <cell r="EM38">
            <v>1</v>
          </cell>
          <cell r="EN38">
            <v>5926016</v>
          </cell>
          <cell r="EO38">
            <v>54754314</v>
          </cell>
          <cell r="EP38">
            <v>6.3728126389396476</v>
          </cell>
          <cell r="EQ38">
            <v>8.3394640705529532</v>
          </cell>
          <cell r="ER38">
            <v>0.20595510955947438</v>
          </cell>
          <cell r="ES38">
            <v>4114023</v>
          </cell>
          <cell r="EU38">
            <v>2031</v>
          </cell>
          <cell r="EV38">
            <v>54755371</v>
          </cell>
          <cell r="EW38">
            <v>1057</v>
          </cell>
          <cell r="FA38">
            <v>29</v>
          </cell>
          <cell r="FB38" t="str">
            <v>HINES</v>
          </cell>
          <cell r="FC38" t="str">
            <v>1-3</v>
          </cell>
          <cell r="FD38">
            <v>1693</v>
          </cell>
          <cell r="FE38">
            <v>3085106</v>
          </cell>
          <cell r="FF38">
            <v>40.821498813372372</v>
          </cell>
          <cell r="FG38">
            <v>83.716653867753209</v>
          </cell>
          <cell r="FH38">
            <v>24.506074596946515</v>
          </cell>
          <cell r="FI38">
            <v>6949.7151799646426</v>
          </cell>
          <cell r="FJ38" t="str">
            <v>GAS</v>
          </cell>
          <cell r="FK38">
            <v>21440608</v>
          </cell>
          <cell r="FL38" t="str">
            <v>MCF</v>
          </cell>
          <cell r="FM38">
            <v>1</v>
          </cell>
          <cell r="FN38">
            <v>21440608</v>
          </cell>
          <cell r="FO38">
            <v>202550524</v>
          </cell>
          <cell r="FP38">
            <v>6.5654315929501292</v>
          </cell>
          <cell r="FS38">
            <v>24684138</v>
          </cell>
          <cell r="FT38">
            <v>0</v>
          </cell>
          <cell r="FU38">
            <v>7436</v>
          </cell>
          <cell r="FV38">
            <v>202547959</v>
          </cell>
          <cell r="FW38">
            <v>-2565</v>
          </cell>
        </row>
        <row r="39">
          <cell r="A39">
            <v>30</v>
          </cell>
          <cell r="B39" t="str">
            <v>HINES</v>
          </cell>
          <cell r="C39" t="str">
            <v>1-3</v>
          </cell>
          <cell r="E39">
            <v>0</v>
          </cell>
          <cell r="I39">
            <v>0</v>
          </cell>
          <cell r="J39" t="str">
            <v>LIGHT OIL</v>
          </cell>
          <cell r="K39">
            <v>0</v>
          </cell>
          <cell r="L39" t="str">
            <v>BBLS</v>
          </cell>
          <cell r="M39" t="str">
            <v xml:space="preserve"> </v>
          </cell>
          <cell r="N39">
            <v>0</v>
          </cell>
          <cell r="O39">
            <v>0</v>
          </cell>
          <cell r="P39">
            <v>0</v>
          </cell>
          <cell r="Q39">
            <v>88.227545466110939</v>
          </cell>
          <cell r="R39">
            <v>9.1648706896551726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AA39">
            <v>30</v>
          </cell>
          <cell r="AB39" t="str">
            <v>HINES</v>
          </cell>
          <cell r="AC39" t="str">
            <v>1-3</v>
          </cell>
          <cell r="AE39">
            <v>0</v>
          </cell>
          <cell r="AI39">
            <v>0</v>
          </cell>
          <cell r="AJ39" t="str">
            <v>LIGHT OIL</v>
          </cell>
          <cell r="AK39">
            <v>0</v>
          </cell>
          <cell r="AL39" t="str">
            <v>BBLS</v>
          </cell>
          <cell r="AM39" t="str">
            <v xml:space="preserve"> </v>
          </cell>
          <cell r="AN39">
            <v>0</v>
          </cell>
          <cell r="AO39">
            <v>0</v>
          </cell>
          <cell r="AP39">
            <v>0</v>
          </cell>
          <cell r="AQ39">
            <v>92.301820114125746</v>
          </cell>
          <cell r="AR39">
            <v>9.1784482758620687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BA39">
            <v>30</v>
          </cell>
          <cell r="BB39" t="str">
            <v>HINES</v>
          </cell>
          <cell r="BC39" t="str">
            <v>1-3</v>
          </cell>
          <cell r="BE39">
            <v>0</v>
          </cell>
          <cell r="BI39">
            <v>0</v>
          </cell>
          <cell r="BJ39" t="str">
            <v>LIGHT OIL</v>
          </cell>
          <cell r="BK39">
            <v>0</v>
          </cell>
          <cell r="BL39" t="str">
            <v>BBLS</v>
          </cell>
          <cell r="BM39" t="str">
            <v xml:space="preserve"> </v>
          </cell>
          <cell r="BN39">
            <v>0</v>
          </cell>
          <cell r="BO39">
            <v>0</v>
          </cell>
          <cell r="BP39">
            <v>0</v>
          </cell>
          <cell r="BQ39">
            <v>84.360663929837671</v>
          </cell>
          <cell r="BR39">
            <v>9.176086956521738</v>
          </cell>
          <cell r="BS39">
            <v>0</v>
          </cell>
          <cell r="BU39">
            <v>0</v>
          </cell>
          <cell r="BV39">
            <v>0</v>
          </cell>
          <cell r="BW39">
            <v>0</v>
          </cell>
          <cell r="CA39">
            <v>30</v>
          </cell>
          <cell r="CB39" t="str">
            <v>HINES</v>
          </cell>
          <cell r="CC39" t="str">
            <v>1-3</v>
          </cell>
          <cell r="CE39">
            <v>0</v>
          </cell>
          <cell r="CI39">
            <v>0</v>
          </cell>
          <cell r="CJ39" t="str">
            <v>LIGHT OIL</v>
          </cell>
          <cell r="CK39">
            <v>0</v>
          </cell>
          <cell r="CL39" t="str">
            <v>BBLS</v>
          </cell>
          <cell r="CM39" t="str">
            <v xml:space="preserve"> </v>
          </cell>
          <cell r="CN39">
            <v>0</v>
          </cell>
          <cell r="CO39">
            <v>0</v>
          </cell>
          <cell r="CP39">
            <v>0</v>
          </cell>
          <cell r="CQ39">
            <v>79.112687500000007</v>
          </cell>
          <cell r="CR39">
            <v>9.2039062499999993</v>
          </cell>
          <cell r="CS39">
            <v>0</v>
          </cell>
          <cell r="CU39">
            <v>0</v>
          </cell>
          <cell r="CV39">
            <v>0</v>
          </cell>
          <cell r="CW39">
            <v>0</v>
          </cell>
          <cell r="DA39">
            <v>30</v>
          </cell>
          <cell r="DB39" t="str">
            <v>HINES</v>
          </cell>
          <cell r="DC39" t="str">
            <v>1-3</v>
          </cell>
          <cell r="DE39">
            <v>0</v>
          </cell>
          <cell r="DI39">
            <v>0</v>
          </cell>
          <cell r="DJ39" t="str">
            <v>LIGHT OIL</v>
          </cell>
          <cell r="DK39">
            <v>0</v>
          </cell>
          <cell r="DL39" t="str">
            <v>BBLS</v>
          </cell>
          <cell r="DM39" t="str">
            <v xml:space="preserve"> </v>
          </cell>
          <cell r="DN39">
            <v>0</v>
          </cell>
          <cell r="DO39">
            <v>0</v>
          </cell>
          <cell r="DP39">
            <v>0</v>
          </cell>
          <cell r="DQ39">
            <v>91.811869370926942</v>
          </cell>
          <cell r="DR39">
            <v>9.1421052631578945</v>
          </cell>
          <cell r="DS39">
            <v>0</v>
          </cell>
          <cell r="DU39">
            <v>0</v>
          </cell>
          <cell r="DV39">
            <v>0</v>
          </cell>
          <cell r="DW39">
            <v>0</v>
          </cell>
          <cell r="EA39">
            <v>30</v>
          </cell>
          <cell r="EB39" t="str">
            <v>HINES</v>
          </cell>
          <cell r="EC39" t="str">
            <v>1-3</v>
          </cell>
          <cell r="EE39">
            <v>0</v>
          </cell>
          <cell r="EI39">
            <v>0</v>
          </cell>
          <cell r="EJ39" t="str">
            <v>LIGHT OIL</v>
          </cell>
          <cell r="EK39">
            <v>0</v>
          </cell>
          <cell r="EL39" t="str">
            <v>BBLS</v>
          </cell>
          <cell r="EM39" t="str">
            <v xml:space="preserve"> </v>
          </cell>
          <cell r="EN39">
            <v>0</v>
          </cell>
          <cell r="EO39">
            <v>0</v>
          </cell>
          <cell r="EP39">
            <v>0</v>
          </cell>
          <cell r="EQ39">
            <v>91.110116822636044</v>
          </cell>
          <cell r="ER39">
            <v>9.1426829268292682</v>
          </cell>
          <cell r="ES39">
            <v>0</v>
          </cell>
          <cell r="EU39">
            <v>0</v>
          </cell>
          <cell r="EV39">
            <v>0</v>
          </cell>
          <cell r="EW39">
            <v>0</v>
          </cell>
          <cell r="FA39">
            <v>30</v>
          </cell>
          <cell r="FB39" t="str">
            <v>HINES</v>
          </cell>
          <cell r="FC39" t="str">
            <v>1-3</v>
          </cell>
          <cell r="FE39">
            <v>0</v>
          </cell>
          <cell r="FI39">
            <v>0</v>
          </cell>
          <cell r="FJ39" t="str">
            <v>LIGHT OIL</v>
          </cell>
          <cell r="FK39">
            <v>0</v>
          </cell>
          <cell r="FL39" t="str">
            <v>BBLS</v>
          </cell>
          <cell r="FM39">
            <v>5.8</v>
          </cell>
          <cell r="FN39">
            <v>0</v>
          </cell>
          <cell r="FO39">
            <v>0</v>
          </cell>
          <cell r="FP39">
            <v>0</v>
          </cell>
          <cell r="FS39">
            <v>0</v>
          </cell>
          <cell r="FT39">
            <v>0</v>
          </cell>
          <cell r="FV39">
            <v>0</v>
          </cell>
          <cell r="FW39">
            <v>0</v>
          </cell>
        </row>
        <row r="40">
          <cell r="A40">
            <v>31</v>
          </cell>
          <cell r="B40" t="str">
            <v>INT CITY</v>
          </cell>
          <cell r="C40" t="str">
            <v>1-14</v>
          </cell>
          <cell r="D40">
            <v>1206</v>
          </cell>
          <cell r="E40">
            <v>3877</v>
          </cell>
          <cell r="F40">
            <v>4.8078380498939</v>
          </cell>
          <cell r="G40">
            <v>99.733571428571409</v>
          </cell>
          <cell r="H40">
            <v>51.841036364073354</v>
          </cell>
          <cell r="I40">
            <v>14842.919783337631</v>
          </cell>
          <cell r="J40" t="str">
            <v>LIGHT OIL</v>
          </cell>
          <cell r="K40">
            <v>9931</v>
          </cell>
          <cell r="L40" t="str">
            <v>BBLS</v>
          </cell>
          <cell r="M40">
            <v>5.7945826200785415</v>
          </cell>
          <cell r="N40">
            <v>57546</v>
          </cell>
          <cell r="O40">
            <v>964026</v>
          </cell>
          <cell r="P40">
            <v>24.8652566417333</v>
          </cell>
          <cell r="Q40">
            <v>88.227545466110939</v>
          </cell>
          <cell r="R40">
            <v>8.8448275862068968</v>
          </cell>
          <cell r="S40">
            <v>0</v>
          </cell>
          <cell r="U40">
            <v>690</v>
          </cell>
          <cell r="V40">
            <v>925589</v>
          </cell>
          <cell r="W40">
            <v>-38437</v>
          </cell>
          <cell r="AA40">
            <v>31</v>
          </cell>
          <cell r="AB40" t="str">
            <v>INT CITY</v>
          </cell>
          <cell r="AC40" t="str">
            <v>1-14</v>
          </cell>
          <cell r="AD40">
            <v>1206</v>
          </cell>
          <cell r="AE40">
            <v>7771</v>
          </cell>
          <cell r="AF40">
            <v>5.0857941475418604</v>
          </cell>
          <cell r="AG40">
            <v>99.733571428571409</v>
          </cell>
          <cell r="AH40">
            <v>39.210682339597348</v>
          </cell>
          <cell r="AI40">
            <v>16212.4565692961</v>
          </cell>
          <cell r="AJ40" t="str">
            <v>LIGHT OIL</v>
          </cell>
          <cell r="AK40">
            <v>21737</v>
          </cell>
          <cell r="AL40" t="str">
            <v>BBLS</v>
          </cell>
          <cell r="AM40">
            <v>5.7959700050604956</v>
          </cell>
          <cell r="AN40">
            <v>125987</v>
          </cell>
          <cell r="AO40">
            <v>2198910</v>
          </cell>
          <cell r="AP40">
            <v>28.29635825505083</v>
          </cell>
          <cell r="AQ40">
            <v>92.301820114125746</v>
          </cell>
          <cell r="AR40">
            <v>8.8579310344827586</v>
          </cell>
          <cell r="AS40">
            <v>0</v>
          </cell>
          <cell r="AU40">
            <v>965</v>
          </cell>
          <cell r="AV40">
            <v>2116894</v>
          </cell>
          <cell r="AW40">
            <v>-82016</v>
          </cell>
          <cell r="BA40">
            <v>31</v>
          </cell>
          <cell r="BB40" t="str">
            <v>INT CITY</v>
          </cell>
          <cell r="BC40" t="str">
            <v>1-14</v>
          </cell>
          <cell r="BD40">
            <v>1206</v>
          </cell>
          <cell r="BE40">
            <v>2140</v>
          </cell>
          <cell r="BF40">
            <v>6.9510199896574481</v>
          </cell>
          <cell r="BG40">
            <v>99.733571428571409</v>
          </cell>
          <cell r="BH40">
            <v>48.287197687256224</v>
          </cell>
          <cell r="BI40">
            <v>15692.056074766355</v>
          </cell>
          <cell r="BJ40" t="str">
            <v>LIGHT OIL</v>
          </cell>
          <cell r="BK40">
            <v>5793</v>
          </cell>
          <cell r="BL40" t="str">
            <v>BBLS</v>
          </cell>
          <cell r="BM40">
            <v>5.7968237528051096</v>
          </cell>
          <cell r="BN40">
            <v>33581</v>
          </cell>
          <cell r="BO40">
            <v>540002</v>
          </cell>
          <cell r="BP40">
            <v>25.233738317757009</v>
          </cell>
          <cell r="BQ40">
            <v>84.360663929837671</v>
          </cell>
          <cell r="BR40">
            <v>8.8556521739130432</v>
          </cell>
          <cell r="BS40">
            <v>0</v>
          </cell>
          <cell r="BU40">
            <v>1071</v>
          </cell>
          <cell r="BV40">
            <v>516612</v>
          </cell>
          <cell r="BW40">
            <v>-23390</v>
          </cell>
          <cell r="CA40">
            <v>31</v>
          </cell>
          <cell r="CB40" t="str">
            <v>INT CITY</v>
          </cell>
          <cell r="CC40" t="str">
            <v>1-14</v>
          </cell>
          <cell r="CD40">
            <v>1206</v>
          </cell>
          <cell r="CE40">
            <v>642</v>
          </cell>
          <cell r="CF40">
            <v>3.026756896520979</v>
          </cell>
          <cell r="CG40">
            <v>99.733571428571409</v>
          </cell>
          <cell r="CH40">
            <v>42.329081409992639</v>
          </cell>
          <cell r="CI40">
            <v>16096.573208722741</v>
          </cell>
          <cell r="CJ40" t="str">
            <v>LIGHT OIL</v>
          </cell>
          <cell r="CK40">
            <v>1784</v>
          </cell>
          <cell r="CL40" t="str">
            <v>BBLS</v>
          </cell>
          <cell r="CM40">
            <v>5.7926008968609866</v>
          </cell>
          <cell r="CN40">
            <v>10334</v>
          </cell>
          <cell r="CO40">
            <v>156983</v>
          </cell>
          <cell r="CP40">
            <v>24.452180685358254</v>
          </cell>
          <cell r="CQ40">
            <v>79.112687500000007</v>
          </cell>
          <cell r="CR40">
            <v>8.8825000000000003</v>
          </cell>
          <cell r="CS40">
            <v>0</v>
          </cell>
          <cell r="CU40">
            <v>532</v>
          </cell>
          <cell r="CV40">
            <v>149184</v>
          </cell>
          <cell r="CW40">
            <v>-7799</v>
          </cell>
          <cell r="DA40">
            <v>31</v>
          </cell>
          <cell r="DB40" t="str">
            <v>INT CITY</v>
          </cell>
          <cell r="DC40" t="str">
            <v>1-14</v>
          </cell>
          <cell r="DD40">
            <v>898</v>
          </cell>
          <cell r="DE40">
            <v>28562</v>
          </cell>
          <cell r="DF40">
            <v>11.911176569197979</v>
          </cell>
          <cell r="DG40">
            <v>99.733571428571409</v>
          </cell>
          <cell r="DH40">
            <v>44.779764363230399</v>
          </cell>
          <cell r="DI40">
            <v>14553.917792871647</v>
          </cell>
          <cell r="DJ40" t="str">
            <v>LIGHT OIL</v>
          </cell>
          <cell r="DK40">
            <v>71720</v>
          </cell>
          <cell r="DL40" t="str">
            <v>BBLS</v>
          </cell>
          <cell r="DM40">
            <v>5.795998326826548</v>
          </cell>
          <cell r="DN40">
            <v>415689</v>
          </cell>
          <cell r="DO40">
            <v>7217523</v>
          </cell>
          <cell r="DP40">
            <v>25.26966949093201</v>
          </cell>
          <cell r="DQ40">
            <v>91.811869370926942</v>
          </cell>
          <cell r="DR40">
            <v>8.8228571428571421</v>
          </cell>
          <cell r="DS40">
            <v>0</v>
          </cell>
          <cell r="DU40">
            <v>1979</v>
          </cell>
          <cell r="DV40">
            <v>6985554</v>
          </cell>
          <cell r="DW40">
            <v>-231969</v>
          </cell>
          <cell r="EA40">
            <v>31</v>
          </cell>
          <cell r="EB40" t="str">
            <v>INT CITY</v>
          </cell>
          <cell r="EC40" t="str">
            <v>1-14</v>
          </cell>
          <cell r="ED40">
            <v>898</v>
          </cell>
          <cell r="EE40">
            <v>13062</v>
          </cell>
          <cell r="EF40">
            <v>9.3385540148957062</v>
          </cell>
          <cell r="EG40">
            <v>92.61999999999999</v>
          </cell>
          <cell r="EH40">
            <v>51.351693917830048</v>
          </cell>
          <cell r="EI40">
            <v>14710.610932475884</v>
          </cell>
          <cell r="EJ40" t="str">
            <v>LIGHT OIL</v>
          </cell>
          <cell r="EK40">
            <v>33152</v>
          </cell>
          <cell r="EL40" t="str">
            <v>BBLS</v>
          </cell>
          <cell r="EM40">
            <v>5.7960304054054053</v>
          </cell>
          <cell r="EN40">
            <v>192150</v>
          </cell>
          <cell r="EO40">
            <v>3312996</v>
          </cell>
          <cell r="EP40">
            <v>25.363619660082684</v>
          </cell>
          <cell r="EQ40">
            <v>91.110116822636044</v>
          </cell>
          <cell r="ER40">
            <v>8.8234146341463404</v>
          </cell>
          <cell r="ES40">
            <v>0</v>
          </cell>
          <cell r="EU40">
            <v>1353</v>
          </cell>
          <cell r="EV40">
            <v>3195372</v>
          </cell>
          <cell r="EW40">
            <v>-117624</v>
          </cell>
          <cell r="FA40">
            <v>31</v>
          </cell>
          <cell r="FB40" t="str">
            <v>INT CITY</v>
          </cell>
          <cell r="FC40" t="str">
            <v>1-14</v>
          </cell>
          <cell r="FD40">
            <v>1103.3333333333333</v>
          </cell>
          <cell r="FE40">
            <v>56054</v>
          </cell>
          <cell r="FF40">
            <v>6.5025947763375891</v>
          </cell>
          <cell r="FG40">
            <v>98.547976190476163</v>
          </cell>
          <cell r="FH40">
            <v>44.047925768696516</v>
          </cell>
          <cell r="FI40">
            <v>14901.470011060763</v>
          </cell>
          <cell r="FJ40" t="str">
            <v>LIGHT OIL</v>
          </cell>
          <cell r="FK40">
            <v>144117</v>
          </cell>
          <cell r="FL40" t="str">
            <v>BBLS</v>
          </cell>
          <cell r="FM40">
            <v>5.8</v>
          </cell>
          <cell r="FN40">
            <v>835287</v>
          </cell>
          <cell r="FO40">
            <v>14390440</v>
          </cell>
          <cell r="FP40">
            <v>25.672458700538765</v>
          </cell>
          <cell r="FS40">
            <v>0</v>
          </cell>
          <cell r="FT40">
            <v>0</v>
          </cell>
          <cell r="FU40">
            <v>6590</v>
          </cell>
          <cell r="FV40">
            <v>13889205</v>
          </cell>
          <cell r="FW40">
            <v>-501235</v>
          </cell>
        </row>
        <row r="41">
          <cell r="A41">
            <v>32</v>
          </cell>
          <cell r="B41" t="str">
            <v>INT CITY</v>
          </cell>
          <cell r="C41" t="str">
            <v>1-14</v>
          </cell>
          <cell r="E41">
            <v>39262</v>
          </cell>
          <cell r="I41">
            <v>13088.788141205237</v>
          </cell>
          <cell r="J41" t="str">
            <v>GAS</v>
          </cell>
          <cell r="K41">
            <v>513892</v>
          </cell>
          <cell r="L41" t="str">
            <v>MCF</v>
          </cell>
          <cell r="M41">
            <v>1</v>
          </cell>
          <cell r="N41">
            <v>513892</v>
          </cell>
          <cell r="O41">
            <v>4731713</v>
          </cell>
          <cell r="P41">
            <v>12.05163516886557</v>
          </cell>
          <cell r="Q41">
            <v>8.0454742351178918</v>
          </cell>
          <cell r="R41">
            <v>0.2090835920760902</v>
          </cell>
          <cell r="S41">
            <v>489762</v>
          </cell>
          <cell r="U41">
            <v>0</v>
          </cell>
          <cell r="V41">
            <v>4731709</v>
          </cell>
          <cell r="W41">
            <v>-4</v>
          </cell>
          <cell r="AA41">
            <v>32</v>
          </cell>
          <cell r="AB41" t="str">
            <v>INT CITY</v>
          </cell>
          <cell r="AC41" t="str">
            <v>1-14</v>
          </cell>
          <cell r="AE41">
            <v>37862</v>
          </cell>
          <cell r="AI41">
            <v>14165.654217949395</v>
          </cell>
          <cell r="AJ41" t="str">
            <v>GAS</v>
          </cell>
          <cell r="AK41">
            <v>536340</v>
          </cell>
          <cell r="AL41" t="str">
            <v>MCF</v>
          </cell>
          <cell r="AM41">
            <v>1</v>
          </cell>
          <cell r="AN41">
            <v>536340</v>
          </cell>
          <cell r="AO41">
            <v>4940293</v>
          </cell>
          <cell r="AP41">
            <v>13.048156462944377</v>
          </cell>
          <cell r="AQ41">
            <v>8.0883816684907632</v>
          </cell>
          <cell r="AR41">
            <v>0.20958420937292896</v>
          </cell>
          <cell r="AS41">
            <v>489762</v>
          </cell>
          <cell r="AU41">
            <v>0</v>
          </cell>
          <cell r="AV41">
            <v>4939932</v>
          </cell>
          <cell r="AW41">
            <v>-361</v>
          </cell>
          <cell r="BA41">
            <v>32</v>
          </cell>
          <cell r="BB41" t="str">
            <v>INT CITY</v>
          </cell>
          <cell r="BC41" t="str">
            <v>1-14</v>
          </cell>
          <cell r="BE41">
            <v>60229</v>
          </cell>
          <cell r="BI41">
            <v>13364.508791445982</v>
          </cell>
          <cell r="BJ41" t="str">
            <v>GAS</v>
          </cell>
          <cell r="BK41">
            <v>804931</v>
          </cell>
          <cell r="BL41" t="str">
            <v>MCF</v>
          </cell>
          <cell r="BM41">
            <v>1</v>
          </cell>
          <cell r="BN41">
            <v>804931</v>
          </cell>
          <cell r="BO41">
            <v>6718072</v>
          </cell>
          <cell r="BP41">
            <v>11.154214747048764</v>
          </cell>
          <cell r="BQ41">
            <v>7.5257034500762154</v>
          </cell>
          <cell r="BR41">
            <v>0.21199095786035088</v>
          </cell>
          <cell r="BS41">
            <v>489762</v>
          </cell>
          <cell r="BU41">
            <v>0</v>
          </cell>
          <cell r="BV41">
            <v>6717424</v>
          </cell>
          <cell r="BW41">
            <v>-648</v>
          </cell>
          <cell r="CA41">
            <v>32</v>
          </cell>
          <cell r="CB41" t="str">
            <v>INT CITY</v>
          </cell>
          <cell r="CC41" t="str">
            <v>1-14</v>
          </cell>
          <cell r="CE41">
            <v>26516</v>
          </cell>
          <cell r="CI41">
            <v>13821.730276059738</v>
          </cell>
          <cell r="CJ41" t="str">
            <v>GAS</v>
          </cell>
          <cell r="CK41">
            <v>366497</v>
          </cell>
          <cell r="CL41" t="str">
            <v>MCF</v>
          </cell>
          <cell r="CM41">
            <v>1</v>
          </cell>
          <cell r="CN41">
            <v>366497</v>
          </cell>
          <cell r="CO41">
            <v>3447596</v>
          </cell>
          <cell r="CP41">
            <v>13.001945994871022</v>
          </cell>
          <cell r="CQ41">
            <v>7.8820768530413376</v>
          </cell>
          <cell r="CR41">
            <v>0.18847708415356135</v>
          </cell>
          <cell r="CS41">
            <v>489762</v>
          </cell>
          <cell r="CU41">
            <v>0</v>
          </cell>
          <cell r="CV41">
            <v>3447684</v>
          </cell>
          <cell r="CW41">
            <v>88</v>
          </cell>
          <cell r="DA41">
            <v>32</v>
          </cell>
          <cell r="DB41" t="str">
            <v>INT CITY</v>
          </cell>
          <cell r="DC41" t="str">
            <v>1-14</v>
          </cell>
          <cell r="DE41">
            <v>51018</v>
          </cell>
          <cell r="DI41">
            <v>14410.600180328513</v>
          </cell>
          <cell r="DJ41" t="str">
            <v>GAS</v>
          </cell>
          <cell r="DK41">
            <v>735200</v>
          </cell>
          <cell r="DL41" t="str">
            <v>MCF</v>
          </cell>
          <cell r="DM41">
            <v>1</v>
          </cell>
          <cell r="DN41">
            <v>735200</v>
          </cell>
          <cell r="DO41">
            <v>6645757</v>
          </cell>
          <cell r="DP41">
            <v>13.026298561292094</v>
          </cell>
          <cell r="DQ41">
            <v>8.1741966215447803</v>
          </cell>
          <cell r="DR41">
            <v>0.19902838109310877</v>
          </cell>
          <cell r="DS41">
            <v>489762</v>
          </cell>
          <cell r="DU41">
            <v>0</v>
          </cell>
          <cell r="DV41">
            <v>6645593</v>
          </cell>
          <cell r="DW41">
            <v>-164</v>
          </cell>
          <cell r="EA41">
            <v>32</v>
          </cell>
          <cell r="EB41" t="str">
            <v>INT CITY</v>
          </cell>
          <cell r="EC41" t="str">
            <v>1-14</v>
          </cell>
          <cell r="EE41">
            <v>49330</v>
          </cell>
          <cell r="EI41">
            <v>13604.5003040746</v>
          </cell>
          <cell r="EJ41" t="str">
            <v>GAS</v>
          </cell>
          <cell r="EK41">
            <v>671110</v>
          </cell>
          <cell r="EL41" t="str">
            <v>MCF</v>
          </cell>
          <cell r="EM41">
            <v>1</v>
          </cell>
          <cell r="EN41">
            <v>671110</v>
          </cell>
          <cell r="EO41">
            <v>6224678</v>
          </cell>
          <cell r="EP41">
            <v>12.618443138049868</v>
          </cell>
          <cell r="EQ41">
            <v>8.3394640705529532</v>
          </cell>
          <cell r="ER41">
            <v>0.20595510955947438</v>
          </cell>
          <cell r="ES41">
            <v>489762</v>
          </cell>
          <cell r="EU41">
            <v>0</v>
          </cell>
          <cell r="EV41">
            <v>6224804</v>
          </cell>
          <cell r="EW41">
            <v>126</v>
          </cell>
          <cell r="FA41">
            <v>32</v>
          </cell>
          <cell r="FB41" t="str">
            <v>INT CITY</v>
          </cell>
          <cell r="FC41" t="str">
            <v>1-14</v>
          </cell>
          <cell r="FE41">
            <v>264217</v>
          </cell>
          <cell r="FI41">
            <v>13731.024120325339</v>
          </cell>
          <cell r="FJ41" t="str">
            <v>GAS</v>
          </cell>
          <cell r="FK41">
            <v>3627970</v>
          </cell>
          <cell r="FL41" t="str">
            <v>MCF</v>
          </cell>
          <cell r="FM41">
            <v>1</v>
          </cell>
          <cell r="FN41">
            <v>3627970</v>
          </cell>
          <cell r="FO41">
            <v>32708109</v>
          </cell>
          <cell r="FP41">
            <v>12.379259850804452</v>
          </cell>
          <cell r="FS41">
            <v>2938572</v>
          </cell>
          <cell r="FT41">
            <v>0</v>
          </cell>
          <cell r="FV41">
            <v>32707146</v>
          </cell>
          <cell r="FW41">
            <v>-963</v>
          </cell>
        </row>
        <row r="42">
          <cell r="A42">
            <v>33</v>
          </cell>
          <cell r="B42" t="str">
            <v>RIO PINAR</v>
          </cell>
          <cell r="C42" t="str">
            <v>1</v>
          </cell>
          <cell r="D42">
            <v>16</v>
          </cell>
          <cell r="E42">
            <v>95</v>
          </cell>
          <cell r="F42">
            <v>0.79805107526881724</v>
          </cell>
          <cell r="G42">
            <v>94.11</v>
          </cell>
          <cell r="H42">
            <v>84.821428571428569</v>
          </cell>
          <cell r="I42">
            <v>20042.105263157893</v>
          </cell>
          <cell r="J42" t="str">
            <v>LIGHT OIL</v>
          </cell>
          <cell r="K42">
            <v>328</v>
          </cell>
          <cell r="L42" t="str">
            <v>BBLS</v>
          </cell>
          <cell r="M42">
            <v>5.8048780487804876</v>
          </cell>
          <cell r="N42">
            <v>1904</v>
          </cell>
          <cell r="O42">
            <v>30065</v>
          </cell>
          <cell r="P42">
            <v>31.647368421052629</v>
          </cell>
          <cell r="Q42">
            <v>88.227545466110939</v>
          </cell>
          <cell r="R42">
            <v>3.4331896551724133</v>
          </cell>
          <cell r="S42">
            <v>0</v>
          </cell>
          <cell r="U42">
            <v>7</v>
          </cell>
          <cell r="V42">
            <v>30619</v>
          </cell>
          <cell r="W42">
            <v>554</v>
          </cell>
          <cell r="AA42">
            <v>33</v>
          </cell>
          <cell r="AB42" t="str">
            <v>RIO PINAR</v>
          </cell>
          <cell r="AC42" t="str">
            <v>1</v>
          </cell>
          <cell r="AD42">
            <v>16</v>
          </cell>
          <cell r="AE42">
            <v>156</v>
          </cell>
          <cell r="AF42">
            <v>1.310483870967742</v>
          </cell>
          <cell r="AG42">
            <v>94.11</v>
          </cell>
          <cell r="AH42">
            <v>60.9375</v>
          </cell>
          <cell r="AI42">
            <v>24820.51282051282</v>
          </cell>
          <cell r="AJ42" t="str">
            <v>LIGHT OIL</v>
          </cell>
          <cell r="AK42">
            <v>668</v>
          </cell>
          <cell r="AL42" t="str">
            <v>BBLS</v>
          </cell>
          <cell r="AM42">
            <v>5.7964071856287429</v>
          </cell>
          <cell r="AN42">
            <v>3872</v>
          </cell>
          <cell r="AO42">
            <v>63954</v>
          </cell>
          <cell r="AP42">
            <v>40.996153846153845</v>
          </cell>
          <cell r="AQ42">
            <v>92.301820114125746</v>
          </cell>
          <cell r="AR42">
            <v>3.4382758620689655</v>
          </cell>
          <cell r="AS42">
            <v>0</v>
          </cell>
          <cell r="AU42">
            <v>16</v>
          </cell>
          <cell r="AV42">
            <v>65068</v>
          </cell>
          <cell r="AW42">
            <v>1114</v>
          </cell>
          <cell r="BA42">
            <v>33</v>
          </cell>
          <cell r="BB42" t="str">
            <v>RIO PINAR</v>
          </cell>
          <cell r="BC42" t="str">
            <v>1</v>
          </cell>
          <cell r="BD42">
            <v>16</v>
          </cell>
          <cell r="BE42">
            <v>55</v>
          </cell>
          <cell r="BF42">
            <v>0.46202956989247312</v>
          </cell>
          <cell r="BG42">
            <v>94.11</v>
          </cell>
          <cell r="BH42">
            <v>57.291666666666664</v>
          </cell>
          <cell r="BI42">
            <v>24927.272727272724</v>
          </cell>
          <cell r="BJ42" t="str">
            <v>LIGHT OIL</v>
          </cell>
          <cell r="BK42">
            <v>237</v>
          </cell>
          <cell r="BL42" t="str">
            <v>BBLS</v>
          </cell>
          <cell r="BM42">
            <v>5.7848101265822782</v>
          </cell>
          <cell r="BN42">
            <v>1371</v>
          </cell>
          <cell r="BO42">
            <v>20808</v>
          </cell>
          <cell r="BP42">
            <v>37.832727272727269</v>
          </cell>
          <cell r="BQ42">
            <v>84.360663929837671</v>
          </cell>
          <cell r="BR42">
            <v>3.4373913043478264</v>
          </cell>
          <cell r="BS42">
            <v>0</v>
          </cell>
          <cell r="BU42">
            <v>6</v>
          </cell>
          <cell r="BV42">
            <v>21095</v>
          </cell>
          <cell r="BW42">
            <v>287</v>
          </cell>
          <cell r="CA42">
            <v>33</v>
          </cell>
          <cell r="CB42" t="str">
            <v>RIO PINAR</v>
          </cell>
          <cell r="CC42" t="str">
            <v>1</v>
          </cell>
          <cell r="CD42">
            <v>16</v>
          </cell>
          <cell r="CE42">
            <v>29</v>
          </cell>
          <cell r="CF42">
            <v>0.24361559139784947</v>
          </cell>
          <cell r="CG42">
            <v>94.11</v>
          </cell>
          <cell r="CH42">
            <v>60.416666666666664</v>
          </cell>
          <cell r="CI42">
            <v>24896.551724137931</v>
          </cell>
          <cell r="CJ42" t="str">
            <v>LIGHT OIL</v>
          </cell>
          <cell r="CK42">
            <v>125</v>
          </cell>
          <cell r="CL42" t="str">
            <v>BBLS</v>
          </cell>
          <cell r="CM42">
            <v>5.7759999999999998</v>
          </cell>
          <cell r="CN42">
            <v>722</v>
          </cell>
          <cell r="CO42">
            <v>10320</v>
          </cell>
          <cell r="CP42">
            <v>35.58620689655173</v>
          </cell>
          <cell r="CQ42">
            <v>79.112687500000007</v>
          </cell>
          <cell r="CR42">
            <v>3.4478124999999999</v>
          </cell>
          <cell r="CS42">
            <v>0</v>
          </cell>
          <cell r="CU42">
            <v>3</v>
          </cell>
          <cell r="CV42">
            <v>10421</v>
          </cell>
          <cell r="CW42">
            <v>101</v>
          </cell>
          <cell r="DA42">
            <v>33</v>
          </cell>
          <cell r="DB42" t="str">
            <v>RIO PINAR</v>
          </cell>
          <cell r="DC42" t="str">
            <v>1</v>
          </cell>
          <cell r="DD42">
            <v>13</v>
          </cell>
          <cell r="DE42">
            <v>1060</v>
          </cell>
          <cell r="DF42">
            <v>10.959470636889991</v>
          </cell>
          <cell r="DG42">
            <v>94.11</v>
          </cell>
          <cell r="DH42">
            <v>76.923076923076934</v>
          </cell>
          <cell r="DI42">
            <v>21616.037735849055</v>
          </cell>
          <cell r="DJ42" t="str">
            <v>LIGHT OIL</v>
          </cell>
          <cell r="DK42">
            <v>3953</v>
          </cell>
          <cell r="DL42" t="str">
            <v>BBLS</v>
          </cell>
          <cell r="DM42">
            <v>5.7963571970655199</v>
          </cell>
          <cell r="DN42">
            <v>22913</v>
          </cell>
          <cell r="DO42">
            <v>376470</v>
          </cell>
          <cell r="DP42">
            <v>35.516037735849054</v>
          </cell>
          <cell r="DQ42">
            <v>91.811869370926942</v>
          </cell>
          <cell r="DR42">
            <v>3.4246616541353383</v>
          </cell>
          <cell r="DS42">
            <v>0</v>
          </cell>
          <cell r="DU42">
            <v>106</v>
          </cell>
          <cell r="DV42">
            <v>385046</v>
          </cell>
          <cell r="DW42">
            <v>8576</v>
          </cell>
          <cell r="EA42">
            <v>33</v>
          </cell>
          <cell r="EB42" t="str">
            <v>RIO PINAR</v>
          </cell>
          <cell r="EC42" t="str">
            <v>1</v>
          </cell>
          <cell r="ED42">
            <v>13</v>
          </cell>
          <cell r="EE42">
            <v>680</v>
          </cell>
          <cell r="EF42">
            <v>7.0306038047973534</v>
          </cell>
          <cell r="EG42">
            <v>94.11</v>
          </cell>
          <cell r="EH42">
            <v>76.923076923076934</v>
          </cell>
          <cell r="EI42">
            <v>21629.411764705881</v>
          </cell>
          <cell r="EJ42" t="str">
            <v>LIGHT OIL</v>
          </cell>
          <cell r="EK42">
            <v>2538</v>
          </cell>
          <cell r="EL42" t="str">
            <v>BBLS</v>
          </cell>
          <cell r="EM42">
            <v>5.7951142631993697</v>
          </cell>
          <cell r="EN42">
            <v>14708</v>
          </cell>
          <cell r="EO42">
            <v>239930</v>
          </cell>
          <cell r="EP42">
            <v>35.283823529411762</v>
          </cell>
          <cell r="EQ42">
            <v>91.110116822636044</v>
          </cell>
          <cell r="ER42">
            <v>3.4248780487804877</v>
          </cell>
          <cell r="ES42">
            <v>0</v>
          </cell>
          <cell r="EU42">
            <v>68</v>
          </cell>
          <cell r="EV42">
            <v>244581</v>
          </cell>
          <cell r="EW42">
            <v>4651</v>
          </cell>
          <cell r="FA42">
            <v>33</v>
          </cell>
          <cell r="FB42" t="str">
            <v>RIO PINAR</v>
          </cell>
          <cell r="FC42" t="str">
            <v>1</v>
          </cell>
          <cell r="FD42">
            <v>15</v>
          </cell>
          <cell r="FE42">
            <v>2075</v>
          </cell>
          <cell r="FF42">
            <v>3.0988649940262842</v>
          </cell>
          <cell r="FG42">
            <v>94.11</v>
          </cell>
          <cell r="FH42">
            <v>67.15210355987054</v>
          </cell>
          <cell r="FI42">
            <v>21922.891566265062</v>
          </cell>
          <cell r="FJ42" t="str">
            <v>LIGHT OIL</v>
          </cell>
          <cell r="FK42">
            <v>7849</v>
          </cell>
          <cell r="FL42" t="str">
            <v>BBLS</v>
          </cell>
          <cell r="FM42">
            <v>5.8</v>
          </cell>
          <cell r="FN42">
            <v>45490</v>
          </cell>
          <cell r="FO42">
            <v>741547</v>
          </cell>
          <cell r="FP42">
            <v>35.73720481927711</v>
          </cell>
          <cell r="FS42">
            <v>0</v>
          </cell>
          <cell r="FT42">
            <v>0</v>
          </cell>
          <cell r="FU42">
            <v>206</v>
          </cell>
          <cell r="FV42">
            <v>756830</v>
          </cell>
          <cell r="FW42">
            <v>15283</v>
          </cell>
        </row>
        <row r="43">
          <cell r="A43">
            <v>34</v>
          </cell>
          <cell r="B43" t="str">
            <v>SUWANNEE</v>
          </cell>
          <cell r="C43" t="str">
            <v>1-3</v>
          </cell>
          <cell r="D43">
            <v>201</v>
          </cell>
          <cell r="E43">
            <v>752</v>
          </cell>
          <cell r="F43">
            <v>0.50286203391643924</v>
          </cell>
          <cell r="G43">
            <v>99.396666666666661</v>
          </cell>
          <cell r="H43">
            <v>11.112753066351411</v>
          </cell>
          <cell r="I43">
            <v>13832.446808510638</v>
          </cell>
          <cell r="J43" t="str">
            <v>LIGHT OIL</v>
          </cell>
          <cell r="K43">
            <v>1795</v>
          </cell>
          <cell r="L43" t="str">
            <v>BBLS</v>
          </cell>
          <cell r="M43">
            <v>5.7949860724233986</v>
          </cell>
          <cell r="N43">
            <v>10402</v>
          </cell>
          <cell r="O43">
            <v>161398</v>
          </cell>
          <cell r="P43">
            <v>21.462499999999999</v>
          </cell>
          <cell r="Q43">
            <v>88.227545466110939</v>
          </cell>
          <cell r="R43">
            <v>1.6874999999999998</v>
          </cell>
          <cell r="S43">
            <v>0</v>
          </cell>
          <cell r="U43">
            <v>101</v>
          </cell>
          <cell r="V43">
            <v>167310</v>
          </cell>
          <cell r="W43">
            <v>5912</v>
          </cell>
          <cell r="AA43">
            <v>34</v>
          </cell>
          <cell r="AB43" t="str">
            <v>SUWANNEE</v>
          </cell>
          <cell r="AC43" t="str">
            <v>1-3</v>
          </cell>
          <cell r="AD43">
            <v>201</v>
          </cell>
          <cell r="AE43">
            <v>1044</v>
          </cell>
          <cell r="AF43">
            <v>0.6981222917669716</v>
          </cell>
          <cell r="AG43">
            <v>99.396666666666661</v>
          </cell>
          <cell r="AH43">
            <v>9.9248978039737619</v>
          </cell>
          <cell r="AI43">
            <v>18301.724137931036</v>
          </cell>
          <cell r="AJ43" t="str">
            <v>LIGHT OIL</v>
          </cell>
          <cell r="AK43">
            <v>3297</v>
          </cell>
          <cell r="AL43" t="str">
            <v>BBLS</v>
          </cell>
          <cell r="AM43">
            <v>5.795268425841674</v>
          </cell>
          <cell r="AN43">
            <v>19107</v>
          </cell>
          <cell r="AO43">
            <v>309891</v>
          </cell>
          <cell r="AP43">
            <v>29.683045977011496</v>
          </cell>
          <cell r="AQ43">
            <v>92.301820114125746</v>
          </cell>
          <cell r="AR43">
            <v>1.6899999999999997</v>
          </cell>
          <cell r="AS43">
            <v>0</v>
          </cell>
          <cell r="AU43">
            <v>157</v>
          </cell>
          <cell r="AV43">
            <v>321046</v>
          </cell>
          <cell r="AW43">
            <v>11155</v>
          </cell>
          <cell r="BA43">
            <v>34</v>
          </cell>
          <cell r="BB43" t="str">
            <v>SUWANNEE</v>
          </cell>
          <cell r="BC43" t="str">
            <v>1-3</v>
          </cell>
          <cell r="BD43">
            <v>201</v>
          </cell>
          <cell r="BE43">
            <v>232</v>
          </cell>
          <cell r="BF43">
            <v>0.15513828705932703</v>
          </cell>
          <cell r="BG43">
            <v>99.396666666666661</v>
          </cell>
          <cell r="BH43">
            <v>4.222788496541682</v>
          </cell>
          <cell r="BI43">
            <v>17517.241379310344</v>
          </cell>
          <cell r="BJ43" t="str">
            <v>LIGHT OIL</v>
          </cell>
          <cell r="BK43">
            <v>701</v>
          </cell>
          <cell r="BL43" t="str">
            <v>BBLS</v>
          </cell>
          <cell r="BM43">
            <v>5.7974322396576321</v>
          </cell>
          <cell r="BN43">
            <v>4064</v>
          </cell>
          <cell r="BO43">
            <v>60321</v>
          </cell>
          <cell r="BP43">
            <v>26.000431034482755</v>
          </cell>
          <cell r="BQ43">
            <v>84.360663929837671</v>
          </cell>
          <cell r="BR43">
            <v>1.6895652173913041</v>
          </cell>
          <cell r="BS43">
            <v>0</v>
          </cell>
          <cell r="BU43">
            <v>82</v>
          </cell>
          <cell r="BV43">
            <v>62519</v>
          </cell>
          <cell r="BW43">
            <v>2198</v>
          </cell>
          <cell r="CA43">
            <v>34</v>
          </cell>
          <cell r="CB43" t="str">
            <v>SUWANNEE</v>
          </cell>
          <cell r="CC43" t="str">
            <v>1-3</v>
          </cell>
          <cell r="CD43">
            <v>201</v>
          </cell>
          <cell r="CE43">
            <v>78</v>
          </cell>
          <cell r="CF43">
            <v>5.2158562028566842E-2</v>
          </cell>
          <cell r="CG43">
            <v>99.396666666666661</v>
          </cell>
          <cell r="CH43">
            <v>6.467661691542288</v>
          </cell>
          <cell r="CI43">
            <v>18230.76923076923</v>
          </cell>
          <cell r="CJ43" t="str">
            <v>LIGHT OIL</v>
          </cell>
          <cell r="CK43">
            <v>245</v>
          </cell>
          <cell r="CL43" t="str">
            <v>BBLS</v>
          </cell>
          <cell r="CM43">
            <v>5.8040816326530615</v>
          </cell>
          <cell r="CN43">
            <v>1422</v>
          </cell>
          <cell r="CO43">
            <v>19798</v>
          </cell>
          <cell r="CP43">
            <v>25.382051282051282</v>
          </cell>
          <cell r="CQ43">
            <v>79.112687500000007</v>
          </cell>
          <cell r="CR43">
            <v>1.6946874999999997</v>
          </cell>
          <cell r="CS43">
            <v>0</v>
          </cell>
          <cell r="CU43">
            <v>18</v>
          </cell>
          <cell r="CV43">
            <v>20533</v>
          </cell>
          <cell r="CW43">
            <v>735</v>
          </cell>
          <cell r="DA43">
            <v>34</v>
          </cell>
          <cell r="DB43" t="str">
            <v>SUWANNEE</v>
          </cell>
          <cell r="DC43" t="str">
            <v>1-3</v>
          </cell>
          <cell r="DD43">
            <v>164</v>
          </cell>
          <cell r="DE43">
            <v>3498</v>
          </cell>
          <cell r="DF43">
            <v>2.8668371361132965</v>
          </cell>
          <cell r="DG43">
            <v>99.396666666666661</v>
          </cell>
          <cell r="DH43">
            <v>16.838896020539153</v>
          </cell>
          <cell r="DI43">
            <v>15191.823899371069</v>
          </cell>
          <cell r="DJ43" t="str">
            <v>LIGHT OIL</v>
          </cell>
          <cell r="DK43">
            <v>9169</v>
          </cell>
          <cell r="DL43" t="str">
            <v>BBLS</v>
          </cell>
          <cell r="DM43">
            <v>5.7957247246155523</v>
          </cell>
          <cell r="DN43">
            <v>53141</v>
          </cell>
          <cell r="DO43">
            <v>857257</v>
          </cell>
          <cell r="DP43">
            <v>24.507061177815892</v>
          </cell>
          <cell r="DQ43">
            <v>91.811869370926942</v>
          </cell>
          <cell r="DR43">
            <v>1.6833082706766915</v>
          </cell>
          <cell r="DS43">
            <v>0</v>
          </cell>
          <cell r="DU43">
            <v>380</v>
          </cell>
          <cell r="DV43">
            <v>893027</v>
          </cell>
          <cell r="DW43">
            <v>35770</v>
          </cell>
          <cell r="EA43">
            <v>34</v>
          </cell>
          <cell r="EB43" t="str">
            <v>SUWANNEE</v>
          </cell>
          <cell r="EC43" t="str">
            <v>1-3</v>
          </cell>
          <cell r="ED43">
            <v>164</v>
          </cell>
          <cell r="EE43">
            <v>2294</v>
          </cell>
          <cell r="EF43">
            <v>1.8800813008130084</v>
          </cell>
          <cell r="EG43">
            <v>99.396666666666661</v>
          </cell>
          <cell r="EH43">
            <v>15.204135737009544</v>
          </cell>
          <cell r="EI43">
            <v>15184.829991281606</v>
          </cell>
          <cell r="EJ43" t="str">
            <v>LIGHT OIL</v>
          </cell>
          <cell r="EK43">
            <v>6010</v>
          </cell>
          <cell r="EL43" t="str">
            <v>BBLS</v>
          </cell>
          <cell r="EM43">
            <v>5.7960066555740433</v>
          </cell>
          <cell r="EN43">
            <v>34834</v>
          </cell>
          <cell r="EO43">
            <v>557689</v>
          </cell>
          <cell r="EP43">
            <v>24.310767218831735</v>
          </cell>
          <cell r="EQ43">
            <v>91.110116822636044</v>
          </cell>
          <cell r="ER43">
            <v>1.6834146341463412</v>
          </cell>
          <cell r="ES43">
            <v>0</v>
          </cell>
          <cell r="EU43">
            <v>276</v>
          </cell>
          <cell r="EV43">
            <v>579271</v>
          </cell>
          <cell r="EW43">
            <v>21582</v>
          </cell>
          <cell r="FA43">
            <v>34</v>
          </cell>
          <cell r="FB43" t="str">
            <v>SUWANNEE</v>
          </cell>
          <cell r="FC43" t="str">
            <v>1-3</v>
          </cell>
          <cell r="FD43">
            <v>188.66666666666666</v>
          </cell>
          <cell r="FE43">
            <v>7898</v>
          </cell>
          <cell r="FF43">
            <v>0.93777309168281475</v>
          </cell>
          <cell r="FG43">
            <v>99.396666666666661</v>
          </cell>
          <cell r="FH43">
            <v>12.385263554059421</v>
          </cell>
          <cell r="FI43">
            <v>15569.764497341099</v>
          </cell>
          <cell r="FJ43" t="str">
            <v>LIGHT OIL</v>
          </cell>
          <cell r="FK43">
            <v>21217</v>
          </cell>
          <cell r="FL43" t="str">
            <v>BBLS</v>
          </cell>
          <cell r="FM43">
            <v>5.8</v>
          </cell>
          <cell r="FN43">
            <v>122970</v>
          </cell>
          <cell r="FO43">
            <v>1966354</v>
          </cell>
          <cell r="FP43">
            <v>24.896859964547986</v>
          </cell>
          <cell r="FS43">
            <v>0</v>
          </cell>
          <cell r="FT43">
            <v>0</v>
          </cell>
          <cell r="FU43">
            <v>1014</v>
          </cell>
          <cell r="FV43">
            <v>2043706</v>
          </cell>
          <cell r="FW43">
            <v>77352</v>
          </cell>
        </row>
        <row r="44">
          <cell r="A44">
            <v>35</v>
          </cell>
          <cell r="B44" t="str">
            <v>SUWANNEE</v>
          </cell>
          <cell r="C44" t="str">
            <v>1-3</v>
          </cell>
          <cell r="E44">
            <v>0</v>
          </cell>
          <cell r="I44">
            <v>0</v>
          </cell>
          <cell r="J44" t="str">
            <v>GAS</v>
          </cell>
          <cell r="K44">
            <v>0</v>
          </cell>
          <cell r="L44" t="str">
            <v>MCF</v>
          </cell>
          <cell r="M44" t="str">
            <v xml:space="preserve"> </v>
          </cell>
          <cell r="N44">
            <v>0</v>
          </cell>
          <cell r="O44">
            <v>0</v>
          </cell>
          <cell r="P44">
            <v>0</v>
          </cell>
          <cell r="Q44">
            <v>8.0454742351178918</v>
          </cell>
          <cell r="R44">
            <v>0.2090835920760902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AA44">
            <v>35</v>
          </cell>
          <cell r="AB44" t="str">
            <v>SUWANNEE</v>
          </cell>
          <cell r="AC44" t="str">
            <v>1-3</v>
          </cell>
          <cell r="AE44">
            <v>0</v>
          </cell>
          <cell r="AI44">
            <v>0</v>
          </cell>
          <cell r="AJ44" t="str">
            <v>GAS</v>
          </cell>
          <cell r="AK44">
            <v>0</v>
          </cell>
          <cell r="AL44" t="str">
            <v>MCF</v>
          </cell>
          <cell r="AM44" t="str">
            <v xml:space="preserve"> </v>
          </cell>
          <cell r="AN44">
            <v>0</v>
          </cell>
          <cell r="AO44">
            <v>0</v>
          </cell>
          <cell r="AP44">
            <v>0</v>
          </cell>
          <cell r="AQ44">
            <v>8.0883816684907632</v>
          </cell>
          <cell r="AR44">
            <v>0.20958420937292896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BA44">
            <v>35</v>
          </cell>
          <cell r="BB44" t="str">
            <v>SUWANNEE</v>
          </cell>
          <cell r="BC44" t="str">
            <v>1-3</v>
          </cell>
          <cell r="BE44">
            <v>0</v>
          </cell>
          <cell r="BI44">
            <v>0</v>
          </cell>
          <cell r="BJ44" t="str">
            <v>GAS</v>
          </cell>
          <cell r="BK44">
            <v>0</v>
          </cell>
          <cell r="BL44" t="str">
            <v>MCF</v>
          </cell>
          <cell r="BM44" t="str">
            <v xml:space="preserve"> </v>
          </cell>
          <cell r="BN44">
            <v>0</v>
          </cell>
          <cell r="BO44">
            <v>0</v>
          </cell>
          <cell r="BP44">
            <v>0</v>
          </cell>
          <cell r="BQ44">
            <v>7.5257034500762154</v>
          </cell>
          <cell r="BR44">
            <v>0.21199095786035088</v>
          </cell>
          <cell r="BS44">
            <v>0</v>
          </cell>
          <cell r="BU44">
            <v>0</v>
          </cell>
          <cell r="BV44">
            <v>0</v>
          </cell>
          <cell r="BW44">
            <v>0</v>
          </cell>
          <cell r="CA44">
            <v>35</v>
          </cell>
          <cell r="CB44" t="str">
            <v>SUWANNEE</v>
          </cell>
          <cell r="CC44" t="str">
            <v>1-3</v>
          </cell>
          <cell r="CE44">
            <v>0</v>
          </cell>
          <cell r="CI44">
            <v>0</v>
          </cell>
          <cell r="CJ44" t="str">
            <v>GAS</v>
          </cell>
          <cell r="CK44">
            <v>0</v>
          </cell>
          <cell r="CL44" t="str">
            <v>MCF</v>
          </cell>
          <cell r="CM44" t="str">
            <v xml:space="preserve"> </v>
          </cell>
          <cell r="CN44">
            <v>0</v>
          </cell>
          <cell r="CO44">
            <v>0</v>
          </cell>
          <cell r="CP44">
            <v>0</v>
          </cell>
          <cell r="CQ44">
            <v>7.8820768530413376</v>
          </cell>
          <cell r="CR44">
            <v>0.18847708415356135</v>
          </cell>
          <cell r="CS44">
            <v>0</v>
          </cell>
          <cell r="CU44">
            <v>0</v>
          </cell>
          <cell r="CV44">
            <v>0</v>
          </cell>
          <cell r="CW44">
            <v>0</v>
          </cell>
          <cell r="DA44">
            <v>35</v>
          </cell>
          <cell r="DB44" t="str">
            <v>SUWANNEE</v>
          </cell>
          <cell r="DC44" t="str">
            <v>1-3</v>
          </cell>
          <cell r="DE44">
            <v>0</v>
          </cell>
          <cell r="DI44">
            <v>0</v>
          </cell>
          <cell r="DJ44" t="str">
            <v>GAS</v>
          </cell>
          <cell r="DK44">
            <v>0</v>
          </cell>
          <cell r="DL44" t="str">
            <v>MCF</v>
          </cell>
          <cell r="DM44" t="str">
            <v xml:space="preserve"> </v>
          </cell>
          <cell r="DN44">
            <v>0</v>
          </cell>
          <cell r="DO44">
            <v>0</v>
          </cell>
          <cell r="DP44">
            <v>0</v>
          </cell>
          <cell r="DQ44">
            <v>8.1741966215447803</v>
          </cell>
          <cell r="DR44">
            <v>0.19902838109310877</v>
          </cell>
          <cell r="DS44">
            <v>0</v>
          </cell>
          <cell r="DU44">
            <v>0</v>
          </cell>
          <cell r="DV44">
            <v>0</v>
          </cell>
          <cell r="DW44">
            <v>0</v>
          </cell>
          <cell r="EA44">
            <v>35</v>
          </cell>
          <cell r="EB44" t="str">
            <v>SUWANNEE</v>
          </cell>
          <cell r="EC44" t="str">
            <v>1-3</v>
          </cell>
          <cell r="EE44">
            <v>0</v>
          </cell>
          <cell r="EI44">
            <v>0</v>
          </cell>
          <cell r="EJ44" t="str">
            <v>GAS</v>
          </cell>
          <cell r="EK44">
            <v>0</v>
          </cell>
          <cell r="EL44" t="str">
            <v>MCF</v>
          </cell>
          <cell r="EM44" t="str">
            <v xml:space="preserve"> </v>
          </cell>
          <cell r="EN44">
            <v>0</v>
          </cell>
          <cell r="EO44">
            <v>0</v>
          </cell>
          <cell r="EP44">
            <v>0</v>
          </cell>
          <cell r="EQ44">
            <v>8.3394640705529532</v>
          </cell>
          <cell r="ER44">
            <v>0.20595510955947438</v>
          </cell>
          <cell r="ES44">
            <v>0</v>
          </cell>
          <cell r="EU44">
            <v>0</v>
          </cell>
          <cell r="EV44">
            <v>0</v>
          </cell>
          <cell r="EW44">
            <v>0</v>
          </cell>
          <cell r="FA44">
            <v>35</v>
          </cell>
          <cell r="FB44" t="str">
            <v>SUWANNEE</v>
          </cell>
          <cell r="FC44" t="str">
            <v>1-3</v>
          </cell>
          <cell r="FE44">
            <v>0</v>
          </cell>
          <cell r="FI44">
            <v>0</v>
          </cell>
          <cell r="FJ44" t="str">
            <v>GAS</v>
          </cell>
          <cell r="FK44">
            <v>0</v>
          </cell>
          <cell r="FL44" t="str">
            <v>MCF</v>
          </cell>
          <cell r="FM44">
            <v>1</v>
          </cell>
          <cell r="FN44">
            <v>0</v>
          </cell>
          <cell r="FO44">
            <v>0</v>
          </cell>
          <cell r="FP44">
            <v>0</v>
          </cell>
          <cell r="FS44">
            <v>0</v>
          </cell>
          <cell r="FT44">
            <v>0</v>
          </cell>
          <cell r="FV44">
            <v>0</v>
          </cell>
          <cell r="FW44">
            <v>0</v>
          </cell>
        </row>
        <row r="45">
          <cell r="A45">
            <v>36</v>
          </cell>
          <cell r="B45" t="str">
            <v>TIGER BAY</v>
          </cell>
          <cell r="C45" t="str">
            <v>1</v>
          </cell>
          <cell r="D45">
            <v>223</v>
          </cell>
          <cell r="E45">
            <v>53054</v>
          </cell>
          <cell r="F45">
            <v>31.97719272867544</v>
          </cell>
          <cell r="G45">
            <v>93.49</v>
          </cell>
          <cell r="H45">
            <v>83.771237289206084</v>
          </cell>
          <cell r="I45">
            <v>7488.7096166170313</v>
          </cell>
          <cell r="J45" t="str">
            <v>GAS</v>
          </cell>
          <cell r="K45">
            <v>397306</v>
          </cell>
          <cell r="L45" t="str">
            <v>MCF</v>
          </cell>
          <cell r="M45">
            <v>1</v>
          </cell>
          <cell r="N45">
            <v>397306</v>
          </cell>
          <cell r="O45">
            <v>3708129</v>
          </cell>
          <cell r="P45">
            <v>6.9893485882308592</v>
          </cell>
          <cell r="Q45">
            <v>8.0454742351178918</v>
          </cell>
          <cell r="R45">
            <v>0.2090835920760902</v>
          </cell>
          <cell r="S45">
            <v>428544</v>
          </cell>
          <cell r="U45">
            <v>284</v>
          </cell>
          <cell r="V45">
            <v>3708129</v>
          </cell>
          <cell r="W45">
            <v>0</v>
          </cell>
          <cell r="AA45">
            <v>36</v>
          </cell>
          <cell r="AB45" t="str">
            <v>TIGER BAY</v>
          </cell>
          <cell r="AC45" t="str">
            <v>1</v>
          </cell>
          <cell r="AD45">
            <v>223</v>
          </cell>
          <cell r="AE45">
            <v>51958</v>
          </cell>
          <cell r="AF45">
            <v>31.316601571917641</v>
          </cell>
          <cell r="AG45">
            <v>93.49</v>
          </cell>
          <cell r="AH45">
            <v>84.725642070933546</v>
          </cell>
          <cell r="AI45">
            <v>7464.6637668886406</v>
          </cell>
          <cell r="AJ45" t="str">
            <v>GAS</v>
          </cell>
          <cell r="AK45">
            <v>387849</v>
          </cell>
          <cell r="AL45" t="str">
            <v>MCF</v>
          </cell>
          <cell r="AM45">
            <v>1</v>
          </cell>
          <cell r="AN45">
            <v>387849</v>
          </cell>
          <cell r="AO45">
            <v>3646902</v>
          </cell>
          <cell r="AP45">
            <v>7.0189422225643794</v>
          </cell>
          <cell r="AQ45">
            <v>8.0883816684907632</v>
          </cell>
          <cell r="AR45">
            <v>0.20958420937292896</v>
          </cell>
          <cell r="AS45">
            <v>428544</v>
          </cell>
          <cell r="AU45">
            <v>275</v>
          </cell>
          <cell r="AV45">
            <v>3646644</v>
          </cell>
          <cell r="AW45">
            <v>-258</v>
          </cell>
          <cell r="BA45">
            <v>36</v>
          </cell>
          <cell r="BB45" t="str">
            <v>TIGER BAY</v>
          </cell>
          <cell r="BC45" t="str">
            <v>1</v>
          </cell>
          <cell r="BD45">
            <v>223</v>
          </cell>
          <cell r="BE45">
            <v>72627</v>
          </cell>
          <cell r="BF45">
            <v>43.774410530883841</v>
          </cell>
          <cell r="BG45">
            <v>93.49</v>
          </cell>
          <cell r="BH45">
            <v>83.722780038502776</v>
          </cell>
          <cell r="BI45">
            <v>7489.5011497101632</v>
          </cell>
          <cell r="BJ45" t="str">
            <v>GAS</v>
          </cell>
          <cell r="BK45">
            <v>543940</v>
          </cell>
          <cell r="BL45" t="str">
            <v>MCF</v>
          </cell>
          <cell r="BM45">
            <v>1</v>
          </cell>
          <cell r="BN45">
            <v>543940</v>
          </cell>
          <cell r="BO45">
            <v>4637385</v>
          </cell>
          <cell r="BP45">
            <v>6.385207980503119</v>
          </cell>
          <cell r="BQ45">
            <v>7.5257034500762154</v>
          </cell>
          <cell r="BR45">
            <v>0.21199095786035088</v>
          </cell>
          <cell r="BS45">
            <v>428544</v>
          </cell>
          <cell r="BU45">
            <v>389</v>
          </cell>
          <cell r="BV45">
            <v>4636944</v>
          </cell>
          <cell r="BW45">
            <v>-441</v>
          </cell>
          <cell r="CA45">
            <v>36</v>
          </cell>
          <cell r="CB45" t="str">
            <v>TIGER BAY</v>
          </cell>
          <cell r="CC45" t="str">
            <v>1</v>
          </cell>
          <cell r="CD45">
            <v>223</v>
          </cell>
          <cell r="CE45">
            <v>20872</v>
          </cell>
          <cell r="CF45">
            <v>12.580162977964221</v>
          </cell>
          <cell r="CG45">
            <v>49.861333333333327</v>
          </cell>
          <cell r="CH45">
            <v>87.473282762667111</v>
          </cell>
          <cell r="CI45">
            <v>7411.1728631659644</v>
          </cell>
          <cell r="CJ45" t="str">
            <v>GAS</v>
          </cell>
          <cell r="CK45">
            <v>154686</v>
          </cell>
          <cell r="CL45" t="str">
            <v>MCF</v>
          </cell>
          <cell r="CM45">
            <v>1</v>
          </cell>
          <cell r="CN45">
            <v>154686</v>
          </cell>
          <cell r="CO45">
            <v>1676946</v>
          </cell>
          <cell r="CP45">
            <v>8.0344288999616715</v>
          </cell>
          <cell r="CQ45">
            <v>7.8820768530413376</v>
          </cell>
          <cell r="CR45">
            <v>0.18847708415356135</v>
          </cell>
          <cell r="CS45">
            <v>428544</v>
          </cell>
          <cell r="CU45">
            <v>107</v>
          </cell>
          <cell r="CV45">
            <v>1676982</v>
          </cell>
          <cell r="CW45">
            <v>36</v>
          </cell>
          <cell r="DA45">
            <v>36</v>
          </cell>
          <cell r="DB45" t="str">
            <v>TIGER BAY</v>
          </cell>
          <cell r="DC45" t="str">
            <v>1</v>
          </cell>
          <cell r="DD45">
            <v>207</v>
          </cell>
          <cell r="DE45">
            <v>110526</v>
          </cell>
          <cell r="DF45">
            <v>71.766401745363879</v>
          </cell>
          <cell r="DG45">
            <v>93.49</v>
          </cell>
          <cell r="DH45">
            <v>86.819842111464595</v>
          </cell>
          <cell r="DI45">
            <v>7437.07362973418</v>
          </cell>
          <cell r="DJ45" t="str">
            <v>GAS</v>
          </cell>
          <cell r="DK45">
            <v>821990</v>
          </cell>
          <cell r="DL45" t="str">
            <v>MCF</v>
          </cell>
          <cell r="DM45">
            <v>1</v>
          </cell>
          <cell r="DN45">
            <v>821990</v>
          </cell>
          <cell r="DO45">
            <v>7311251</v>
          </cell>
          <cell r="DP45">
            <v>6.6149602808388979</v>
          </cell>
          <cell r="DQ45">
            <v>8.1741966215447803</v>
          </cell>
          <cell r="DR45">
            <v>0.19902838109310877</v>
          </cell>
          <cell r="DS45">
            <v>428544</v>
          </cell>
          <cell r="DU45">
            <v>615</v>
          </cell>
          <cell r="DV45">
            <v>7311067</v>
          </cell>
          <cell r="DW45">
            <v>-184</v>
          </cell>
          <cell r="EA45">
            <v>36</v>
          </cell>
          <cell r="EB45" t="str">
            <v>TIGER BAY</v>
          </cell>
          <cell r="EC45" t="str">
            <v>1</v>
          </cell>
          <cell r="ED45">
            <v>207</v>
          </cell>
          <cell r="EE45">
            <v>98850</v>
          </cell>
          <cell r="EF45">
            <v>64.184977403771242</v>
          </cell>
          <cell r="EG45">
            <v>93.49</v>
          </cell>
          <cell r="EH45">
            <v>85.733614341841644</v>
          </cell>
          <cell r="EI45">
            <v>7457.1674253920082</v>
          </cell>
          <cell r="EJ45" t="str">
            <v>GAS</v>
          </cell>
          <cell r="EK45">
            <v>737141</v>
          </cell>
          <cell r="EL45" t="str">
            <v>MCF</v>
          </cell>
          <cell r="EM45">
            <v>1</v>
          </cell>
          <cell r="EN45">
            <v>737141</v>
          </cell>
          <cell r="EO45">
            <v>6727723</v>
          </cell>
          <cell r="EP45">
            <v>6.805991906929691</v>
          </cell>
          <cell r="EQ45">
            <v>8.3394640705529532</v>
          </cell>
          <cell r="ER45">
            <v>0.20595510955947438</v>
          </cell>
          <cell r="ES45">
            <v>428544</v>
          </cell>
          <cell r="EU45">
            <v>557</v>
          </cell>
          <cell r="EV45">
            <v>6727854</v>
          </cell>
          <cell r="EW45">
            <v>131</v>
          </cell>
          <cell r="FA45">
            <v>36</v>
          </cell>
          <cell r="FB45" t="str">
            <v>TIGER BAY</v>
          </cell>
          <cell r="FC45" t="str">
            <v>1</v>
          </cell>
          <cell r="FD45">
            <v>217.66666666666666</v>
          </cell>
          <cell r="FE45">
            <v>407887</v>
          </cell>
          <cell r="FF45">
            <v>41.978194108251408</v>
          </cell>
          <cell r="FG45">
            <v>86.218555555555554</v>
          </cell>
          <cell r="FH45">
            <v>84.144884822287523</v>
          </cell>
          <cell r="FI45">
            <v>7460.1838254222366</v>
          </cell>
          <cell r="FJ45" t="str">
            <v>GAS</v>
          </cell>
          <cell r="FK45">
            <v>3042912</v>
          </cell>
          <cell r="FL45" t="str">
            <v>MCF</v>
          </cell>
          <cell r="FM45">
            <v>1</v>
          </cell>
          <cell r="FN45">
            <v>3042912</v>
          </cell>
          <cell r="FO45">
            <v>27708336</v>
          </cell>
          <cell r="FP45">
            <v>6.7931402569829391</v>
          </cell>
          <cell r="FS45">
            <v>2571264</v>
          </cell>
          <cell r="FT45">
            <v>0</v>
          </cell>
          <cell r="FU45">
            <v>2227</v>
          </cell>
          <cell r="FV45">
            <v>27707620</v>
          </cell>
          <cell r="FW45">
            <v>-716</v>
          </cell>
        </row>
        <row r="46">
          <cell r="A46">
            <v>37</v>
          </cell>
          <cell r="B46" t="str">
            <v>TURNER</v>
          </cell>
          <cell r="C46" t="str">
            <v>1-4</v>
          </cell>
          <cell r="D46">
            <v>194</v>
          </cell>
          <cell r="E46">
            <v>894</v>
          </cell>
          <cell r="F46">
            <v>0.61938809444629195</v>
          </cell>
          <cell r="G46">
            <v>98.375</v>
          </cell>
          <cell r="H46">
            <v>47.67152506221116</v>
          </cell>
          <cell r="I46">
            <v>15903.803131991051</v>
          </cell>
          <cell r="J46" t="str">
            <v>LIGHT OIL</v>
          </cell>
          <cell r="K46">
            <v>2452</v>
          </cell>
          <cell r="L46" t="str">
            <v>BBLS</v>
          </cell>
          <cell r="M46">
            <v>5.798531810766721</v>
          </cell>
          <cell r="N46">
            <v>14218</v>
          </cell>
          <cell r="O46">
            <v>222612</v>
          </cell>
          <cell r="P46">
            <v>24.900671140939597</v>
          </cell>
          <cell r="Q46">
            <v>88.227545466110939</v>
          </cell>
          <cell r="R46">
            <v>2.5603448275862069</v>
          </cell>
          <cell r="S46">
            <v>0</v>
          </cell>
          <cell r="U46">
            <v>29</v>
          </cell>
          <cell r="V46">
            <v>228679</v>
          </cell>
          <cell r="W46">
            <v>6067</v>
          </cell>
          <cell r="AA46">
            <v>37</v>
          </cell>
          <cell r="AB46" t="str">
            <v>TURNER</v>
          </cell>
          <cell r="AC46" t="str">
            <v>1-4</v>
          </cell>
          <cell r="AD46">
            <v>194</v>
          </cell>
          <cell r="AE46">
            <v>2319</v>
          </cell>
          <cell r="AF46">
            <v>1.6066677751912204</v>
          </cell>
          <cell r="AG46">
            <v>98.375</v>
          </cell>
          <cell r="AH46">
            <v>44.272623138602512</v>
          </cell>
          <cell r="AI46">
            <v>16430.357912893487</v>
          </cell>
          <cell r="AJ46" t="str">
            <v>LIGHT OIL</v>
          </cell>
          <cell r="AK46">
            <v>6573</v>
          </cell>
          <cell r="AL46" t="str">
            <v>BBLS</v>
          </cell>
          <cell r="AM46">
            <v>5.7967442568081546</v>
          </cell>
          <cell r="AN46">
            <v>38102</v>
          </cell>
          <cell r="AO46">
            <v>623554</v>
          </cell>
          <cell r="AP46">
            <v>26.888917636912463</v>
          </cell>
          <cell r="AQ46">
            <v>92.301820114125746</v>
          </cell>
          <cell r="AR46">
            <v>2.5641379310344825</v>
          </cell>
          <cell r="AS46">
            <v>0</v>
          </cell>
          <cell r="AU46">
            <v>81</v>
          </cell>
          <cell r="AV46">
            <v>640210</v>
          </cell>
          <cell r="AW46">
            <v>16656</v>
          </cell>
          <cell r="BA46">
            <v>37</v>
          </cell>
          <cell r="BB46" t="str">
            <v>TURNER</v>
          </cell>
          <cell r="BC46" t="str">
            <v>1-4</v>
          </cell>
          <cell r="BD46">
            <v>194</v>
          </cell>
          <cell r="BE46">
            <v>488</v>
          </cell>
          <cell r="BF46">
            <v>0.33809998891475446</v>
          </cell>
          <cell r="BG46">
            <v>88.51491935483871</v>
          </cell>
          <cell r="BH46">
            <v>39.717851329354318</v>
          </cell>
          <cell r="BI46">
            <v>16415.983606557376</v>
          </cell>
          <cell r="BJ46" t="str">
            <v>LIGHT OIL</v>
          </cell>
          <cell r="BK46">
            <v>1382</v>
          </cell>
          <cell r="BL46" t="str">
            <v>BBLS</v>
          </cell>
          <cell r="BM46">
            <v>5.7966714905933427</v>
          </cell>
          <cell r="BN46">
            <v>8011</v>
          </cell>
          <cell r="BO46">
            <v>120129</v>
          </cell>
          <cell r="BP46">
            <v>24.616598360655736</v>
          </cell>
          <cell r="BQ46">
            <v>84.360663929837671</v>
          </cell>
          <cell r="BR46">
            <v>2.563478260869565</v>
          </cell>
          <cell r="BS46">
            <v>0</v>
          </cell>
          <cell r="BU46">
            <v>19</v>
          </cell>
          <cell r="BV46">
            <v>123237</v>
          </cell>
          <cell r="BW46">
            <v>3108</v>
          </cell>
          <cell r="CA46">
            <v>37</v>
          </cell>
          <cell r="CB46" t="str">
            <v>TURNER</v>
          </cell>
          <cell r="CC46" t="str">
            <v>1-4</v>
          </cell>
          <cell r="CD46">
            <v>194</v>
          </cell>
          <cell r="CE46">
            <v>260</v>
          </cell>
          <cell r="CF46">
            <v>0.18013523999556591</v>
          </cell>
          <cell r="CG46">
            <v>78.285416666666663</v>
          </cell>
          <cell r="CH46">
            <v>50.257731958762875</v>
          </cell>
          <cell r="CI46">
            <v>15892.307692307693</v>
          </cell>
          <cell r="CJ46" t="str">
            <v>LIGHT OIL</v>
          </cell>
          <cell r="CK46">
            <v>712</v>
          </cell>
          <cell r="CL46" t="str">
            <v>BBLS</v>
          </cell>
          <cell r="CM46">
            <v>5.8033707865168536</v>
          </cell>
          <cell r="CN46">
            <v>4132</v>
          </cell>
          <cell r="CO46">
            <v>58159</v>
          </cell>
          <cell r="CP46">
            <v>22.368846153846153</v>
          </cell>
          <cell r="CQ46">
            <v>79.112687500000007</v>
          </cell>
          <cell r="CR46">
            <v>2.57125</v>
          </cell>
          <cell r="CS46">
            <v>0</v>
          </cell>
          <cell r="CU46">
            <v>8</v>
          </cell>
          <cell r="CV46">
            <v>59658</v>
          </cell>
          <cell r="CW46">
            <v>1499</v>
          </cell>
          <cell r="DA46">
            <v>37</v>
          </cell>
          <cell r="DB46" t="str">
            <v>TURNER</v>
          </cell>
          <cell r="DC46" t="str">
            <v>1-4</v>
          </cell>
          <cell r="DD46">
            <v>154</v>
          </cell>
          <cell r="DE46">
            <v>10828</v>
          </cell>
          <cell r="DF46">
            <v>9.4504957408183206</v>
          </cell>
          <cell r="DG46">
            <v>95.149193548387103</v>
          </cell>
          <cell r="DH46">
            <v>48.048989734638937</v>
          </cell>
          <cell r="DI46">
            <v>15518.655338012561</v>
          </cell>
          <cell r="DJ46" t="str">
            <v>LIGHT OIL</v>
          </cell>
          <cell r="DK46">
            <v>28992</v>
          </cell>
          <cell r="DL46" t="str">
            <v>BBLS</v>
          </cell>
          <cell r="DM46">
            <v>5.7959437086092711</v>
          </cell>
          <cell r="DN46">
            <v>168036</v>
          </cell>
          <cell r="DO46">
            <v>2735855</v>
          </cell>
          <cell r="DP46">
            <v>25.266485038788325</v>
          </cell>
          <cell r="DQ46">
            <v>91.811869370926942</v>
          </cell>
          <cell r="DR46">
            <v>2.5539849624060151</v>
          </cell>
          <cell r="DS46">
            <v>0</v>
          </cell>
          <cell r="DU46">
            <v>439</v>
          </cell>
          <cell r="DV46">
            <v>2823809</v>
          </cell>
          <cell r="DW46">
            <v>87954</v>
          </cell>
          <cell r="EA46">
            <v>37</v>
          </cell>
          <cell r="EB46" t="str">
            <v>TURNER</v>
          </cell>
          <cell r="EC46" t="str">
            <v>1-4</v>
          </cell>
          <cell r="ED46">
            <v>154</v>
          </cell>
          <cell r="EE46">
            <v>6695</v>
          </cell>
          <cell r="EF46">
            <v>5.8432830610249971</v>
          </cell>
          <cell r="EG46">
            <v>98.375</v>
          </cell>
          <cell r="EH46">
            <v>48.126228015526912</v>
          </cell>
          <cell r="EI46">
            <v>15560.567587752053</v>
          </cell>
          <cell r="EJ46" t="str">
            <v>LIGHT OIL</v>
          </cell>
          <cell r="EK46">
            <v>17974</v>
          </cell>
          <cell r="EL46" t="str">
            <v>BBLS</v>
          </cell>
          <cell r="EM46">
            <v>5.7960387225993104</v>
          </cell>
          <cell r="EN46">
            <v>104178</v>
          </cell>
          <cell r="EO46">
            <v>1683521</v>
          </cell>
          <cell r="EP46">
            <v>25.145944734876771</v>
          </cell>
          <cell r="EQ46">
            <v>91.110116822636044</v>
          </cell>
          <cell r="ER46">
            <v>2.5541463414634147</v>
          </cell>
          <cell r="ES46">
            <v>0</v>
          </cell>
          <cell r="EU46">
            <v>271</v>
          </cell>
          <cell r="EV46">
            <v>1732438</v>
          </cell>
          <cell r="EW46">
            <v>48917</v>
          </cell>
          <cell r="FA46">
            <v>37</v>
          </cell>
          <cell r="FB46" t="str">
            <v>TURNER</v>
          </cell>
          <cell r="FC46" t="str">
            <v>1-4</v>
          </cell>
          <cell r="FD46">
            <v>180.66666666666666</v>
          </cell>
          <cell r="FE46">
            <v>21484</v>
          </cell>
          <cell r="FF46">
            <v>2.6638693806292904</v>
          </cell>
          <cell r="FG46">
            <v>92.845754928315401</v>
          </cell>
          <cell r="FH46">
            <v>42.118699817458626</v>
          </cell>
          <cell r="FI46">
            <v>15671.057531185999</v>
          </cell>
          <cell r="FJ46" t="str">
            <v>LIGHT OIL</v>
          </cell>
          <cell r="FK46">
            <v>58085</v>
          </cell>
          <cell r="FL46" t="str">
            <v>BBLS</v>
          </cell>
          <cell r="FM46">
            <v>5.8</v>
          </cell>
          <cell r="FN46">
            <v>336677</v>
          </cell>
          <cell r="FO46">
            <v>5443830</v>
          </cell>
          <cell r="FP46">
            <v>25.33899646248371</v>
          </cell>
          <cell r="FS46">
            <v>0</v>
          </cell>
          <cell r="FT46">
            <v>0</v>
          </cell>
          <cell r="FU46">
            <v>847</v>
          </cell>
          <cell r="FV46">
            <v>5608031</v>
          </cell>
          <cell r="FW46">
            <v>164201</v>
          </cell>
        </row>
        <row r="47">
          <cell r="A47">
            <v>38</v>
          </cell>
          <cell r="B47" t="str">
            <v>UNIV OF FLA.</v>
          </cell>
          <cell r="C47" t="str">
            <v>1</v>
          </cell>
          <cell r="D47">
            <v>41</v>
          </cell>
          <cell r="E47">
            <v>34214</v>
          </cell>
          <cell r="F47">
            <v>112.16233936532913</v>
          </cell>
          <cell r="G47">
            <v>98.01</v>
          </cell>
          <cell r="H47">
            <v>117.03896281599562</v>
          </cell>
          <cell r="I47">
            <v>9251.7975097913131</v>
          </cell>
          <cell r="J47" t="str">
            <v>GAS</v>
          </cell>
          <cell r="K47">
            <v>316541</v>
          </cell>
          <cell r="L47" t="str">
            <v>MCF</v>
          </cell>
          <cell r="M47">
            <v>1</v>
          </cell>
          <cell r="N47">
            <v>316541</v>
          </cell>
          <cell r="O47">
            <v>2497568</v>
          </cell>
          <cell r="P47">
            <v>7.2998421698719822</v>
          </cell>
          <cell r="Q47">
            <v>8.0454742351178918</v>
          </cell>
          <cell r="R47">
            <v>0.2090835920760902</v>
          </cell>
          <cell r="S47">
            <v>183662</v>
          </cell>
          <cell r="T47">
            <v>-299000</v>
          </cell>
          <cell r="U47">
            <v>713</v>
          </cell>
          <cell r="V47">
            <v>2796568</v>
          </cell>
          <cell r="W47">
            <v>0</v>
          </cell>
          <cell r="AA47">
            <v>38</v>
          </cell>
          <cell r="AB47" t="str">
            <v>UNIV OF FLA.</v>
          </cell>
          <cell r="AC47" t="str">
            <v>1</v>
          </cell>
          <cell r="AD47">
            <v>41</v>
          </cell>
          <cell r="AE47">
            <v>31680</v>
          </cell>
          <cell r="AF47">
            <v>103.85523210070811</v>
          </cell>
          <cell r="AG47">
            <v>98.01</v>
          </cell>
          <cell r="AH47">
            <v>117.07317073170731</v>
          </cell>
          <cell r="AI47">
            <v>9247.3800505050513</v>
          </cell>
          <cell r="AJ47" t="str">
            <v>GAS</v>
          </cell>
          <cell r="AK47">
            <v>292957</v>
          </cell>
          <cell r="AL47" t="str">
            <v>MCF</v>
          </cell>
          <cell r="AM47">
            <v>1</v>
          </cell>
          <cell r="AN47">
            <v>292957</v>
          </cell>
          <cell r="AO47">
            <v>2315609</v>
          </cell>
          <cell r="AP47">
            <v>7.3093718434343433</v>
          </cell>
          <cell r="AQ47">
            <v>8.0883816684907632</v>
          </cell>
          <cell r="AR47">
            <v>0.20958420937292896</v>
          </cell>
          <cell r="AS47">
            <v>183662</v>
          </cell>
          <cell r="AT47">
            <v>-299000</v>
          </cell>
          <cell r="AU47">
            <v>660</v>
          </cell>
          <cell r="AV47">
            <v>2614415</v>
          </cell>
          <cell r="AW47">
            <v>-194</v>
          </cell>
          <cell r="BA47">
            <v>38</v>
          </cell>
          <cell r="BB47" t="str">
            <v>UNIV OF FLA.</v>
          </cell>
          <cell r="BC47" t="str">
            <v>1</v>
          </cell>
          <cell r="BD47">
            <v>41</v>
          </cell>
          <cell r="BE47">
            <v>3110</v>
          </cell>
          <cell r="BF47">
            <v>10.195384211906635</v>
          </cell>
          <cell r="BG47">
            <v>9.4848387096774189</v>
          </cell>
          <cell r="BH47">
            <v>116.69793621013133</v>
          </cell>
          <cell r="BI47">
            <v>9257.8778135048233</v>
          </cell>
          <cell r="BJ47" t="str">
            <v>GAS</v>
          </cell>
          <cell r="BK47">
            <v>28792</v>
          </cell>
          <cell r="BL47" t="str">
            <v>MCF</v>
          </cell>
          <cell r="BM47">
            <v>1</v>
          </cell>
          <cell r="BN47">
            <v>28792</v>
          </cell>
          <cell r="BO47">
            <v>107446</v>
          </cell>
          <cell r="BP47">
            <v>3.4548553054662379</v>
          </cell>
          <cell r="BQ47">
            <v>7.5257034500762154</v>
          </cell>
          <cell r="BR47">
            <v>0.21199095786035088</v>
          </cell>
          <cell r="BS47">
            <v>183662</v>
          </cell>
          <cell r="BT47">
            <v>-299000</v>
          </cell>
          <cell r="BU47">
            <v>65</v>
          </cell>
          <cell r="BV47">
            <v>406423</v>
          </cell>
          <cell r="BW47">
            <v>-23</v>
          </cell>
          <cell r="CA47">
            <v>38</v>
          </cell>
          <cell r="CB47" t="str">
            <v>UNIV OF FLA.</v>
          </cell>
          <cell r="CC47" t="str">
            <v>1</v>
          </cell>
          <cell r="CD47">
            <v>41</v>
          </cell>
          <cell r="CE47">
            <v>31104</v>
          </cell>
          <cell r="CF47">
            <v>101.96695515342252</v>
          </cell>
          <cell r="CG47">
            <v>91.475999999999999</v>
          </cell>
          <cell r="CH47">
            <v>117.07317073170731</v>
          </cell>
          <cell r="CI47">
            <v>9256.7836934156385</v>
          </cell>
          <cell r="CJ47" t="str">
            <v>GAS</v>
          </cell>
          <cell r="CK47">
            <v>287923</v>
          </cell>
          <cell r="CL47" t="str">
            <v>MCF</v>
          </cell>
          <cell r="CM47">
            <v>1</v>
          </cell>
          <cell r="CN47">
            <v>287923</v>
          </cell>
          <cell r="CO47">
            <v>2208360</v>
          </cell>
          <cell r="CP47">
            <v>7.0999228395061733</v>
          </cell>
          <cell r="CQ47">
            <v>7.8820768530413376</v>
          </cell>
          <cell r="CR47">
            <v>0.18847708415356135</v>
          </cell>
          <cell r="CS47">
            <v>183662</v>
          </cell>
          <cell r="CT47">
            <v>-299000</v>
          </cell>
          <cell r="CU47">
            <v>648</v>
          </cell>
          <cell r="CV47">
            <v>2507428</v>
          </cell>
          <cell r="CW47">
            <v>68</v>
          </cell>
          <cell r="DA47">
            <v>38</v>
          </cell>
          <cell r="DB47" t="str">
            <v>UNIV OF FLA.</v>
          </cell>
          <cell r="DC47" t="str">
            <v>1</v>
          </cell>
          <cell r="DD47">
            <v>35</v>
          </cell>
          <cell r="DE47">
            <v>32508</v>
          </cell>
          <cell r="DF47">
            <v>124.83870967741935</v>
          </cell>
          <cell r="DG47">
            <v>98.01</v>
          </cell>
          <cell r="DH47">
            <v>128.6426592797784</v>
          </cell>
          <cell r="DI47">
            <v>9275.0707518149393</v>
          </cell>
          <cell r="DJ47" t="str">
            <v>GAS</v>
          </cell>
          <cell r="DK47">
            <v>301514</v>
          </cell>
          <cell r="DL47" t="str">
            <v>MCF</v>
          </cell>
          <cell r="DM47">
            <v>1</v>
          </cell>
          <cell r="DN47">
            <v>301514</v>
          </cell>
          <cell r="DO47">
            <v>2409307</v>
          </cell>
          <cell r="DP47">
            <v>7.4114279561953982</v>
          </cell>
          <cell r="DQ47">
            <v>8.1741966215447803</v>
          </cell>
          <cell r="DR47">
            <v>0.19902838109310877</v>
          </cell>
          <cell r="DS47">
            <v>183662</v>
          </cell>
          <cell r="DT47">
            <v>-299000</v>
          </cell>
          <cell r="DU47">
            <v>722</v>
          </cell>
          <cell r="DV47">
            <v>2708242</v>
          </cell>
          <cell r="DW47">
            <v>-65</v>
          </cell>
          <cell r="EA47">
            <v>38</v>
          </cell>
          <cell r="EB47" t="str">
            <v>UNIV OF FLA.</v>
          </cell>
          <cell r="EC47" t="str">
            <v>1</v>
          </cell>
          <cell r="ED47">
            <v>35</v>
          </cell>
          <cell r="EE47">
            <v>31212</v>
          </cell>
          <cell r="EF47">
            <v>119.86175115207374</v>
          </cell>
          <cell r="EG47">
            <v>98.01</v>
          </cell>
          <cell r="EH47">
            <v>128.49732400164677</v>
          </cell>
          <cell r="EI47">
            <v>9276.5282583621683</v>
          </cell>
          <cell r="EJ47" t="str">
            <v>GAS</v>
          </cell>
          <cell r="EK47">
            <v>289539</v>
          </cell>
          <cell r="EL47" t="str">
            <v>MCF</v>
          </cell>
          <cell r="EM47">
            <v>1</v>
          </cell>
          <cell r="EN47">
            <v>289539</v>
          </cell>
          <cell r="EO47">
            <v>2358894</v>
          </cell>
          <cell r="EP47">
            <v>7.5576509034986543</v>
          </cell>
          <cell r="EQ47">
            <v>8.3394640705529532</v>
          </cell>
          <cell r="ER47">
            <v>0.20595510955947438</v>
          </cell>
          <cell r="ES47">
            <v>183662</v>
          </cell>
          <cell r="ET47">
            <v>-299000</v>
          </cell>
          <cell r="EU47">
            <v>694</v>
          </cell>
          <cell r="EV47">
            <v>2657943</v>
          </cell>
          <cell r="EW47">
            <v>49</v>
          </cell>
          <cell r="FA47">
            <v>38</v>
          </cell>
          <cell r="FB47" t="str">
            <v>UNIV OF FLA.</v>
          </cell>
          <cell r="FC47" t="str">
            <v>1</v>
          </cell>
          <cell r="FD47">
            <v>39</v>
          </cell>
          <cell r="FE47">
            <v>163828</v>
          </cell>
          <cell r="FF47">
            <v>94.102104585975553</v>
          </cell>
          <cell r="FG47">
            <v>82.166806451612899</v>
          </cell>
          <cell r="FH47">
            <v>119.95196883831949</v>
          </cell>
          <cell r="FI47">
            <v>9261.3350587201203</v>
          </cell>
          <cell r="FJ47" t="str">
            <v>GAS</v>
          </cell>
          <cell r="FK47">
            <v>1517266</v>
          </cell>
          <cell r="FL47" t="str">
            <v>MCF</v>
          </cell>
          <cell r="FM47">
            <v>1</v>
          </cell>
          <cell r="FN47">
            <v>1517266</v>
          </cell>
          <cell r="FO47">
            <v>11897184</v>
          </cell>
          <cell r="FP47">
            <v>7.2619967282759976</v>
          </cell>
          <cell r="FS47">
            <v>1101972</v>
          </cell>
          <cell r="FT47">
            <v>-1794000</v>
          </cell>
          <cell r="FU47">
            <v>3502</v>
          </cell>
          <cell r="FV47">
            <v>13691019</v>
          </cell>
          <cell r="FW47">
            <v>-165</v>
          </cell>
        </row>
        <row r="48">
          <cell r="A48">
            <v>39</v>
          </cell>
          <cell r="B48" t="str">
            <v>OTHER - START UP</v>
          </cell>
          <cell r="D48" t="str">
            <v>-</v>
          </cell>
          <cell r="E48">
            <v>5222</v>
          </cell>
          <cell r="F48" t="str">
            <v>-</v>
          </cell>
          <cell r="H48" t="str">
            <v>-</v>
          </cell>
          <cell r="I48">
            <v>9970.7008808885494</v>
          </cell>
          <cell r="J48" t="str">
            <v>LIGHT OIL</v>
          </cell>
          <cell r="K48">
            <v>8984</v>
          </cell>
          <cell r="L48" t="str">
            <v>BBLS</v>
          </cell>
          <cell r="M48">
            <v>5.7955253784505789</v>
          </cell>
          <cell r="N48">
            <v>52067</v>
          </cell>
          <cell r="O48">
            <v>792636</v>
          </cell>
          <cell r="P48">
            <v>15.178782075833013</v>
          </cell>
          <cell r="Q48">
            <v>88.227545466110939</v>
          </cell>
          <cell r="R48">
            <v>0</v>
          </cell>
          <cell r="S48">
            <v>0</v>
          </cell>
          <cell r="U48">
            <v>0</v>
          </cell>
          <cell r="V48">
            <v>864678</v>
          </cell>
          <cell r="W48">
            <v>72042</v>
          </cell>
          <cell r="AA48">
            <v>39</v>
          </cell>
          <cell r="AB48" t="str">
            <v>OTHER - START UP</v>
          </cell>
          <cell r="AD48" t="str">
            <v>-</v>
          </cell>
          <cell r="AE48">
            <v>4274</v>
          </cell>
          <cell r="AF48" t="str">
            <v>-</v>
          </cell>
          <cell r="AH48" t="str">
            <v>-</v>
          </cell>
          <cell r="AI48">
            <v>10024.099204492279</v>
          </cell>
          <cell r="AJ48" t="str">
            <v>LIGHT OIL</v>
          </cell>
          <cell r="AK48">
            <v>7391</v>
          </cell>
          <cell r="AL48" t="str">
            <v>BBLS</v>
          </cell>
          <cell r="AM48">
            <v>5.796644567717494</v>
          </cell>
          <cell r="AN48">
            <v>42843</v>
          </cell>
          <cell r="AO48">
            <v>682203</v>
          </cell>
          <cell r="AP48">
            <v>15.961698642957419</v>
          </cell>
          <cell r="AQ48">
            <v>92.301820114125746</v>
          </cell>
          <cell r="AR48">
            <v>0</v>
          </cell>
          <cell r="AS48">
            <v>0</v>
          </cell>
          <cell r="AU48">
            <v>0</v>
          </cell>
          <cell r="AV48">
            <v>732019</v>
          </cell>
          <cell r="AW48">
            <v>49816</v>
          </cell>
          <cell r="BA48">
            <v>39</v>
          </cell>
          <cell r="BB48" t="str">
            <v>OTHER - START UP</v>
          </cell>
          <cell r="BD48" t="str">
            <v>-</v>
          </cell>
          <cell r="BE48">
            <v>3949</v>
          </cell>
          <cell r="BF48" t="str">
            <v>-</v>
          </cell>
          <cell r="BH48" t="str">
            <v>-</v>
          </cell>
          <cell r="BI48">
            <v>9930.1088883261582</v>
          </cell>
          <cell r="BJ48" t="str">
            <v>LIGHT OIL</v>
          </cell>
          <cell r="BK48">
            <v>6766</v>
          </cell>
          <cell r="BL48" t="str">
            <v>BBLS</v>
          </cell>
          <cell r="BM48">
            <v>5.7957434229973392</v>
          </cell>
          <cell r="BN48">
            <v>39214</v>
          </cell>
          <cell r="BO48">
            <v>570784</v>
          </cell>
          <cell r="BP48">
            <v>14.453887060015195</v>
          </cell>
          <cell r="BQ48">
            <v>84.360663929837671</v>
          </cell>
          <cell r="BR48">
            <v>0</v>
          </cell>
          <cell r="BS48">
            <v>0</v>
          </cell>
          <cell r="BU48">
            <v>0</v>
          </cell>
          <cell r="BV48">
            <v>668090</v>
          </cell>
          <cell r="BW48">
            <v>97306</v>
          </cell>
          <cell r="CA48">
            <v>39</v>
          </cell>
          <cell r="CB48" t="str">
            <v>OTHER - START UP</v>
          </cell>
          <cell r="CD48" t="str">
            <v>-</v>
          </cell>
          <cell r="CE48">
            <v>2828</v>
          </cell>
          <cell r="CF48" t="str">
            <v>-</v>
          </cell>
          <cell r="CH48" t="str">
            <v>-</v>
          </cell>
          <cell r="CI48">
            <v>9852.5459688826013</v>
          </cell>
          <cell r="CJ48" t="str">
            <v>LIGHT OIL</v>
          </cell>
          <cell r="CK48">
            <v>4807</v>
          </cell>
          <cell r="CL48" t="str">
            <v>BBLS</v>
          </cell>
          <cell r="CM48">
            <v>5.7963386727688784</v>
          </cell>
          <cell r="CN48">
            <v>27863</v>
          </cell>
          <cell r="CO48">
            <v>380295</v>
          </cell>
          <cell r="CP48">
            <v>13.447489391796321</v>
          </cell>
          <cell r="CQ48">
            <v>79.112687500000007</v>
          </cell>
          <cell r="CR48">
            <v>0</v>
          </cell>
          <cell r="CS48">
            <v>0</v>
          </cell>
          <cell r="CU48">
            <v>0</v>
          </cell>
          <cell r="CV48">
            <v>439565</v>
          </cell>
          <cell r="CW48">
            <v>59270</v>
          </cell>
          <cell r="DA48">
            <v>39</v>
          </cell>
          <cell r="DB48" t="str">
            <v>OTHER - START UP</v>
          </cell>
          <cell r="DD48" t="str">
            <v>-</v>
          </cell>
          <cell r="DE48">
            <v>3853</v>
          </cell>
          <cell r="DF48" t="str">
            <v>-</v>
          </cell>
          <cell r="DH48" t="str">
            <v>-</v>
          </cell>
          <cell r="DI48">
            <v>10140.410070075266</v>
          </cell>
          <cell r="DJ48" t="str">
            <v>LIGHT OIL</v>
          </cell>
          <cell r="DK48">
            <v>6742</v>
          </cell>
          <cell r="DL48" t="str">
            <v>BBLS</v>
          </cell>
          <cell r="DM48">
            <v>5.7951646395728273</v>
          </cell>
          <cell r="DN48">
            <v>39071</v>
          </cell>
          <cell r="DO48">
            <v>618996</v>
          </cell>
          <cell r="DP48">
            <v>16.06529976641578</v>
          </cell>
          <cell r="DQ48">
            <v>91.811869370926942</v>
          </cell>
          <cell r="DR48">
            <v>0</v>
          </cell>
          <cell r="DS48">
            <v>0</v>
          </cell>
          <cell r="DU48">
            <v>0</v>
          </cell>
          <cell r="DV48">
            <v>654700</v>
          </cell>
          <cell r="DW48">
            <v>35704</v>
          </cell>
          <cell r="EA48">
            <v>39</v>
          </cell>
          <cell r="EB48" t="str">
            <v>OTHER - START UP</v>
          </cell>
          <cell r="ED48" t="str">
            <v>-</v>
          </cell>
          <cell r="EE48">
            <v>4306</v>
          </cell>
          <cell r="EF48" t="str">
            <v>-</v>
          </cell>
          <cell r="EH48" t="str">
            <v>-</v>
          </cell>
          <cell r="EI48">
            <v>10031.816070599165</v>
          </cell>
          <cell r="EJ48" t="str">
            <v>LIGHT OIL</v>
          </cell>
          <cell r="EK48">
            <v>7454</v>
          </cell>
          <cell r="EL48" t="str">
            <v>BBLS</v>
          </cell>
          <cell r="EM48">
            <v>5.7951435470888111</v>
          </cell>
          <cell r="EN48">
            <v>43197</v>
          </cell>
          <cell r="EO48">
            <v>679135</v>
          </cell>
          <cell r="EP48">
            <v>15.771830004644681</v>
          </cell>
          <cell r="EQ48">
            <v>91.110116822636044</v>
          </cell>
          <cell r="ER48">
            <v>0</v>
          </cell>
          <cell r="ES48">
            <v>0</v>
          </cell>
          <cell r="EU48">
            <v>0</v>
          </cell>
          <cell r="EV48">
            <v>723150</v>
          </cell>
          <cell r="EW48">
            <v>44015</v>
          </cell>
          <cell r="FA48">
            <v>39</v>
          </cell>
          <cell r="FB48" t="str">
            <v>OTHER - START UP</v>
          </cell>
          <cell r="FD48" t="str">
            <v>-</v>
          </cell>
          <cell r="FE48">
            <v>24432</v>
          </cell>
          <cell r="FF48" t="str">
            <v>-</v>
          </cell>
          <cell r="FG48" t="str">
            <v>-</v>
          </cell>
          <cell r="FH48" t="str">
            <v>-</v>
          </cell>
          <cell r="FI48">
            <v>9997.3395546823831</v>
          </cell>
          <cell r="FJ48" t="str">
            <v>LIGHT OIL</v>
          </cell>
          <cell r="FK48">
            <v>42144</v>
          </cell>
          <cell r="FL48" t="str">
            <v>BBLS</v>
          </cell>
          <cell r="FM48">
            <v>5.8</v>
          </cell>
          <cell r="FN48">
            <v>244255</v>
          </cell>
          <cell r="FO48">
            <v>3724049</v>
          </cell>
          <cell r="FP48">
            <v>15.242505730189915</v>
          </cell>
          <cell r="FS48">
            <v>0</v>
          </cell>
          <cell r="FT48">
            <v>0</v>
          </cell>
          <cell r="FU48">
            <v>0</v>
          </cell>
          <cell r="FV48">
            <v>4082202</v>
          </cell>
          <cell r="FW48">
            <v>358153</v>
          </cell>
        </row>
        <row r="49">
          <cell r="A49">
            <v>40</v>
          </cell>
          <cell r="B49" t="str">
            <v xml:space="preserve">OTHER </v>
          </cell>
          <cell r="U49">
            <v>0</v>
          </cell>
          <cell r="AA49">
            <v>40</v>
          </cell>
          <cell r="AB49" t="str">
            <v xml:space="preserve">OTHER </v>
          </cell>
          <cell r="AU49">
            <v>0</v>
          </cell>
          <cell r="BA49">
            <v>40</v>
          </cell>
          <cell r="BB49" t="str">
            <v xml:space="preserve">OTHER </v>
          </cell>
          <cell r="BU49">
            <v>0</v>
          </cell>
          <cell r="CA49">
            <v>40</v>
          </cell>
          <cell r="CB49" t="str">
            <v xml:space="preserve">OTHER </v>
          </cell>
          <cell r="CU49">
            <v>0</v>
          </cell>
          <cell r="DA49">
            <v>40</v>
          </cell>
          <cell r="DB49" t="str">
            <v xml:space="preserve">OTHER </v>
          </cell>
          <cell r="DU49">
            <v>0</v>
          </cell>
          <cell r="EA49">
            <v>40</v>
          </cell>
          <cell r="EB49" t="str">
            <v xml:space="preserve">OTHER </v>
          </cell>
          <cell r="EU49">
            <v>0</v>
          </cell>
          <cell r="FA49">
            <v>40</v>
          </cell>
          <cell r="FB49" t="str">
            <v xml:space="preserve">OTHER </v>
          </cell>
        </row>
        <row r="50">
          <cell r="A50">
            <v>41</v>
          </cell>
          <cell r="B50" t="str">
            <v>TOTAL</v>
          </cell>
          <cell r="D50">
            <v>9750</v>
          </cell>
          <cell r="E50">
            <v>2979231</v>
          </cell>
          <cell r="I50">
            <v>9626.8815677602724</v>
          </cell>
          <cell r="N50">
            <v>28680704</v>
          </cell>
          <cell r="O50">
            <v>125847156</v>
          </cell>
          <cell r="P50">
            <v>4.2241489834121619</v>
          </cell>
          <cell r="S50">
            <v>6713516</v>
          </cell>
          <cell r="T50">
            <v>-299000</v>
          </cell>
          <cell r="V50">
            <v>126188717</v>
          </cell>
          <cell r="W50">
            <v>42561</v>
          </cell>
          <cell r="AA50">
            <v>41</v>
          </cell>
          <cell r="AB50" t="str">
            <v>TOTAL</v>
          </cell>
          <cell r="AD50">
            <v>9750</v>
          </cell>
          <cell r="AE50">
            <v>2510749</v>
          </cell>
          <cell r="AI50">
            <v>9654.5668244814606</v>
          </cell>
          <cell r="AN50">
            <v>24240194</v>
          </cell>
          <cell r="AO50">
            <v>115841533</v>
          </cell>
          <cell r="AP50">
            <v>4.6138237235183599</v>
          </cell>
          <cell r="AS50">
            <v>6713516</v>
          </cell>
          <cell r="AT50">
            <v>-299000</v>
          </cell>
          <cell r="AV50">
            <v>116130311</v>
          </cell>
          <cell r="AW50">
            <v>-10222</v>
          </cell>
          <cell r="BA50">
            <v>41</v>
          </cell>
          <cell r="BB50" t="str">
            <v>TOTAL</v>
          </cell>
          <cell r="BD50">
            <v>9750</v>
          </cell>
          <cell r="BE50">
            <v>2644926</v>
          </cell>
          <cell r="BI50">
            <v>9729.185618047537</v>
          </cell>
          <cell r="BN50">
            <v>25732976</v>
          </cell>
          <cell r="BO50">
            <v>112532609</v>
          </cell>
          <cell r="BP50">
            <v>4.2546600169532152</v>
          </cell>
          <cell r="BS50">
            <v>6713516</v>
          </cell>
          <cell r="BT50">
            <v>-299000</v>
          </cell>
          <cell r="BV50">
            <v>112899391</v>
          </cell>
          <cell r="BW50">
            <v>67782</v>
          </cell>
          <cell r="CA50">
            <v>41</v>
          </cell>
          <cell r="CB50" t="str">
            <v>TOTAL</v>
          </cell>
          <cell r="CD50">
            <v>9750</v>
          </cell>
          <cell r="CE50">
            <v>2668001</v>
          </cell>
          <cell r="CI50">
            <v>9441.7970607957031</v>
          </cell>
          <cell r="CN50">
            <v>25190724</v>
          </cell>
          <cell r="CO50">
            <v>113801595</v>
          </cell>
          <cell r="CP50">
            <v>4.2654255002153301</v>
          </cell>
          <cell r="CS50">
            <v>6713516</v>
          </cell>
          <cell r="CT50">
            <v>-299000</v>
          </cell>
          <cell r="CV50">
            <v>114132619</v>
          </cell>
          <cell r="CW50">
            <v>32024</v>
          </cell>
          <cell r="DA50">
            <v>41</v>
          </cell>
          <cell r="DB50" t="str">
            <v>TOTAL</v>
          </cell>
          <cell r="DD50">
            <v>8833</v>
          </cell>
          <cell r="DE50">
            <v>3257153</v>
          </cell>
          <cell r="DI50">
            <v>9521.9094712468213</v>
          </cell>
          <cell r="DN50">
            <v>31014316</v>
          </cell>
          <cell r="DO50">
            <v>175414057</v>
          </cell>
          <cell r="DP50">
            <v>5.3855025232158269</v>
          </cell>
          <cell r="DS50">
            <v>6791516</v>
          </cell>
          <cell r="DT50">
            <v>-299000</v>
          </cell>
          <cell r="DV50">
            <v>175693993</v>
          </cell>
          <cell r="DW50">
            <v>-19064</v>
          </cell>
          <cell r="EA50">
            <v>41</v>
          </cell>
          <cell r="EB50" t="str">
            <v>TOTAL</v>
          </cell>
          <cell r="ED50">
            <v>8833</v>
          </cell>
          <cell r="EE50">
            <v>3518295</v>
          </cell>
          <cell r="EI50">
            <v>9418.3137002440089</v>
          </cell>
          <cell r="EN50">
            <v>33136406</v>
          </cell>
          <cell r="EO50">
            <v>178511370</v>
          </cell>
          <cell r="EP50">
            <v>5.0738033621399001</v>
          </cell>
          <cell r="ES50">
            <v>6791516</v>
          </cell>
          <cell r="ET50">
            <v>-299000</v>
          </cell>
          <cell r="EV50">
            <v>178814162</v>
          </cell>
          <cell r="EW50">
            <v>3792</v>
          </cell>
          <cell r="FA50">
            <v>41</v>
          </cell>
          <cell r="FB50" t="str">
            <v>TOTAL</v>
          </cell>
          <cell r="FD50">
            <v>9512.9999999999982</v>
          </cell>
          <cell r="FE50">
            <v>17578355</v>
          </cell>
          <cell r="FI50">
            <v>9556.9420460560723</v>
          </cell>
          <cell r="FN50">
            <v>167995320</v>
          </cell>
          <cell r="FO50">
            <v>821948320</v>
          </cell>
          <cell r="FP50">
            <v>4.6759114831848603</v>
          </cell>
          <cell r="FS50">
            <v>40437096</v>
          </cell>
          <cell r="FT50">
            <v>-1794000</v>
          </cell>
          <cell r="FV50">
            <v>823859193</v>
          </cell>
          <cell r="FW50">
            <v>116873</v>
          </cell>
        </row>
        <row r="51">
          <cell r="EQ51">
            <v>9.2398284108581556</v>
          </cell>
        </row>
        <row r="54">
          <cell r="B54" t="str">
            <v>HOURS IN MONTH</v>
          </cell>
          <cell r="C54">
            <v>744</v>
          </cell>
          <cell r="J54" t="str">
            <v>FUEL TYPE</v>
          </cell>
          <cell r="K54" t="str">
            <v>COST</v>
          </cell>
          <cell r="L54" t="str">
            <v>MWH</v>
          </cell>
          <cell r="M54" t="str">
            <v>UNITS</v>
          </cell>
          <cell r="N54" t="str">
            <v>BTU'S</v>
          </cell>
          <cell r="P54" t="str">
            <v>Per GFF</v>
          </cell>
          <cell r="Q54" t="str">
            <v>Adjs to GFF</v>
          </cell>
          <cell r="R54" t="str">
            <v>Adj'd GFF</v>
          </cell>
          <cell r="S54" t="str">
            <v>Diff</v>
          </cell>
          <cell r="AB54" t="str">
            <v>HOURS IN MONTH</v>
          </cell>
          <cell r="AC54">
            <v>744</v>
          </cell>
          <cell r="AE54" t="str">
            <v xml:space="preserve"> </v>
          </cell>
          <cell r="AJ54" t="str">
            <v>FUEL TYPE</v>
          </cell>
          <cell r="AK54" t="str">
            <v>COST</v>
          </cell>
          <cell r="AL54" t="str">
            <v>MWH</v>
          </cell>
          <cell r="AM54" t="str">
            <v>UNITS</v>
          </cell>
          <cell r="AN54" t="str">
            <v>BTU'S</v>
          </cell>
          <cell r="AP54" t="str">
            <v>Per GFF</v>
          </cell>
          <cell r="AQ54" t="str">
            <v>Adjs to GFF</v>
          </cell>
          <cell r="AR54" t="str">
            <v>Adj'd GFF</v>
          </cell>
          <cell r="AS54" t="str">
            <v>Diff</v>
          </cell>
          <cell r="BB54" t="str">
            <v>HOURS IN MONTH</v>
          </cell>
          <cell r="BC54">
            <v>744</v>
          </cell>
          <cell r="BE54" t="str">
            <v xml:space="preserve"> </v>
          </cell>
          <cell r="BJ54" t="str">
            <v>FUEL TYPE</v>
          </cell>
          <cell r="BK54" t="str">
            <v>COST</v>
          </cell>
          <cell r="BL54" t="str">
            <v>MWH</v>
          </cell>
          <cell r="BM54" t="str">
            <v>UNITS</v>
          </cell>
          <cell r="BN54" t="str">
            <v>BTU'S</v>
          </cell>
          <cell r="BP54" t="str">
            <v>Per GFF</v>
          </cell>
          <cell r="BQ54" t="str">
            <v>Adjs to GFF</v>
          </cell>
          <cell r="BR54" t="str">
            <v>Adj'd GFF</v>
          </cell>
          <cell r="BS54" t="str">
            <v>Diff</v>
          </cell>
          <cell r="CB54" t="str">
            <v>HOURS IN MONTH</v>
          </cell>
          <cell r="CC54">
            <v>744</v>
          </cell>
          <cell r="CE54" t="str">
            <v xml:space="preserve"> </v>
          </cell>
          <cell r="CJ54" t="str">
            <v>FUEL TYPE</v>
          </cell>
          <cell r="CK54" t="str">
            <v>COST</v>
          </cell>
          <cell r="CL54" t="str">
            <v>MWH</v>
          </cell>
          <cell r="CM54" t="str">
            <v>UNITS</v>
          </cell>
          <cell r="CN54" t="str">
            <v>BTU'S</v>
          </cell>
          <cell r="CP54" t="str">
            <v>Per GFF</v>
          </cell>
          <cell r="CQ54" t="str">
            <v>Adjs to GFF</v>
          </cell>
          <cell r="CR54" t="str">
            <v>Adj'd GFF</v>
          </cell>
          <cell r="CS54" t="str">
            <v>Diff</v>
          </cell>
          <cell r="DB54" t="str">
            <v>HOURS IN MONTH</v>
          </cell>
          <cell r="DC54">
            <v>744</v>
          </cell>
          <cell r="DE54" t="str">
            <v xml:space="preserve"> </v>
          </cell>
          <cell r="DJ54" t="str">
            <v>FUEL TYPE</v>
          </cell>
          <cell r="DK54" t="str">
            <v>COST</v>
          </cell>
          <cell r="DL54" t="str">
            <v>MWH</v>
          </cell>
          <cell r="DM54" t="str">
            <v>UNITS</v>
          </cell>
          <cell r="DN54" t="str">
            <v>BTU'S</v>
          </cell>
          <cell r="DP54" t="str">
            <v>Per GFF</v>
          </cell>
          <cell r="DQ54" t="str">
            <v>Adjs to GFF</v>
          </cell>
          <cell r="DR54" t="str">
            <v>Adj'd GFF</v>
          </cell>
          <cell r="DS54" t="str">
            <v>Diff</v>
          </cell>
          <cell r="EB54" t="str">
            <v>HOURS IN MONTH</v>
          </cell>
          <cell r="EC54">
            <v>744</v>
          </cell>
          <cell r="EE54" t="str">
            <v xml:space="preserve"> </v>
          </cell>
          <cell r="EJ54" t="str">
            <v>FUEL TYPE</v>
          </cell>
          <cell r="EK54" t="str">
            <v>COST</v>
          </cell>
          <cell r="EL54" t="str">
            <v>MWH</v>
          </cell>
          <cell r="EM54" t="str">
            <v>UNITS</v>
          </cell>
          <cell r="EN54" t="str">
            <v>BTU'S</v>
          </cell>
          <cell r="EP54" t="str">
            <v>Per GFF</v>
          </cell>
          <cell r="EQ54" t="str">
            <v>Adjs to GFF</v>
          </cell>
          <cell r="ER54" t="str">
            <v>Adj'd GFF</v>
          </cell>
          <cell r="ES54" t="str">
            <v>Diff</v>
          </cell>
          <cell r="FB54" t="str">
            <v>HOURS IN PERIOD</v>
          </cell>
          <cell r="FC54">
            <v>4464</v>
          </cell>
          <cell r="FE54" t="str">
            <v xml:space="preserve"> </v>
          </cell>
          <cell r="FJ54" t="str">
            <v>FUEL TYPE</v>
          </cell>
          <cell r="FK54" t="str">
            <v>COST</v>
          </cell>
          <cell r="FL54" t="str">
            <v>MWH</v>
          </cell>
          <cell r="FM54" t="str">
            <v>UNITS</v>
          </cell>
          <cell r="FN54" t="str">
            <v>BTU'S</v>
          </cell>
          <cell r="FP54" t="str">
            <v>Per GFF</v>
          </cell>
          <cell r="FQ54" t="str">
            <v>Adjs to GFF</v>
          </cell>
          <cell r="FR54" t="str">
            <v>Adj'd GFF</v>
          </cell>
          <cell r="FS54" t="str">
            <v>Diff</v>
          </cell>
        </row>
        <row r="55">
          <cell r="B55" t="str">
            <v>FUEL COST:</v>
          </cell>
          <cell r="J55" t="str">
            <v>HEAVY OIL</v>
          </cell>
          <cell r="K55">
            <v>34754426</v>
          </cell>
          <cell r="L55">
            <v>410992</v>
          </cell>
          <cell r="M55">
            <v>662069</v>
          </cell>
          <cell r="N55">
            <v>4310061</v>
          </cell>
          <cell r="O55" t="str">
            <v>heavy oil</v>
          </cell>
          <cell r="P55">
            <v>34752174</v>
          </cell>
          <cell r="Q55">
            <v>0</v>
          </cell>
          <cell r="R55">
            <v>34752174</v>
          </cell>
          <cell r="S55">
            <v>-2252</v>
          </cell>
          <cell r="U55">
            <v>-6.4801701326656572E-5</v>
          </cell>
          <cell r="AB55" t="str">
            <v>FUEL COST:</v>
          </cell>
          <cell r="AE55" t="str">
            <v xml:space="preserve"> </v>
          </cell>
          <cell r="AJ55" t="str">
            <v>HEAVY OIL</v>
          </cell>
          <cell r="AK55">
            <v>33485146</v>
          </cell>
          <cell r="AL55">
            <v>385600</v>
          </cell>
          <cell r="AM55">
            <v>622014</v>
          </cell>
          <cell r="AN55">
            <v>4049304</v>
          </cell>
          <cell r="AO55" t="str">
            <v>heavy oil</v>
          </cell>
          <cell r="AP55">
            <v>33482851</v>
          </cell>
          <cell r="AQ55">
            <v>0</v>
          </cell>
          <cell r="AR55">
            <v>33482851</v>
          </cell>
          <cell r="AS55">
            <v>-2295</v>
          </cell>
          <cell r="AU55">
            <v>-6.8542550334199445E-5</v>
          </cell>
          <cell r="BB55" t="str">
            <v>FUEL COST:</v>
          </cell>
          <cell r="BE55" t="str">
            <v xml:space="preserve"> </v>
          </cell>
          <cell r="BJ55" t="str">
            <v>HEAVY OIL</v>
          </cell>
          <cell r="BK55">
            <v>36035378</v>
          </cell>
          <cell r="BL55">
            <v>414968</v>
          </cell>
          <cell r="BM55">
            <v>660960</v>
          </cell>
          <cell r="BN55">
            <v>4302848</v>
          </cell>
          <cell r="BO55" t="str">
            <v>heavy oil</v>
          </cell>
          <cell r="BP55">
            <v>36033706</v>
          </cell>
          <cell r="BQ55">
            <v>0</v>
          </cell>
          <cell r="BR55">
            <v>36033706</v>
          </cell>
          <cell r="BS55">
            <v>-1672</v>
          </cell>
          <cell r="BU55">
            <v>-4.6401000219072663E-5</v>
          </cell>
          <cell r="CB55" t="str">
            <v>FUEL COST:</v>
          </cell>
          <cell r="CE55" t="str">
            <v xml:space="preserve"> </v>
          </cell>
          <cell r="CJ55" t="str">
            <v>HEAVY OIL</v>
          </cell>
          <cell r="CK55">
            <v>35924637</v>
          </cell>
          <cell r="CL55">
            <v>421577</v>
          </cell>
          <cell r="CM55">
            <v>667763</v>
          </cell>
          <cell r="CN55">
            <v>4347135</v>
          </cell>
          <cell r="CO55" t="str">
            <v>heavy oil</v>
          </cell>
          <cell r="CP55">
            <v>35903801</v>
          </cell>
          <cell r="CQ55">
            <v>0</v>
          </cell>
          <cell r="CR55">
            <v>35903801</v>
          </cell>
          <cell r="CS55">
            <v>-20836</v>
          </cell>
          <cell r="CU55">
            <v>-5.8032852844744766E-4</v>
          </cell>
          <cell r="DB55" t="str">
            <v>FUEL COST:</v>
          </cell>
          <cell r="DE55" t="str">
            <v xml:space="preserve"> </v>
          </cell>
          <cell r="DJ55" t="str">
            <v>HEAVY OIL</v>
          </cell>
          <cell r="DK55">
            <v>41775952</v>
          </cell>
          <cell r="DL55">
            <v>469947</v>
          </cell>
          <cell r="DM55">
            <v>762850</v>
          </cell>
          <cell r="DN55">
            <v>4966147</v>
          </cell>
          <cell r="DO55" t="str">
            <v>heavy oil</v>
          </cell>
          <cell r="DP55">
            <v>41776078</v>
          </cell>
          <cell r="DQ55">
            <v>0</v>
          </cell>
          <cell r="DR55">
            <v>41776078</v>
          </cell>
          <cell r="DS55">
            <v>126</v>
          </cell>
          <cell r="DU55">
            <v>3.0160801595592577E-6</v>
          </cell>
          <cell r="EB55" t="str">
            <v>FUEL COST:</v>
          </cell>
          <cell r="EE55" t="str">
            <v xml:space="preserve"> </v>
          </cell>
          <cell r="EJ55" t="str">
            <v>HEAVY OIL</v>
          </cell>
          <cell r="EK55">
            <v>43338766</v>
          </cell>
          <cell r="EL55">
            <v>475834</v>
          </cell>
          <cell r="EM55">
            <v>778145</v>
          </cell>
          <cell r="EN55">
            <v>5065721</v>
          </cell>
          <cell r="EO55" t="str">
            <v>heavy oil</v>
          </cell>
          <cell r="EP55">
            <v>43338882</v>
          </cell>
          <cell r="EQ55">
            <v>0</v>
          </cell>
          <cell r="ER55">
            <v>43338882</v>
          </cell>
          <cell r="ES55">
            <v>116</v>
          </cell>
          <cell r="EU55">
            <v>2.6765803511036581E-6</v>
          </cell>
          <cell r="FJ55" t="str">
            <v>HEAVY OIL</v>
          </cell>
          <cell r="FK55">
            <v>225314305</v>
          </cell>
          <cell r="FL55">
            <v>2578918</v>
          </cell>
          <cell r="FM55">
            <v>4153801</v>
          </cell>
          <cell r="FN55">
            <v>27041216</v>
          </cell>
          <cell r="FO55" t="str">
            <v>heavy oil</v>
          </cell>
          <cell r="FP55">
            <v>225287492</v>
          </cell>
          <cell r="FQ55">
            <v>0</v>
          </cell>
          <cell r="FR55">
            <v>225287492</v>
          </cell>
          <cell r="FS55">
            <v>-26813</v>
          </cell>
          <cell r="FU55">
            <v>-1.1901681607783179E-4</v>
          </cell>
        </row>
        <row r="56">
          <cell r="B56" t="str">
            <v>OIL - HS</v>
          </cell>
          <cell r="C56">
            <v>0</v>
          </cell>
          <cell r="E56" t="str">
            <v>OIL - Anclote</v>
          </cell>
          <cell r="F56">
            <v>51</v>
          </cell>
          <cell r="J56" t="str">
            <v>LIGHT OIL</v>
          </cell>
          <cell r="K56">
            <v>3567849</v>
          </cell>
          <cell r="L56">
            <v>16339</v>
          </cell>
          <cell r="M56">
            <v>38421</v>
          </cell>
          <cell r="N56">
            <v>222680</v>
          </cell>
          <cell r="O56" t="str">
            <v>light oil</v>
          </cell>
          <cell r="P56">
            <v>3608895</v>
          </cell>
          <cell r="Q56">
            <v>0</v>
          </cell>
          <cell r="R56">
            <v>3608895</v>
          </cell>
          <cell r="S56">
            <v>41046</v>
          </cell>
          <cell r="U56">
            <v>1.1373564484419747E-2</v>
          </cell>
          <cell r="AB56" t="str">
            <v>OIL - HS</v>
          </cell>
          <cell r="AC56">
            <v>0</v>
          </cell>
          <cell r="AE56" t="str">
            <v>OIL - Anclote</v>
          </cell>
          <cell r="AF56">
            <v>52.15</v>
          </cell>
          <cell r="AJ56" t="str">
            <v>LIGHT OIL</v>
          </cell>
          <cell r="AK56">
            <v>6391212</v>
          </cell>
          <cell r="AL56">
            <v>23528</v>
          </cell>
          <cell r="AM56">
            <v>65439</v>
          </cell>
          <cell r="AN56">
            <v>379288</v>
          </cell>
          <cell r="AO56" t="str">
            <v>light oil</v>
          </cell>
          <cell r="AP56">
            <v>6385191</v>
          </cell>
          <cell r="AQ56">
            <v>0</v>
          </cell>
          <cell r="AR56">
            <v>6385191</v>
          </cell>
          <cell r="AS56">
            <v>-6021</v>
          </cell>
          <cell r="AU56">
            <v>-9.4296317839200115E-4</v>
          </cell>
          <cell r="BB56" t="str">
            <v>OIL - HS</v>
          </cell>
          <cell r="BC56">
            <v>0</v>
          </cell>
          <cell r="BE56" t="str">
            <v>OIL - Anclote</v>
          </cell>
          <cell r="BF56">
            <v>53.27</v>
          </cell>
          <cell r="BJ56" t="str">
            <v>LIGHT OIL</v>
          </cell>
          <cell r="BK56">
            <v>1983267</v>
          </cell>
          <cell r="BL56">
            <v>9167</v>
          </cell>
          <cell r="BM56">
            <v>22368</v>
          </cell>
          <cell r="BN56">
            <v>129647</v>
          </cell>
          <cell r="BO56" t="str">
            <v>light oil</v>
          </cell>
          <cell r="BP56">
            <v>2059294</v>
          </cell>
          <cell r="BQ56">
            <v>0</v>
          </cell>
          <cell r="BR56">
            <v>2059294</v>
          </cell>
          <cell r="BS56">
            <v>76027</v>
          </cell>
          <cell r="BU56">
            <v>3.6918963489428899E-2</v>
          </cell>
          <cell r="CB56" t="str">
            <v>OIL - HS</v>
          </cell>
          <cell r="CC56">
            <v>0</v>
          </cell>
          <cell r="CE56" t="str">
            <v>OIL - Anclote</v>
          </cell>
          <cell r="CF56">
            <v>52.38</v>
          </cell>
          <cell r="CJ56" t="str">
            <v>LIGHT OIL</v>
          </cell>
          <cell r="CK56">
            <v>834205</v>
          </cell>
          <cell r="CL56">
            <v>4605</v>
          </cell>
          <cell r="CM56">
            <v>10150</v>
          </cell>
          <cell r="CN56">
            <v>58849</v>
          </cell>
          <cell r="CO56" t="str">
            <v>light oil</v>
          </cell>
          <cell r="CP56">
            <v>886882</v>
          </cell>
          <cell r="CQ56">
            <v>0</v>
          </cell>
          <cell r="CR56">
            <v>886882</v>
          </cell>
          <cell r="CS56">
            <v>52677</v>
          </cell>
          <cell r="CU56">
            <v>5.9395725699698497E-2</v>
          </cell>
          <cell r="DB56" t="str">
            <v>OIL - HS</v>
          </cell>
          <cell r="DC56">
            <v>0</v>
          </cell>
          <cell r="DE56" t="str">
            <v>OIL - Anclote</v>
          </cell>
          <cell r="DF56">
            <v>52.98</v>
          </cell>
          <cell r="DJ56" t="str">
            <v>LIGHT OIL</v>
          </cell>
          <cell r="DK56">
            <v>21906212</v>
          </cell>
          <cell r="DL56">
            <v>83526</v>
          </cell>
          <cell r="DM56">
            <v>224727</v>
          </cell>
          <cell r="DN56">
            <v>1302512</v>
          </cell>
          <cell r="DO56" t="str">
            <v>light oil</v>
          </cell>
          <cell r="DP56">
            <v>21886561</v>
          </cell>
          <cell r="DQ56">
            <v>0</v>
          </cell>
          <cell r="DR56">
            <v>21886561</v>
          </cell>
          <cell r="DS56">
            <v>-19651</v>
          </cell>
          <cell r="DU56">
            <v>-8.9785690862991224E-4</v>
          </cell>
          <cell r="EB56" t="str">
            <v>OIL - HS</v>
          </cell>
          <cell r="EC56">
            <v>0</v>
          </cell>
          <cell r="EE56" t="str">
            <v>OIL - Anclote</v>
          </cell>
          <cell r="EF56">
            <v>53.14</v>
          </cell>
          <cell r="EJ56" t="str">
            <v>LIGHT OIL</v>
          </cell>
          <cell r="EK56">
            <v>12998356</v>
          </cell>
          <cell r="EL56">
            <v>50154</v>
          </cell>
          <cell r="EM56">
            <v>134892</v>
          </cell>
          <cell r="EN56">
            <v>781825</v>
          </cell>
          <cell r="EO56" t="str">
            <v>light oil</v>
          </cell>
          <cell r="EP56">
            <v>13006188</v>
          </cell>
          <cell r="EQ56">
            <v>0</v>
          </cell>
          <cell r="ER56">
            <v>13006188</v>
          </cell>
          <cell r="ES56">
            <v>7832</v>
          </cell>
          <cell r="EU56">
            <v>6.0217490320761159E-4</v>
          </cell>
          <cell r="FJ56" t="str">
            <v>LIGHT OIL</v>
          </cell>
          <cell r="FK56">
            <v>47681101</v>
          </cell>
          <cell r="FL56">
            <v>187319</v>
          </cell>
          <cell r="FM56">
            <v>495997</v>
          </cell>
          <cell r="FN56">
            <v>2874801</v>
          </cell>
          <cell r="FO56" t="str">
            <v>light oil</v>
          </cell>
          <cell r="FP56">
            <v>47833011</v>
          </cell>
          <cell r="FQ56">
            <v>0</v>
          </cell>
          <cell r="FR56">
            <v>47833011</v>
          </cell>
          <cell r="FS56">
            <v>151910</v>
          </cell>
          <cell r="FU56">
            <v>3.175840216289123E-3</v>
          </cell>
        </row>
        <row r="57">
          <cell r="B57" t="str">
            <v>OIL - MS</v>
          </cell>
          <cell r="C57">
            <v>54.46919630355643</v>
          </cell>
          <cell r="E57" t="str">
            <v>OIL - Bartow</v>
          </cell>
          <cell r="F57">
            <v>50.63</v>
          </cell>
          <cell r="J57" t="str">
            <v>COAL</v>
          </cell>
          <cell r="K57">
            <v>44054044</v>
          </cell>
          <cell r="L57">
            <v>1430752</v>
          </cell>
          <cell r="M57">
            <v>561275</v>
          </cell>
          <cell r="N57">
            <v>13867539</v>
          </cell>
          <cell r="O57" t="str">
            <v>coal</v>
          </cell>
          <cell r="P57">
            <v>44057824</v>
          </cell>
          <cell r="Q57">
            <v>0</v>
          </cell>
          <cell r="R57">
            <v>44057824</v>
          </cell>
          <cell r="S57">
            <v>3780</v>
          </cell>
          <cell r="U57">
            <v>8.5796338920415133E-5</v>
          </cell>
          <cell r="AB57" t="str">
            <v>OIL - MS</v>
          </cell>
          <cell r="AC57">
            <v>56.41602995311078</v>
          </cell>
          <cell r="AE57" t="str">
            <v>OIL - Bartow</v>
          </cell>
          <cell r="AF57">
            <v>51.86</v>
          </cell>
          <cell r="AJ57" t="str">
            <v>COAL</v>
          </cell>
          <cell r="AK57">
            <v>35007030</v>
          </cell>
          <cell r="AL57">
            <v>1127950</v>
          </cell>
          <cell r="AM57">
            <v>441452</v>
          </cell>
          <cell r="AN57">
            <v>10868684</v>
          </cell>
          <cell r="AO57" t="str">
            <v>coal</v>
          </cell>
          <cell r="AP57">
            <v>35007842</v>
          </cell>
          <cell r="AQ57">
            <v>0</v>
          </cell>
          <cell r="AR57">
            <v>35007842</v>
          </cell>
          <cell r="AS57">
            <v>812</v>
          </cell>
          <cell r="AU57">
            <v>2.3194803038702015E-5</v>
          </cell>
          <cell r="BB57" t="str">
            <v>OIL - MS</v>
          </cell>
          <cell r="BC57">
            <v>57.275519547719433</v>
          </cell>
          <cell r="BE57" t="str">
            <v>OIL - Bartow</v>
          </cell>
          <cell r="BF57">
            <v>51.81</v>
          </cell>
          <cell r="BJ57" t="str">
            <v>COAL</v>
          </cell>
          <cell r="BK57">
            <v>37568247</v>
          </cell>
          <cell r="BL57">
            <v>1192273</v>
          </cell>
          <cell r="BM57">
            <v>468733</v>
          </cell>
          <cell r="BN57">
            <v>11515905</v>
          </cell>
          <cell r="BO57" t="str">
            <v>coal</v>
          </cell>
          <cell r="BP57">
            <v>37564764</v>
          </cell>
          <cell r="BQ57">
            <v>0</v>
          </cell>
          <cell r="BR57">
            <v>37564764</v>
          </cell>
          <cell r="BS57">
            <v>-3483</v>
          </cell>
          <cell r="BU57">
            <v>-9.2719869077308726E-5</v>
          </cell>
          <cell r="CB57" t="str">
            <v>OIL - MS</v>
          </cell>
          <cell r="CC57">
            <v>55.873039215686276</v>
          </cell>
          <cell r="CE57" t="str">
            <v>OIL - Bartow</v>
          </cell>
          <cell r="CF57">
            <v>52.54</v>
          </cell>
          <cell r="CJ57" t="str">
            <v>COAL</v>
          </cell>
          <cell r="CK57">
            <v>35670790</v>
          </cell>
          <cell r="CL57">
            <v>1125376</v>
          </cell>
          <cell r="CM57">
            <v>441638</v>
          </cell>
          <cell r="CN57">
            <v>10830494</v>
          </cell>
          <cell r="CO57" t="str">
            <v>coal</v>
          </cell>
          <cell r="CP57">
            <v>35669969</v>
          </cell>
          <cell r="CQ57">
            <v>0</v>
          </cell>
          <cell r="CR57">
            <v>35669969</v>
          </cell>
          <cell r="CS57">
            <v>-821</v>
          </cell>
          <cell r="CU57">
            <v>-2.3016560513411155E-5</v>
          </cell>
          <cell r="DB57" t="str">
            <v>OIL - MS</v>
          </cell>
          <cell r="DC57">
            <v>57.537384639872663</v>
          </cell>
          <cell r="DE57" t="str">
            <v>OIL - Bartow</v>
          </cell>
          <cell r="DF57">
            <v>52.85</v>
          </cell>
          <cell r="DJ57" t="str">
            <v>COAL</v>
          </cell>
          <cell r="DK57">
            <v>39404410</v>
          </cell>
          <cell r="DL57">
            <v>1226375</v>
          </cell>
          <cell r="DM57">
            <v>490201</v>
          </cell>
          <cell r="DN57">
            <v>12013980</v>
          </cell>
          <cell r="DO57" t="str">
            <v>coal</v>
          </cell>
          <cell r="DP57">
            <v>39406619</v>
          </cell>
          <cell r="DQ57">
            <v>0</v>
          </cell>
          <cell r="DR57">
            <v>39406619</v>
          </cell>
          <cell r="DS57">
            <v>2209</v>
          </cell>
          <cell r="DU57">
            <v>5.6056572628065354E-5</v>
          </cell>
          <cell r="EB57" t="str">
            <v>OIL - MS</v>
          </cell>
          <cell r="EC57">
            <v>58.83758023829877</v>
          </cell>
          <cell r="EE57" t="str">
            <v>OIL - Bartow</v>
          </cell>
          <cell r="EF57">
            <v>53.57</v>
          </cell>
          <cell r="EJ57" t="str">
            <v>COAL</v>
          </cell>
          <cell r="EK57">
            <v>44324291</v>
          </cell>
          <cell r="EL57">
            <v>1382679</v>
          </cell>
          <cell r="EM57">
            <v>552441</v>
          </cell>
          <cell r="EN57">
            <v>13534251</v>
          </cell>
          <cell r="EO57" t="str">
            <v>coal</v>
          </cell>
          <cell r="EP57">
            <v>44318646</v>
          </cell>
          <cell r="EQ57">
            <v>0</v>
          </cell>
          <cell r="ER57">
            <v>44318646</v>
          </cell>
          <cell r="ES57">
            <v>-5645</v>
          </cell>
          <cell r="EU57">
            <v>-1.2737302488889215E-4</v>
          </cell>
          <cell r="FJ57" t="str">
            <v>COAL</v>
          </cell>
          <cell r="FK57">
            <v>236028812</v>
          </cell>
          <cell r="FL57">
            <v>7485405</v>
          </cell>
          <cell r="FM57">
            <v>2955740</v>
          </cell>
          <cell r="FN57">
            <v>72630853</v>
          </cell>
          <cell r="FO57" t="str">
            <v>coal</v>
          </cell>
          <cell r="FP57">
            <v>236025664</v>
          </cell>
          <cell r="FQ57">
            <v>0</v>
          </cell>
          <cell r="FR57">
            <v>236025664</v>
          </cell>
          <cell r="FS57">
            <v>-3148</v>
          </cell>
          <cell r="FU57">
            <v>-1.3337532650686664E-5</v>
          </cell>
        </row>
        <row r="58">
          <cell r="B58" t="str">
            <v>OIL - LS</v>
          </cell>
          <cell r="C58">
            <v>55.432791935032199</v>
          </cell>
          <cell r="J58" t="str">
            <v>GAS</v>
          </cell>
          <cell r="K58">
            <v>41327289</v>
          </cell>
          <cell r="L58">
            <v>541706</v>
          </cell>
          <cell r="M58">
            <v>4375333</v>
          </cell>
          <cell r="N58">
            <v>4375333</v>
          </cell>
          <cell r="O58" t="str">
            <v>gas</v>
          </cell>
          <cell r="P58">
            <v>41626276</v>
          </cell>
          <cell r="Q58">
            <v>-299000</v>
          </cell>
          <cell r="R58">
            <v>41327276</v>
          </cell>
          <cell r="S58">
            <v>-13</v>
          </cell>
          <cell r="U58">
            <v>-3.1230273877970732E-7</v>
          </cell>
          <cell r="AB58" t="str">
            <v>OIL - LS</v>
          </cell>
          <cell r="AC58">
            <v>56.806632514521674</v>
          </cell>
          <cell r="AJ58" t="str">
            <v>GAS</v>
          </cell>
          <cell r="AK58">
            <v>39198687</v>
          </cell>
          <cell r="AL58">
            <v>498056</v>
          </cell>
          <cell r="AM58">
            <v>4095924</v>
          </cell>
          <cell r="AN58">
            <v>4095924</v>
          </cell>
          <cell r="AO58" t="str">
            <v>gas</v>
          </cell>
          <cell r="AP58">
            <v>39494969</v>
          </cell>
          <cell r="AQ58">
            <v>-299000</v>
          </cell>
          <cell r="AR58">
            <v>39195969</v>
          </cell>
          <cell r="AS58">
            <v>-2718</v>
          </cell>
          <cell r="AU58">
            <v>-6.8818891844173874E-5</v>
          </cell>
          <cell r="BB58" t="str">
            <v>OIL - LS</v>
          </cell>
          <cell r="BC58">
            <v>57.614042736680723</v>
          </cell>
          <cell r="BJ58" t="str">
            <v>GAS</v>
          </cell>
          <cell r="BK58">
            <v>34781154</v>
          </cell>
          <cell r="BL58">
            <v>443396</v>
          </cell>
          <cell r="BM58">
            <v>3821591</v>
          </cell>
          <cell r="BN58">
            <v>3821591</v>
          </cell>
          <cell r="BO58" t="str">
            <v>gas</v>
          </cell>
          <cell r="BP58">
            <v>35077064</v>
          </cell>
          <cell r="BQ58">
            <v>-299000</v>
          </cell>
          <cell r="BR58">
            <v>34778064</v>
          </cell>
          <cell r="BS58">
            <v>-3090</v>
          </cell>
          <cell r="BU58">
            <v>-8.8091751350683175E-5</v>
          </cell>
          <cell r="CB58" t="str">
            <v>OIL - LS</v>
          </cell>
          <cell r="CC58">
            <v>56.290294117647065</v>
          </cell>
          <cell r="CJ58" t="str">
            <v>GAS</v>
          </cell>
          <cell r="CK58">
            <v>39291460</v>
          </cell>
          <cell r="CL58">
            <v>554044</v>
          </cell>
          <cell r="CM58">
            <v>4222834</v>
          </cell>
          <cell r="CN58">
            <v>4222834</v>
          </cell>
          <cell r="CO58" t="str">
            <v>gas</v>
          </cell>
          <cell r="CP58">
            <v>39591464</v>
          </cell>
          <cell r="CQ58">
            <v>-299000</v>
          </cell>
          <cell r="CR58">
            <v>39292464</v>
          </cell>
          <cell r="CS58">
            <v>1004</v>
          </cell>
          <cell r="CU58">
            <v>2.5359001627219442E-5</v>
          </cell>
          <cell r="DB58" t="str">
            <v>OIL - LS</v>
          </cell>
          <cell r="DC58">
            <v>58.116794826900112</v>
          </cell>
          <cell r="DJ58" t="str">
            <v>GAS</v>
          </cell>
          <cell r="DK58">
            <v>70534442</v>
          </cell>
          <cell r="DL58">
            <v>1000519</v>
          </cell>
          <cell r="DM58">
            <v>7792170</v>
          </cell>
          <cell r="DN58">
            <v>7792170</v>
          </cell>
          <cell r="DO58" t="str">
            <v>gas</v>
          </cell>
          <cell r="DP58">
            <v>70831694</v>
          </cell>
          <cell r="DQ58">
            <v>-299000</v>
          </cell>
          <cell r="DR58">
            <v>70532694</v>
          </cell>
          <cell r="DS58">
            <v>-1748</v>
          </cell>
          <cell r="DU58">
            <v>-2.4678218199892267E-5</v>
          </cell>
          <cell r="EB58" t="str">
            <v>OIL - LS</v>
          </cell>
          <cell r="EC58">
            <v>59.501602498124669</v>
          </cell>
          <cell r="EJ58" t="str">
            <v>GAS</v>
          </cell>
          <cell r="EK58">
            <v>75854589</v>
          </cell>
          <cell r="EL58">
            <v>1079041</v>
          </cell>
          <cell r="EM58">
            <v>8257727</v>
          </cell>
          <cell r="EN58">
            <v>8257727</v>
          </cell>
          <cell r="EO58" t="str">
            <v>gas</v>
          </cell>
          <cell r="EP58">
            <v>76155078</v>
          </cell>
          <cell r="EQ58">
            <v>-299000</v>
          </cell>
          <cell r="ER58">
            <v>75856078</v>
          </cell>
          <cell r="ES58">
            <v>1489</v>
          </cell>
          <cell r="EU58">
            <v>1.9552208980732711E-5</v>
          </cell>
          <cell r="FJ58" t="str">
            <v>GAS</v>
          </cell>
          <cell r="FK58">
            <v>300987621</v>
          </cell>
          <cell r="FL58">
            <v>4116762</v>
          </cell>
          <cell r="FM58">
            <v>32565579</v>
          </cell>
          <cell r="FN58">
            <v>32565579</v>
          </cell>
          <cell r="FO58" t="str">
            <v>gas</v>
          </cell>
          <cell r="FP58">
            <v>302776545</v>
          </cell>
          <cell r="FQ58">
            <v>-1794000</v>
          </cell>
          <cell r="FR58">
            <v>300982545</v>
          </cell>
          <cell r="FS58">
            <v>-5076</v>
          </cell>
          <cell r="FU58">
            <v>-1.6764838901243161E-5</v>
          </cell>
        </row>
        <row r="59">
          <cell r="B59" t="str">
            <v>OIL - DISTILLATE</v>
          </cell>
          <cell r="C59">
            <v>88.227545466110939</v>
          </cell>
          <cell r="J59" t="str">
            <v>NUCLEAR</v>
          </cell>
          <cell r="K59">
            <v>2143548</v>
          </cell>
          <cell r="L59">
            <v>579442</v>
          </cell>
          <cell r="M59">
            <v>5905091</v>
          </cell>
          <cell r="N59">
            <v>5905091</v>
          </cell>
          <cell r="O59" t="str">
            <v>nuc</v>
          </cell>
          <cell r="P59">
            <v>2143548</v>
          </cell>
          <cell r="Q59">
            <v>0</v>
          </cell>
          <cell r="R59">
            <v>2143548</v>
          </cell>
          <cell r="S59">
            <v>0</v>
          </cell>
          <cell r="U59">
            <v>0</v>
          </cell>
          <cell r="AB59" t="str">
            <v>OIL - DISTILLATE</v>
          </cell>
          <cell r="AC59">
            <v>92.301820114125746</v>
          </cell>
          <cell r="AJ59" t="str">
            <v>NUCLEAR</v>
          </cell>
          <cell r="AK59">
            <v>1759458</v>
          </cell>
          <cell r="AL59">
            <v>475615</v>
          </cell>
          <cell r="AM59">
            <v>4846994</v>
          </cell>
          <cell r="AN59">
            <v>4846994</v>
          </cell>
          <cell r="AO59" t="str">
            <v>nuc</v>
          </cell>
          <cell r="AP59">
            <v>1759458</v>
          </cell>
          <cell r="AQ59">
            <v>0</v>
          </cell>
          <cell r="AR59">
            <v>1759458</v>
          </cell>
          <cell r="AS59">
            <v>0</v>
          </cell>
          <cell r="AU59">
            <v>0</v>
          </cell>
          <cell r="BB59" t="str">
            <v>OIL - DISTILLATE</v>
          </cell>
          <cell r="BC59">
            <v>84.360663929837671</v>
          </cell>
          <cell r="BJ59" t="str">
            <v>NUCLEAR</v>
          </cell>
          <cell r="BK59">
            <v>2164563</v>
          </cell>
          <cell r="BL59">
            <v>585122</v>
          </cell>
          <cell r="BM59">
            <v>5962985</v>
          </cell>
          <cell r="BN59">
            <v>5962985</v>
          </cell>
          <cell r="BO59" t="str">
            <v>nuc</v>
          </cell>
          <cell r="BP59">
            <v>2164563</v>
          </cell>
          <cell r="BQ59">
            <v>0</v>
          </cell>
          <cell r="BR59">
            <v>2164563</v>
          </cell>
          <cell r="BS59">
            <v>0</v>
          </cell>
          <cell r="BU59">
            <v>0</v>
          </cell>
          <cell r="CB59" t="str">
            <v>OIL - DISTILLATE</v>
          </cell>
          <cell r="CC59">
            <v>79.112687500000007</v>
          </cell>
          <cell r="CJ59" t="str">
            <v>NUCLEAR</v>
          </cell>
          <cell r="CK59">
            <v>2080503</v>
          </cell>
          <cell r="CL59">
            <v>562399</v>
          </cell>
          <cell r="CM59">
            <v>5731412</v>
          </cell>
          <cell r="CN59">
            <v>5731412</v>
          </cell>
          <cell r="CO59" t="str">
            <v>nuc</v>
          </cell>
          <cell r="CP59">
            <v>2080503</v>
          </cell>
          <cell r="CQ59">
            <v>0</v>
          </cell>
          <cell r="CR59">
            <v>2080503</v>
          </cell>
          <cell r="CS59">
            <v>0</v>
          </cell>
          <cell r="CU59">
            <v>0</v>
          </cell>
          <cell r="DB59" t="str">
            <v>OIL - DISTILLATE</v>
          </cell>
          <cell r="DC59">
            <v>91.811869370926942</v>
          </cell>
          <cell r="DJ59" t="str">
            <v>NUCLEAR</v>
          </cell>
          <cell r="DK59">
            <v>1793041</v>
          </cell>
          <cell r="DL59">
            <v>476786</v>
          </cell>
          <cell r="DM59">
            <v>4939507</v>
          </cell>
          <cell r="DN59">
            <v>4939507</v>
          </cell>
          <cell r="DO59" t="str">
            <v>nuc</v>
          </cell>
          <cell r="DP59">
            <v>1793041</v>
          </cell>
          <cell r="DQ59">
            <v>0</v>
          </cell>
          <cell r="DR59">
            <v>1793041</v>
          </cell>
          <cell r="DS59">
            <v>0</v>
          </cell>
          <cell r="DU59">
            <v>0</v>
          </cell>
          <cell r="EB59" t="str">
            <v>OIL - DISTILLATE</v>
          </cell>
          <cell r="EC59">
            <v>91.110116822636044</v>
          </cell>
          <cell r="EJ59" t="str">
            <v>NUCLEAR</v>
          </cell>
          <cell r="EK59">
            <v>1995368</v>
          </cell>
          <cell r="EL59">
            <v>530587</v>
          </cell>
          <cell r="EM59">
            <v>5496882</v>
          </cell>
          <cell r="EN59">
            <v>5496882</v>
          </cell>
          <cell r="EO59" t="str">
            <v>nuc</v>
          </cell>
          <cell r="EP59">
            <v>1995368</v>
          </cell>
          <cell r="EQ59">
            <v>0</v>
          </cell>
          <cell r="ER59">
            <v>1995368</v>
          </cell>
          <cell r="ES59">
            <v>0</v>
          </cell>
          <cell r="EU59">
            <v>0</v>
          </cell>
          <cell r="FJ59" t="str">
            <v>NUCLEAR</v>
          </cell>
          <cell r="FK59">
            <v>11936481</v>
          </cell>
          <cell r="FL59">
            <v>3209951</v>
          </cell>
          <cell r="FM59">
            <v>32882871</v>
          </cell>
          <cell r="FN59">
            <v>32882871</v>
          </cell>
          <cell r="FO59" t="str">
            <v>nuc</v>
          </cell>
          <cell r="FP59">
            <v>11936481</v>
          </cell>
          <cell r="FQ59">
            <v>0</v>
          </cell>
          <cell r="FR59">
            <v>11936481</v>
          </cell>
          <cell r="FS59">
            <v>0</v>
          </cell>
          <cell r="FU59">
            <v>0</v>
          </cell>
        </row>
        <row r="60">
          <cell r="B60" t="str">
            <v>COAL - HS</v>
          </cell>
          <cell r="C60">
            <v>76.411664078554452</v>
          </cell>
          <cell r="J60" t="str">
            <v>OTHER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AB60" t="str">
            <v>COAL - HS</v>
          </cell>
          <cell r="AC60">
            <v>76.146063533404629</v>
          </cell>
          <cell r="AJ60" t="str">
            <v>OTHER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BB60" t="str">
            <v>COAL - HS</v>
          </cell>
          <cell r="BC60">
            <v>78.448136385620941</v>
          </cell>
          <cell r="BJ60" t="str">
            <v>OTHER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CB60" t="str">
            <v>COAL - HS</v>
          </cell>
          <cell r="CC60">
            <v>78.85321300059951</v>
          </cell>
          <cell r="CJ60" t="str">
            <v>OTHER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DB60" t="str">
            <v>COAL - HS</v>
          </cell>
          <cell r="DC60">
            <v>77.143092357888023</v>
          </cell>
          <cell r="DJ60" t="str">
            <v>OTHER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EB60" t="str">
            <v>COAL - HS</v>
          </cell>
          <cell r="EC60">
            <v>77.294395649960137</v>
          </cell>
          <cell r="EJ60" t="str">
            <v>OTHER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FJ60" t="str">
            <v>OTHER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</row>
        <row r="61">
          <cell r="B61" t="str">
            <v>COAL - LS</v>
          </cell>
          <cell r="C61">
            <v>77.419116134559999</v>
          </cell>
          <cell r="J61" t="str">
            <v>TOTAL</v>
          </cell>
          <cell r="K61">
            <v>125847156</v>
          </cell>
          <cell r="L61">
            <v>2979231</v>
          </cell>
          <cell r="N61">
            <v>28680704</v>
          </cell>
          <cell r="P61">
            <v>126188717</v>
          </cell>
          <cell r="Q61">
            <v>-299000</v>
          </cell>
          <cell r="R61">
            <v>125889717</v>
          </cell>
          <cell r="S61">
            <v>42561</v>
          </cell>
          <cell r="AB61" t="str">
            <v>COAL - LS</v>
          </cell>
          <cell r="AC61">
            <v>77.96690797907776</v>
          </cell>
          <cell r="AJ61" t="str">
            <v>TOTAL</v>
          </cell>
          <cell r="AK61">
            <v>115841533</v>
          </cell>
          <cell r="AL61">
            <v>2510749</v>
          </cell>
          <cell r="AN61">
            <v>24240194</v>
          </cell>
          <cell r="AP61">
            <v>116130311</v>
          </cell>
          <cell r="AQ61">
            <v>-299000</v>
          </cell>
          <cell r="AR61">
            <v>115831311</v>
          </cell>
          <cell r="AS61">
            <v>-10222</v>
          </cell>
          <cell r="BB61" t="str">
            <v>COAL - LS</v>
          </cell>
          <cell r="BC61">
            <v>78.436281661193462</v>
          </cell>
          <cell r="BJ61" t="str">
            <v>TOTAL</v>
          </cell>
          <cell r="BK61">
            <v>112532609</v>
          </cell>
          <cell r="BL61">
            <v>2644926</v>
          </cell>
          <cell r="BN61">
            <v>25732976</v>
          </cell>
          <cell r="BP61">
            <v>112899391</v>
          </cell>
          <cell r="BQ61">
            <v>-299000</v>
          </cell>
          <cell r="BR61">
            <v>112600391</v>
          </cell>
          <cell r="BS61">
            <v>67782</v>
          </cell>
          <cell r="CB61" t="str">
            <v>COAL - LS</v>
          </cell>
          <cell r="CC61">
            <v>78.979868431401826</v>
          </cell>
          <cell r="CJ61" t="str">
            <v>TOTAL</v>
          </cell>
          <cell r="CK61">
            <v>113801595</v>
          </cell>
          <cell r="CL61">
            <v>2668001</v>
          </cell>
          <cell r="CN61">
            <v>25190724</v>
          </cell>
          <cell r="CP61">
            <v>114132619</v>
          </cell>
          <cell r="CQ61">
            <v>-299000</v>
          </cell>
          <cell r="CR61">
            <v>113833619</v>
          </cell>
          <cell r="CS61">
            <v>32024</v>
          </cell>
          <cell r="DB61" t="str">
            <v>COAL - LS</v>
          </cell>
          <cell r="DC61">
            <v>79.353620595154652</v>
          </cell>
          <cell r="DJ61" t="str">
            <v>TOTAL</v>
          </cell>
          <cell r="DK61">
            <v>175414057</v>
          </cell>
          <cell r="DL61">
            <v>3257153</v>
          </cell>
          <cell r="DN61">
            <v>31014316</v>
          </cell>
          <cell r="DP61">
            <v>175693993</v>
          </cell>
          <cell r="DQ61">
            <v>-299000</v>
          </cell>
          <cell r="DR61">
            <v>175394993</v>
          </cell>
          <cell r="DS61">
            <v>-19064</v>
          </cell>
          <cell r="EB61" t="str">
            <v>COAL - LS</v>
          </cell>
          <cell r="EC61">
            <v>79.573918856530128</v>
          </cell>
          <cell r="EJ61" t="str">
            <v>TOTAL</v>
          </cell>
          <cell r="EK61">
            <v>178511370</v>
          </cell>
          <cell r="EL61">
            <v>3518295</v>
          </cell>
          <cell r="EN61">
            <v>33136406</v>
          </cell>
          <cell r="EP61">
            <v>178814162</v>
          </cell>
          <cell r="EQ61">
            <v>-299000</v>
          </cell>
          <cell r="ER61">
            <v>178515162</v>
          </cell>
          <cell r="ES61">
            <v>3792</v>
          </cell>
          <cell r="FJ61" t="str">
            <v>TOTAL</v>
          </cell>
          <cell r="FK61">
            <v>821948320</v>
          </cell>
          <cell r="FL61">
            <v>17578355</v>
          </cell>
          <cell r="FN61">
            <v>167995320</v>
          </cell>
          <cell r="FP61">
            <v>823859193</v>
          </cell>
          <cell r="FQ61">
            <v>-1794000</v>
          </cell>
          <cell r="FR61">
            <v>822065193</v>
          </cell>
          <cell r="FS61">
            <v>116873</v>
          </cell>
        </row>
        <row r="62">
          <cell r="B62" t="str">
            <v>GAS - REGULAR</v>
          </cell>
          <cell r="C62">
            <v>8.0454742351178918</v>
          </cell>
          <cell r="J62" t="str">
            <v>CHECK</v>
          </cell>
          <cell r="K62">
            <v>0</v>
          </cell>
          <cell r="L62">
            <v>0</v>
          </cell>
          <cell r="N62">
            <v>0</v>
          </cell>
          <cell r="AB62" t="str">
            <v>GAS - REGULAR</v>
          </cell>
          <cell r="AC62">
            <v>8.0883816684907632</v>
          </cell>
          <cell r="AJ62" t="str">
            <v>CHECK</v>
          </cell>
          <cell r="AK62">
            <v>0</v>
          </cell>
          <cell r="AL62">
            <v>0</v>
          </cell>
          <cell r="AN62">
            <v>0</v>
          </cell>
          <cell r="AS62">
            <v>0</v>
          </cell>
          <cell r="BB62" t="str">
            <v>GAS - REGULAR</v>
          </cell>
          <cell r="BC62">
            <v>7.5257034500762154</v>
          </cell>
          <cell r="BJ62" t="str">
            <v>CHECK</v>
          </cell>
          <cell r="BK62">
            <v>0</v>
          </cell>
          <cell r="BL62">
            <v>0</v>
          </cell>
          <cell r="BN62">
            <v>0</v>
          </cell>
          <cell r="BS62">
            <v>0</v>
          </cell>
          <cell r="CB62" t="str">
            <v>GAS - REGULAR</v>
          </cell>
          <cell r="CC62">
            <v>7.8820768530413376</v>
          </cell>
          <cell r="CJ62" t="str">
            <v>CHECK</v>
          </cell>
          <cell r="CK62">
            <v>0</v>
          </cell>
          <cell r="CL62">
            <v>0</v>
          </cell>
          <cell r="CN62">
            <v>0</v>
          </cell>
          <cell r="CS62">
            <v>0</v>
          </cell>
          <cell r="DB62" t="str">
            <v>GAS - REGULAR</v>
          </cell>
          <cell r="DC62">
            <v>8.1741966215447803</v>
          </cell>
          <cell r="DJ62" t="str">
            <v>CHECK</v>
          </cell>
          <cell r="DK62">
            <v>0</v>
          </cell>
          <cell r="DL62">
            <v>0</v>
          </cell>
          <cell r="DN62">
            <v>0</v>
          </cell>
          <cell r="DS62">
            <v>0</v>
          </cell>
          <cell r="EB62" t="str">
            <v>GAS - REGULAR</v>
          </cell>
          <cell r="EC62">
            <v>8.3394640705529532</v>
          </cell>
          <cell r="EJ62" t="str">
            <v>CHECK</v>
          </cell>
          <cell r="EK62">
            <v>0</v>
          </cell>
          <cell r="EL62">
            <v>0</v>
          </cell>
          <cell r="EN62">
            <v>0</v>
          </cell>
          <cell r="ES62">
            <v>0</v>
          </cell>
          <cell r="FJ62" t="str">
            <v>CHECK</v>
          </cell>
          <cell r="FK62">
            <v>0</v>
          </cell>
          <cell r="FL62">
            <v>0</v>
          </cell>
          <cell r="FN62">
            <v>0</v>
          </cell>
          <cell r="FS62">
            <v>0</v>
          </cell>
        </row>
        <row r="63">
          <cell r="B63" t="str">
            <v>NUCLEAR</v>
          </cell>
          <cell r="C63">
            <v>0.36299999441160175</v>
          </cell>
          <cell r="AB63" t="str">
            <v>NUCLEAR</v>
          </cell>
          <cell r="AC63">
            <v>0.36299985723110034</v>
          </cell>
          <cell r="BB63" t="str">
            <v>NUCLEAR</v>
          </cell>
          <cell r="BC63">
            <v>0.36299994885112075</v>
          </cell>
          <cell r="CB63" t="str">
            <v>NUCLEAR</v>
          </cell>
          <cell r="CC63">
            <v>0.36300001291130352</v>
          </cell>
          <cell r="DB63" t="str">
            <v>NUCLEAR</v>
          </cell>
          <cell r="DC63">
            <v>0.36299994108723804</v>
          </cell>
          <cell r="EB63" t="str">
            <v>NUCLEAR</v>
          </cell>
          <cell r="EC63">
            <v>0.36300001528139048</v>
          </cell>
        </row>
        <row r="64">
          <cell r="B64" t="str">
            <v>GAS TRANSP COST</v>
          </cell>
          <cell r="C64">
            <v>0.2090835920760902</v>
          </cell>
          <cell r="W64" t="str">
            <v>S:\Rates\Hines 4\[2007 E-Schedules Oct FOF (refiled 102706 corrected 103106).xls]E4 Page 1</v>
          </cell>
          <cell r="AB64" t="str">
            <v>GAS TRANSP COST</v>
          </cell>
          <cell r="AC64">
            <v>0.20958420937292896</v>
          </cell>
          <cell r="AW64" t="str">
            <v>S:\Rates\Hines 4\[2007 E-Schedules Oct FOF (refiled 102706 corrected 103106).xls]E4 Page 1</v>
          </cell>
          <cell r="BB64" t="str">
            <v>GAS TRANSP COST</v>
          </cell>
          <cell r="BC64">
            <v>0.21199095786035088</v>
          </cell>
          <cell r="BW64" t="str">
            <v>S:\Rates\Hines 4\[2007 E-Schedules Oct FOF (refiled 102706 corrected 103106).xls]E4 Page 1</v>
          </cell>
          <cell r="CB64" t="str">
            <v>GAS TRANSP COST</v>
          </cell>
          <cell r="CC64">
            <v>0.18847708415356135</v>
          </cell>
          <cell r="CW64" t="str">
            <v>S:\Rates\Hines 4\[2007 E-Schedules Oct FOF (refiled 102706 corrected 103106).xls]E4 Page 1</v>
          </cell>
          <cell r="DB64" t="str">
            <v>GAS TRANSP COST</v>
          </cell>
          <cell r="DC64">
            <v>0.19902838109310877</v>
          </cell>
          <cell r="DW64" t="str">
            <v>S:\Rates\Hines 4\[2007 E-Schedules Oct FOF (refiled 102706 corrected 103106).xls]E4 Page 1</v>
          </cell>
          <cell r="EB64" t="str">
            <v>GAS TRANSP COST</v>
          </cell>
          <cell r="EC64">
            <v>0.20595510955947438</v>
          </cell>
          <cell r="EW64" t="str">
            <v>S:\Rates\Hines 4\[2007 E-Schedules Oct FOF (refiled 102706 corrected 103106).xls]E4 Page 1</v>
          </cell>
          <cell r="FW64" t="str">
            <v>S:\Rates\Hines 4\[2007 E-Schedules Oct FOF (refiled 102706 corrected 103106).xls]E4 Page 1</v>
          </cell>
        </row>
        <row r="65">
          <cell r="B65" t="str">
            <v>UF STEAM REV</v>
          </cell>
          <cell r="C65">
            <v>299000</v>
          </cell>
          <cell r="W65">
            <v>39206.566505555558</v>
          </cell>
          <cell r="AB65" t="str">
            <v>UF STEAM REV</v>
          </cell>
          <cell r="AC65">
            <v>299000</v>
          </cell>
          <cell r="AW65">
            <v>39206.566505555558</v>
          </cell>
          <cell r="BB65" t="str">
            <v>UF STEAM REV</v>
          </cell>
          <cell r="BC65">
            <v>299000</v>
          </cell>
          <cell r="BW65">
            <v>39206.566505555558</v>
          </cell>
          <cell r="CB65" t="str">
            <v>UF STEAM REV</v>
          </cell>
          <cell r="CC65">
            <v>299000</v>
          </cell>
          <cell r="CW65">
            <v>39206.566505555558</v>
          </cell>
          <cell r="DB65" t="str">
            <v>UF STEAM REV</v>
          </cell>
          <cell r="DC65">
            <v>299000</v>
          </cell>
          <cell r="DW65">
            <v>39206.566505555558</v>
          </cell>
          <cell r="EB65" t="str">
            <v>UF STEAM REV</v>
          </cell>
          <cell r="EC65">
            <v>299000</v>
          </cell>
          <cell r="EW65">
            <v>39206.566505555558</v>
          </cell>
          <cell r="FW65">
            <v>39206.566505555558</v>
          </cell>
        </row>
      </sheetData>
      <sheetData sheetId="15">
        <row r="1">
          <cell r="O1" t="str">
            <v>SCHEDULE E4
(Amended 10/06)
Page 8 of 13</v>
          </cell>
          <cell r="AO1" t="str">
            <v>SCHEDULE E4
(Amended 10/06)
Page 9 of 13</v>
          </cell>
          <cell r="BO1" t="str">
            <v>SCHEDULE E4
(Amended 10/06)
Page 10 of 13</v>
          </cell>
          <cell r="CO1" t="str">
            <v>SCHEDULE E4
(Amended 10/06)
Page 11 of 13</v>
          </cell>
          <cell r="DO1" t="str">
            <v>SCHEDULE E4
(Amended 10/06)
Page 12 of 13</v>
          </cell>
          <cell r="EO1" t="str">
            <v>SCHEDULE E4
(Amended 10/06)
Page 13 of 13</v>
          </cell>
          <cell r="FO1" t="str">
            <v>SCHEDULE E4
(Amended 10/06)
Page 1 of 13</v>
          </cell>
        </row>
        <row r="2">
          <cell r="G2" t="str">
            <v xml:space="preserve">           Progress Energy Florida</v>
          </cell>
          <cell r="AG2" t="str">
            <v xml:space="preserve">           Progress Energy Florida</v>
          </cell>
          <cell r="BG2" t="str">
            <v xml:space="preserve">           Progress Energy Florida</v>
          </cell>
          <cell r="CG2" t="str">
            <v xml:space="preserve">           Progress Energy Florida</v>
          </cell>
          <cell r="DG2" t="str">
            <v xml:space="preserve">           Progress Energy Florida</v>
          </cell>
          <cell r="EG2" t="str">
            <v xml:space="preserve">           Progress Energy Florida</v>
          </cell>
          <cell r="FH2" t="str">
            <v xml:space="preserve">           Progress Energy Florida</v>
          </cell>
        </row>
        <row r="3">
          <cell r="G3" t="str">
            <v>System Net Generation and Fuel Cost</v>
          </cell>
          <cell r="AG3" t="str">
            <v>System Net Generation and Fuel Cost</v>
          </cell>
          <cell r="BG3" t="str">
            <v>System Net Generation and Fuel Cost</v>
          </cell>
          <cell r="CG3" t="str">
            <v>System Net Generation and Fuel Cost</v>
          </cell>
          <cell r="DG3" t="str">
            <v>System Net Generation and Fuel Cost</v>
          </cell>
          <cell r="EG3" t="str">
            <v>System Net Generation and Fuel Cost</v>
          </cell>
          <cell r="FH3" t="str">
            <v>System Net Generation and Fuel Cost</v>
          </cell>
        </row>
        <row r="4">
          <cell r="G4" t="str">
            <v>Estimated for the Month of:</v>
          </cell>
          <cell r="J4">
            <v>39264</v>
          </cell>
          <cell r="AG4" t="str">
            <v>Estimated for the Month of:</v>
          </cell>
          <cell r="AJ4">
            <v>39295</v>
          </cell>
          <cell r="BG4" t="str">
            <v>Estimated for the Month of:</v>
          </cell>
          <cell r="BJ4">
            <v>39326</v>
          </cell>
          <cell r="CG4" t="str">
            <v>Estimated for the Month of:</v>
          </cell>
          <cell r="CJ4">
            <v>39356</v>
          </cell>
          <cell r="DG4" t="str">
            <v>Estimated for the Month of:</v>
          </cell>
          <cell r="DJ4">
            <v>39387</v>
          </cell>
          <cell r="EG4" t="str">
            <v>Estimated for the Month of:</v>
          </cell>
          <cell r="EJ4">
            <v>39417</v>
          </cell>
          <cell r="FG4" t="str">
            <v xml:space="preserve">        Estimated for the Period of:</v>
          </cell>
          <cell r="FJ4">
            <v>39083</v>
          </cell>
          <cell r="FK4" t="str">
            <v>through</v>
          </cell>
          <cell r="FL4">
            <v>39417</v>
          </cell>
        </row>
        <row r="6">
          <cell r="B6" t="str">
            <v>(A)</v>
          </cell>
          <cell r="D6" t="str">
            <v>(B)</v>
          </cell>
          <cell r="E6" t="str">
            <v>(C)</v>
          </cell>
          <cell r="F6" t="str">
            <v>(D)</v>
          </cell>
          <cell r="G6" t="str">
            <v>(E)</v>
          </cell>
          <cell r="H6" t="str">
            <v>(F)</v>
          </cell>
          <cell r="I6" t="str">
            <v>(G)</v>
          </cell>
          <cell r="J6" t="str">
            <v>(H)</v>
          </cell>
          <cell r="K6" t="str">
            <v>(I)</v>
          </cell>
          <cell r="M6" t="str">
            <v>(J)</v>
          </cell>
          <cell r="N6" t="str">
            <v>(K)</v>
          </cell>
          <cell r="O6" t="str">
            <v>(L)</v>
          </cell>
          <cell r="P6" t="str">
            <v>(M)</v>
          </cell>
          <cell r="Q6" t="str">
            <v>DNP</v>
          </cell>
          <cell r="R6" t="str">
            <v>DNP</v>
          </cell>
          <cell r="S6" t="str">
            <v>DNP</v>
          </cell>
          <cell r="T6" t="str">
            <v>DNP</v>
          </cell>
          <cell r="U6" t="str">
            <v>DNP</v>
          </cell>
          <cell r="V6" t="str">
            <v>DNP</v>
          </cell>
          <cell r="AB6" t="str">
            <v>(A)</v>
          </cell>
          <cell r="AD6" t="str">
            <v>(B)</v>
          </cell>
          <cell r="AE6" t="str">
            <v>(C)</v>
          </cell>
          <cell r="AF6" t="str">
            <v>(D)</v>
          </cell>
          <cell r="AG6" t="str">
            <v>(E)</v>
          </cell>
          <cell r="AH6" t="str">
            <v>(F)</v>
          </cell>
          <cell r="AI6" t="str">
            <v>(G)</v>
          </cell>
          <cell r="AJ6" t="str">
            <v>(H)</v>
          </cell>
          <cell r="AK6" t="str">
            <v>(I)</v>
          </cell>
          <cell r="AM6" t="str">
            <v>(J)</v>
          </cell>
          <cell r="AN6" t="str">
            <v>(K)</v>
          </cell>
          <cell r="AO6" t="str">
            <v>(L)</v>
          </cell>
          <cell r="AP6" t="str">
            <v>(M)</v>
          </cell>
          <cell r="AQ6" t="str">
            <v>DNP</v>
          </cell>
          <cell r="AR6" t="str">
            <v>DNP</v>
          </cell>
          <cell r="AS6" t="str">
            <v>DNP</v>
          </cell>
          <cell r="AT6" t="str">
            <v>DNP</v>
          </cell>
          <cell r="AU6" t="str">
            <v>DNP</v>
          </cell>
          <cell r="AV6" t="str">
            <v>DNP</v>
          </cell>
          <cell r="BB6" t="str">
            <v>(A)</v>
          </cell>
          <cell r="BD6" t="str">
            <v>(B)</v>
          </cell>
          <cell r="BE6" t="str">
            <v>(C)</v>
          </cell>
          <cell r="BF6" t="str">
            <v>(D)</v>
          </cell>
          <cell r="BG6" t="str">
            <v>(E)</v>
          </cell>
          <cell r="BH6" t="str">
            <v>(F)</v>
          </cell>
          <cell r="BI6" t="str">
            <v>(G)</v>
          </cell>
          <cell r="BJ6" t="str">
            <v>(H)</v>
          </cell>
          <cell r="BK6" t="str">
            <v>(I)</v>
          </cell>
          <cell r="BM6" t="str">
            <v>(J)</v>
          </cell>
          <cell r="BN6" t="str">
            <v>(K)</v>
          </cell>
          <cell r="BO6" t="str">
            <v>(L)</v>
          </cell>
          <cell r="BP6" t="str">
            <v>(M)</v>
          </cell>
          <cell r="BQ6" t="str">
            <v>DNP</v>
          </cell>
          <cell r="BR6" t="str">
            <v>DNP</v>
          </cell>
          <cell r="BS6" t="str">
            <v>DNP</v>
          </cell>
          <cell r="BT6" t="str">
            <v>DNP</v>
          </cell>
          <cell r="BU6" t="str">
            <v>DNP</v>
          </cell>
          <cell r="BV6" t="str">
            <v>DNP</v>
          </cell>
          <cell r="CB6" t="str">
            <v>(A)</v>
          </cell>
          <cell r="CD6" t="str">
            <v>(B)</v>
          </cell>
          <cell r="CE6" t="str">
            <v>(C)</v>
          </cell>
          <cell r="CF6" t="str">
            <v>(D)</v>
          </cell>
          <cell r="CG6" t="str">
            <v>(E)</v>
          </cell>
          <cell r="CH6" t="str">
            <v>(F)</v>
          </cell>
          <cell r="CI6" t="str">
            <v>(G)</v>
          </cell>
          <cell r="CJ6" t="str">
            <v>(H)</v>
          </cell>
          <cell r="CK6" t="str">
            <v>(I)</v>
          </cell>
          <cell r="CM6" t="str">
            <v>(J)</v>
          </cell>
          <cell r="CN6" t="str">
            <v>(K)</v>
          </cell>
          <cell r="CO6" t="str">
            <v>(L)</v>
          </cell>
          <cell r="CP6" t="str">
            <v>(M)</v>
          </cell>
          <cell r="CQ6" t="str">
            <v>DNP</v>
          </cell>
          <cell r="CR6" t="str">
            <v>DNP</v>
          </cell>
          <cell r="CS6" t="str">
            <v>DNP</v>
          </cell>
          <cell r="CT6" t="str">
            <v>DNP</v>
          </cell>
          <cell r="CU6" t="str">
            <v>DNP</v>
          </cell>
          <cell r="CV6" t="str">
            <v>DNP</v>
          </cell>
          <cell r="DB6" t="str">
            <v>(A)</v>
          </cell>
          <cell r="DD6" t="str">
            <v>(B)</v>
          </cell>
          <cell r="DE6" t="str">
            <v>(C)</v>
          </cell>
          <cell r="DF6" t="str">
            <v>(D)</v>
          </cell>
          <cell r="DG6" t="str">
            <v>(E)</v>
          </cell>
          <cell r="DH6" t="str">
            <v>(F)</v>
          </cell>
          <cell r="DI6" t="str">
            <v>(G)</v>
          </cell>
          <cell r="DJ6" t="str">
            <v>(H)</v>
          </cell>
          <cell r="DK6" t="str">
            <v>(I)</v>
          </cell>
          <cell r="DM6" t="str">
            <v>(J)</v>
          </cell>
          <cell r="DN6" t="str">
            <v>(K)</v>
          </cell>
          <cell r="DO6" t="str">
            <v>(L)</v>
          </cell>
          <cell r="DP6" t="str">
            <v>(M)</v>
          </cell>
          <cell r="DQ6" t="str">
            <v>DNP</v>
          </cell>
          <cell r="DR6" t="str">
            <v>DNP</v>
          </cell>
          <cell r="DS6" t="str">
            <v>DNP</v>
          </cell>
          <cell r="DT6" t="str">
            <v>DNP</v>
          </cell>
          <cell r="DU6" t="str">
            <v>DNP</v>
          </cell>
          <cell r="DV6" t="str">
            <v>DNP</v>
          </cell>
          <cell r="EB6" t="str">
            <v>(A)</v>
          </cell>
          <cell r="ED6" t="str">
            <v>(B)</v>
          </cell>
          <cell r="EE6" t="str">
            <v>(C)</v>
          </cell>
          <cell r="EF6" t="str">
            <v>(D)</v>
          </cell>
          <cell r="EG6" t="str">
            <v>(E)</v>
          </cell>
          <cell r="EH6" t="str">
            <v>(F)</v>
          </cell>
          <cell r="EI6" t="str">
            <v>(G)</v>
          </cell>
          <cell r="EJ6" t="str">
            <v>(H)</v>
          </cell>
          <cell r="EK6" t="str">
            <v>(I)</v>
          </cell>
          <cell r="EM6" t="str">
            <v>(J)</v>
          </cell>
          <cell r="EN6" t="str">
            <v>(K)</v>
          </cell>
          <cell r="EO6" t="str">
            <v>(L)</v>
          </cell>
          <cell r="EP6" t="str">
            <v>(M)</v>
          </cell>
          <cell r="EQ6" t="str">
            <v>DNP</v>
          </cell>
          <cell r="ER6" t="str">
            <v>DNP</v>
          </cell>
          <cell r="ES6" t="str">
            <v>DNP</v>
          </cell>
          <cell r="ET6" t="str">
            <v>DNP</v>
          </cell>
          <cell r="EU6" t="str">
            <v>DNP</v>
          </cell>
          <cell r="EV6" t="str">
            <v>DNP</v>
          </cell>
          <cell r="FB6" t="str">
            <v>(A)</v>
          </cell>
          <cell r="FD6" t="str">
            <v>(B)</v>
          </cell>
          <cell r="FE6" t="str">
            <v>(C)</v>
          </cell>
          <cell r="FF6" t="str">
            <v>(D)</v>
          </cell>
          <cell r="FG6" t="str">
            <v>(E)</v>
          </cell>
          <cell r="FH6" t="str">
            <v>(F)</v>
          </cell>
          <cell r="FI6" t="str">
            <v>(G)</v>
          </cell>
          <cell r="FJ6" t="str">
            <v>(H)</v>
          </cell>
          <cell r="FK6" t="str">
            <v>(I)</v>
          </cell>
          <cell r="FM6" t="str">
            <v>(J)</v>
          </cell>
          <cell r="FN6" t="str">
            <v>(K)</v>
          </cell>
          <cell r="FO6" t="str">
            <v>(L)</v>
          </cell>
          <cell r="FP6" t="str">
            <v>(M)</v>
          </cell>
          <cell r="FQ6" t="str">
            <v>DNP</v>
          </cell>
          <cell r="FR6" t="str">
            <v>DNP</v>
          </cell>
          <cell r="FS6" t="str">
            <v>DNP</v>
          </cell>
          <cell r="FT6" t="str">
            <v>DNP</v>
          </cell>
          <cell r="FU6" t="str">
            <v>DNP</v>
          </cell>
          <cell r="FV6" t="str">
            <v>DNP</v>
          </cell>
        </row>
        <row r="7">
          <cell r="D7" t="str">
            <v>NET</v>
          </cell>
          <cell r="E7" t="str">
            <v>NET</v>
          </cell>
          <cell r="F7" t="str">
            <v>CAPACITY</v>
          </cell>
          <cell r="G7" t="str">
            <v>EQUIV AVAIL</v>
          </cell>
          <cell r="H7" t="str">
            <v>OUTPUT</v>
          </cell>
          <cell r="I7" t="str">
            <v>AVG. NET</v>
          </cell>
          <cell r="J7" t="str">
            <v>FUEL</v>
          </cell>
          <cell r="K7" t="str">
            <v>FUEL</v>
          </cell>
          <cell r="M7" t="str">
            <v>FUEL</v>
          </cell>
          <cell r="N7" t="str">
            <v>FUEL</v>
          </cell>
          <cell r="O7" t="str">
            <v>AS BURNED</v>
          </cell>
          <cell r="P7" t="str">
            <v>FUEL COST</v>
          </cell>
          <cell r="Q7" t="str">
            <v>FUEL COST</v>
          </cell>
          <cell r="R7" t="str">
            <v>TRANSP.</v>
          </cell>
          <cell r="S7" t="str">
            <v>FIXED</v>
          </cell>
          <cell r="T7" t="str">
            <v>OTHER</v>
          </cell>
          <cell r="U7" t="str">
            <v>SERVICE</v>
          </cell>
          <cell r="V7" t="str">
            <v>AS BURNED</v>
          </cell>
          <cell r="AD7" t="str">
            <v>NET</v>
          </cell>
          <cell r="AE7" t="str">
            <v>NET</v>
          </cell>
          <cell r="AF7" t="str">
            <v>CAPACITY</v>
          </cell>
          <cell r="AG7" t="str">
            <v>EQUIV AVAIL</v>
          </cell>
          <cell r="AH7" t="str">
            <v>OUTPUT</v>
          </cell>
          <cell r="AI7" t="str">
            <v>AVG. NET</v>
          </cell>
          <cell r="AJ7" t="str">
            <v>FUEL</v>
          </cell>
          <cell r="AK7" t="str">
            <v>FUEL</v>
          </cell>
          <cell r="AM7" t="str">
            <v>FUEL</v>
          </cell>
          <cell r="AN7" t="str">
            <v>FUEL</v>
          </cell>
          <cell r="AO7" t="str">
            <v>AS BURNED</v>
          </cell>
          <cell r="AP7" t="str">
            <v>FUEL COST</v>
          </cell>
          <cell r="AQ7" t="str">
            <v>FUEL COST</v>
          </cell>
          <cell r="AR7" t="str">
            <v>TRANSP.</v>
          </cell>
          <cell r="AS7" t="str">
            <v>FIXED</v>
          </cell>
          <cell r="AT7" t="str">
            <v>OTHER</v>
          </cell>
          <cell r="AU7" t="str">
            <v>SERVICE</v>
          </cell>
          <cell r="AV7" t="str">
            <v>AS BURNED</v>
          </cell>
          <cell r="BD7" t="str">
            <v>NET</v>
          </cell>
          <cell r="BE7" t="str">
            <v>NET</v>
          </cell>
          <cell r="BF7" t="str">
            <v>CAPACITY</v>
          </cell>
          <cell r="BG7" t="str">
            <v>EQUIV AVAIL</v>
          </cell>
          <cell r="BH7" t="str">
            <v>OUTPUT</v>
          </cell>
          <cell r="BI7" t="str">
            <v>AVG. NET</v>
          </cell>
          <cell r="BJ7" t="str">
            <v>FUEL</v>
          </cell>
          <cell r="BK7" t="str">
            <v>FUEL</v>
          </cell>
          <cell r="BM7" t="str">
            <v>FUEL</v>
          </cell>
          <cell r="BN7" t="str">
            <v>FUEL</v>
          </cell>
          <cell r="BO7" t="str">
            <v>AS BURNED</v>
          </cell>
          <cell r="BP7" t="str">
            <v>FUEL COST</v>
          </cell>
          <cell r="BQ7" t="str">
            <v>FUEL COST</v>
          </cell>
          <cell r="BR7" t="str">
            <v>TRANSP.</v>
          </cell>
          <cell r="BS7" t="str">
            <v>FIXED</v>
          </cell>
          <cell r="BT7" t="str">
            <v>OTHER</v>
          </cell>
          <cell r="BU7" t="str">
            <v>SERVICE</v>
          </cell>
          <cell r="BV7" t="str">
            <v>AS BURNED</v>
          </cell>
          <cell r="CD7" t="str">
            <v>NET</v>
          </cell>
          <cell r="CE7" t="str">
            <v>NET</v>
          </cell>
          <cell r="CF7" t="str">
            <v>CAPACITY</v>
          </cell>
          <cell r="CG7" t="str">
            <v>EQUIV AVAIL</v>
          </cell>
          <cell r="CH7" t="str">
            <v>OUTPUT</v>
          </cell>
          <cell r="CI7" t="str">
            <v>AVG. NET</v>
          </cell>
          <cell r="CJ7" t="str">
            <v>FUEL</v>
          </cell>
          <cell r="CK7" t="str">
            <v>FUEL</v>
          </cell>
          <cell r="CM7" t="str">
            <v>FUEL</v>
          </cell>
          <cell r="CN7" t="str">
            <v>FUEL</v>
          </cell>
          <cell r="CO7" t="str">
            <v>AS BURNED</v>
          </cell>
          <cell r="CP7" t="str">
            <v>FUEL COST</v>
          </cell>
          <cell r="CQ7" t="str">
            <v>FUEL COST</v>
          </cell>
          <cell r="CR7" t="str">
            <v>TRANSP.</v>
          </cell>
          <cell r="CS7" t="str">
            <v>FIXED</v>
          </cell>
          <cell r="CT7" t="str">
            <v>OTHER</v>
          </cell>
          <cell r="CU7" t="str">
            <v>SERVICE</v>
          </cell>
          <cell r="CV7" t="str">
            <v>AS BURNED</v>
          </cell>
          <cell r="DD7" t="str">
            <v>NET</v>
          </cell>
          <cell r="DE7" t="str">
            <v>NET</v>
          </cell>
          <cell r="DF7" t="str">
            <v>CAPACITY</v>
          </cell>
          <cell r="DG7" t="str">
            <v>EQUIV AVAIL</v>
          </cell>
          <cell r="DH7" t="str">
            <v>OUTPUT</v>
          </cell>
          <cell r="DI7" t="str">
            <v>AVG. NET</v>
          </cell>
          <cell r="DJ7" t="str">
            <v>FUEL</v>
          </cell>
          <cell r="DK7" t="str">
            <v>FUEL</v>
          </cell>
          <cell r="DM7" t="str">
            <v>FUEL</v>
          </cell>
          <cell r="DN7" t="str">
            <v>FUEL</v>
          </cell>
          <cell r="DO7" t="str">
            <v>AS BURNED</v>
          </cell>
          <cell r="DP7" t="str">
            <v>FUEL COST</v>
          </cell>
          <cell r="DQ7" t="str">
            <v>FUEL COST</v>
          </cell>
          <cell r="DR7" t="str">
            <v>TRANSP.</v>
          </cell>
          <cell r="DS7" t="str">
            <v>FIXED</v>
          </cell>
          <cell r="DT7" t="str">
            <v>OTHER</v>
          </cell>
          <cell r="DU7" t="str">
            <v>SERVICE</v>
          </cell>
          <cell r="DV7" t="str">
            <v>AS BURNED</v>
          </cell>
          <cell r="ED7" t="str">
            <v>NET</v>
          </cell>
          <cell r="EE7" t="str">
            <v>NET</v>
          </cell>
          <cell r="EF7" t="str">
            <v>CAPACITY</v>
          </cell>
          <cell r="EG7" t="str">
            <v>EQUIV AVAIL</v>
          </cell>
          <cell r="EH7" t="str">
            <v>OUTPUT</v>
          </cell>
          <cell r="EI7" t="str">
            <v>AVG. NET</v>
          </cell>
          <cell r="EJ7" t="str">
            <v>FUEL</v>
          </cell>
          <cell r="EK7" t="str">
            <v>FUEL</v>
          </cell>
          <cell r="EM7" t="str">
            <v>FUEL</v>
          </cell>
          <cell r="EN7" t="str">
            <v>FUEL</v>
          </cell>
          <cell r="EO7" t="str">
            <v>AS BURNED</v>
          </cell>
          <cell r="EP7" t="str">
            <v>FUEL COST</v>
          </cell>
          <cell r="EQ7" t="str">
            <v>FUEL COST</v>
          </cell>
          <cell r="ER7" t="str">
            <v>TRANSP.</v>
          </cell>
          <cell r="ES7" t="str">
            <v>FIXED</v>
          </cell>
          <cell r="ET7" t="str">
            <v>OTHER</v>
          </cell>
          <cell r="EU7" t="str">
            <v>SERVICE</v>
          </cell>
          <cell r="EV7" t="str">
            <v>AS BURNED</v>
          </cell>
          <cell r="FD7" t="str">
            <v>NET</v>
          </cell>
          <cell r="FE7" t="str">
            <v>NET</v>
          </cell>
          <cell r="FF7" t="str">
            <v>CAPACITY</v>
          </cell>
          <cell r="FG7" t="str">
            <v>EQUIV AVAIL</v>
          </cell>
          <cell r="FH7" t="str">
            <v>OUTPUT</v>
          </cell>
          <cell r="FI7" t="str">
            <v>AVG. NET</v>
          </cell>
          <cell r="FJ7" t="str">
            <v>FUEL</v>
          </cell>
          <cell r="FK7" t="str">
            <v>FUEL</v>
          </cell>
          <cell r="FM7" t="str">
            <v>FUEL</v>
          </cell>
          <cell r="FN7" t="str">
            <v>FUEL</v>
          </cell>
          <cell r="FO7" t="str">
            <v>AS BURNED</v>
          </cell>
          <cell r="FP7" t="str">
            <v>FUEL COST</v>
          </cell>
          <cell r="FQ7" t="str">
            <v>FUEL COST</v>
          </cell>
          <cell r="FR7" t="str">
            <v>TRANSP.</v>
          </cell>
          <cell r="FS7" t="str">
            <v>FIXED</v>
          </cell>
          <cell r="FT7" t="str">
            <v>OTHER</v>
          </cell>
          <cell r="FU7" t="str">
            <v>SERVICE</v>
          </cell>
          <cell r="FV7" t="str">
            <v>AS BURNED</v>
          </cell>
        </row>
        <row r="8">
          <cell r="B8" t="str">
            <v>PLANT/UNIT</v>
          </cell>
          <cell r="D8" t="str">
            <v>CAPACITY</v>
          </cell>
          <cell r="E8" t="str">
            <v>GENERATION</v>
          </cell>
          <cell r="F8" t="str">
            <v>FACTOR</v>
          </cell>
          <cell r="G8" t="str">
            <v>FACTOR</v>
          </cell>
          <cell r="H8" t="str">
            <v>FACTOR</v>
          </cell>
          <cell r="I8" t="str">
            <v>HEAT RATE</v>
          </cell>
          <cell r="J8" t="str">
            <v>TYPE</v>
          </cell>
          <cell r="K8" t="str">
            <v>BURNED</v>
          </cell>
          <cell r="M8" t="str">
            <v>HEAT VALUE</v>
          </cell>
          <cell r="N8" t="str">
            <v>BURNED</v>
          </cell>
          <cell r="O8" t="str">
            <v>FUEL COST</v>
          </cell>
          <cell r="P8" t="str">
            <v>PER KWH</v>
          </cell>
          <cell r="Q8" t="str">
            <v>PER UNIT</v>
          </cell>
          <cell r="R8" t="str">
            <v>PER UNIT</v>
          </cell>
          <cell r="S8" t="str">
            <v>TRANSP.</v>
          </cell>
          <cell r="T8" t="str">
            <v>COSTS</v>
          </cell>
          <cell r="U8" t="str">
            <v>HOURS</v>
          </cell>
          <cell r="V8" t="str">
            <v>FUEL COST</v>
          </cell>
          <cell r="AB8" t="str">
            <v>PLANT/UNIT</v>
          </cell>
          <cell r="AD8" t="str">
            <v>CAPACITY</v>
          </cell>
          <cell r="AE8" t="str">
            <v>GENERATION</v>
          </cell>
          <cell r="AF8" t="str">
            <v>FACTOR</v>
          </cell>
          <cell r="AG8" t="str">
            <v>FACTOR</v>
          </cell>
          <cell r="AH8" t="str">
            <v>FACTOR</v>
          </cell>
          <cell r="AI8" t="str">
            <v>HEAT RATE</v>
          </cell>
          <cell r="AJ8" t="str">
            <v>TYPE</v>
          </cell>
          <cell r="AK8" t="str">
            <v>BURNED</v>
          </cell>
          <cell r="AM8" t="str">
            <v>HEAT VALUE</v>
          </cell>
          <cell r="AN8" t="str">
            <v>BURNED</v>
          </cell>
          <cell r="AO8" t="str">
            <v>FUEL COST</v>
          </cell>
          <cell r="AP8" t="str">
            <v>PER KWH</v>
          </cell>
          <cell r="AQ8" t="str">
            <v>PER UNIT</v>
          </cell>
          <cell r="AR8" t="str">
            <v>PER UNIT</v>
          </cell>
          <cell r="AS8" t="str">
            <v>TRANSP.</v>
          </cell>
          <cell r="AT8" t="str">
            <v>COSTS</v>
          </cell>
          <cell r="AU8" t="str">
            <v>HOURS</v>
          </cell>
          <cell r="AV8" t="str">
            <v>FUEL COST</v>
          </cell>
          <cell r="BB8" t="str">
            <v>PLANT/UNIT</v>
          </cell>
          <cell r="BD8" t="str">
            <v>CAPACITY</v>
          </cell>
          <cell r="BE8" t="str">
            <v>GENERATION</v>
          </cell>
          <cell r="BF8" t="str">
            <v>FACTOR</v>
          </cell>
          <cell r="BG8" t="str">
            <v>FACTOR</v>
          </cell>
          <cell r="BH8" t="str">
            <v>FACTOR</v>
          </cell>
          <cell r="BI8" t="str">
            <v>HEAT RATE</v>
          </cell>
          <cell r="BJ8" t="str">
            <v>TYPE</v>
          </cell>
          <cell r="BK8" t="str">
            <v>BURNED</v>
          </cell>
          <cell r="BM8" t="str">
            <v>HEAT VALUE</v>
          </cell>
          <cell r="BN8" t="str">
            <v>BURNED</v>
          </cell>
          <cell r="BO8" t="str">
            <v>FUEL COST</v>
          </cell>
          <cell r="BP8" t="str">
            <v>PER KWH</v>
          </cell>
          <cell r="BQ8" t="str">
            <v>PER UNIT</v>
          </cell>
          <cell r="BR8" t="str">
            <v>PER UNIT</v>
          </cell>
          <cell r="BS8" t="str">
            <v>TRANSP.</v>
          </cell>
          <cell r="BT8" t="str">
            <v>COSTS</v>
          </cell>
          <cell r="BU8" t="str">
            <v>HOURS</v>
          </cell>
          <cell r="BV8" t="str">
            <v>FUEL COST</v>
          </cell>
          <cell r="CB8" t="str">
            <v>PLANT/UNIT</v>
          </cell>
          <cell r="CD8" t="str">
            <v>CAPACITY</v>
          </cell>
          <cell r="CE8" t="str">
            <v>GENERATION</v>
          </cell>
          <cell r="CF8" t="str">
            <v>FACTOR</v>
          </cell>
          <cell r="CG8" t="str">
            <v>FACTOR</v>
          </cell>
          <cell r="CH8" t="str">
            <v>FACTOR</v>
          </cell>
          <cell r="CI8" t="str">
            <v>HEAT RATE</v>
          </cell>
          <cell r="CJ8" t="str">
            <v>TYPE</v>
          </cell>
          <cell r="CK8" t="str">
            <v>BURNED</v>
          </cell>
          <cell r="CM8" t="str">
            <v>HEAT VALUE</v>
          </cell>
          <cell r="CN8" t="str">
            <v>BURNED</v>
          </cell>
          <cell r="CO8" t="str">
            <v>FUEL COST</v>
          </cell>
          <cell r="CP8" t="str">
            <v>PER KWH</v>
          </cell>
          <cell r="CQ8" t="str">
            <v>PER UNIT</v>
          </cell>
          <cell r="CR8" t="str">
            <v>PER UNIT</v>
          </cell>
          <cell r="CS8" t="str">
            <v>TRANSP.</v>
          </cell>
          <cell r="CT8" t="str">
            <v>COSTS</v>
          </cell>
          <cell r="CU8" t="str">
            <v>HOURS</v>
          </cell>
          <cell r="CV8" t="str">
            <v>FUEL COST</v>
          </cell>
          <cell r="DB8" t="str">
            <v>PLANT/UNIT</v>
          </cell>
          <cell r="DD8" t="str">
            <v>CAPACITY</v>
          </cell>
          <cell r="DE8" t="str">
            <v>GENERATION</v>
          </cell>
          <cell r="DF8" t="str">
            <v>FACTOR</v>
          </cell>
          <cell r="DG8" t="str">
            <v>FACTOR</v>
          </cell>
          <cell r="DH8" t="str">
            <v>FACTOR</v>
          </cell>
          <cell r="DI8" t="str">
            <v>HEAT RATE</v>
          </cell>
          <cell r="DJ8" t="str">
            <v>TYPE</v>
          </cell>
          <cell r="DK8" t="str">
            <v>BURNED</v>
          </cell>
          <cell r="DM8" t="str">
            <v>HEAT VALUE</v>
          </cell>
          <cell r="DN8" t="str">
            <v>BURNED</v>
          </cell>
          <cell r="DO8" t="str">
            <v>FUEL COST</v>
          </cell>
          <cell r="DP8" t="str">
            <v>PER KWH</v>
          </cell>
          <cell r="DQ8" t="str">
            <v>PER UNIT</v>
          </cell>
          <cell r="DR8" t="str">
            <v>PER UNIT</v>
          </cell>
          <cell r="DS8" t="str">
            <v>TRANSP.</v>
          </cell>
          <cell r="DT8" t="str">
            <v>COSTS</v>
          </cell>
          <cell r="DU8" t="str">
            <v>HOURS</v>
          </cell>
          <cell r="DV8" t="str">
            <v>FUEL COST</v>
          </cell>
          <cell r="EB8" t="str">
            <v>PLANT/UNIT</v>
          </cell>
          <cell r="ED8" t="str">
            <v>CAPACITY</v>
          </cell>
          <cell r="EE8" t="str">
            <v>GENERATION</v>
          </cell>
          <cell r="EF8" t="str">
            <v>FACTOR</v>
          </cell>
          <cell r="EG8" t="str">
            <v>FACTOR</v>
          </cell>
          <cell r="EH8" t="str">
            <v>FACTOR</v>
          </cell>
          <cell r="EI8" t="str">
            <v>HEAT RATE</v>
          </cell>
          <cell r="EJ8" t="str">
            <v>TYPE</v>
          </cell>
          <cell r="EK8" t="str">
            <v>BURNED</v>
          </cell>
          <cell r="EM8" t="str">
            <v>HEAT VALUE</v>
          </cell>
          <cell r="EN8" t="str">
            <v>BURNED</v>
          </cell>
          <cell r="EO8" t="str">
            <v>FUEL COST</v>
          </cell>
          <cell r="EP8" t="str">
            <v>PER KWH</v>
          </cell>
          <cell r="EQ8" t="str">
            <v>PER UNIT</v>
          </cell>
          <cell r="ER8" t="str">
            <v>PER UNIT</v>
          </cell>
          <cell r="ES8" t="str">
            <v>TRANSP.</v>
          </cell>
          <cell r="ET8" t="str">
            <v>COSTS</v>
          </cell>
          <cell r="EU8" t="str">
            <v>HOURS</v>
          </cell>
          <cell r="EV8" t="str">
            <v>FUEL COST</v>
          </cell>
          <cell r="FB8" t="str">
            <v>PLANT/UNIT</v>
          </cell>
          <cell r="FD8" t="str">
            <v>CAPACITY</v>
          </cell>
          <cell r="FE8" t="str">
            <v>GENERATION</v>
          </cell>
          <cell r="FF8" t="str">
            <v>FACTOR</v>
          </cell>
          <cell r="FG8" t="str">
            <v>FACTOR</v>
          </cell>
          <cell r="FH8" t="str">
            <v>FACTOR</v>
          </cell>
          <cell r="FI8" t="str">
            <v>HEAT RATE</v>
          </cell>
          <cell r="FJ8" t="str">
            <v>TYPE</v>
          </cell>
          <cell r="FK8" t="str">
            <v>BURNED</v>
          </cell>
          <cell r="FM8" t="str">
            <v>HEAT VALUE</v>
          </cell>
          <cell r="FN8" t="str">
            <v>BURNED</v>
          </cell>
          <cell r="FO8" t="str">
            <v>FUEL COST</v>
          </cell>
          <cell r="FP8" t="str">
            <v>PER KWH</v>
          </cell>
          <cell r="FQ8" t="str">
            <v>PER UNIT</v>
          </cell>
          <cell r="FR8" t="str">
            <v>PER UNIT</v>
          </cell>
          <cell r="FS8" t="str">
            <v>TRANSP.</v>
          </cell>
          <cell r="FT8" t="str">
            <v>COSTS</v>
          </cell>
          <cell r="FU8" t="str">
            <v>HOURS</v>
          </cell>
          <cell r="FV8" t="str">
            <v>FUEL COST</v>
          </cell>
        </row>
        <row r="9">
          <cell r="D9" t="str">
            <v>(MW)</v>
          </cell>
          <cell r="E9" t="str">
            <v>(MWH)</v>
          </cell>
          <cell r="F9" t="str">
            <v>(%)</v>
          </cell>
          <cell r="G9" t="str">
            <v>(%)</v>
          </cell>
          <cell r="H9" t="str">
            <v>(%)</v>
          </cell>
          <cell r="I9" t="str">
            <v>(BTU/KWH)</v>
          </cell>
          <cell r="K9" t="str">
            <v>(UNITS)</v>
          </cell>
          <cell r="M9" t="str">
            <v>(BTU/UNIT)</v>
          </cell>
          <cell r="N9" t="str">
            <v>(MMBTU)</v>
          </cell>
          <cell r="O9" t="str">
            <v>($)</v>
          </cell>
          <cell r="P9" t="str">
            <v>(C/KWH)</v>
          </cell>
          <cell r="Q9" t="str">
            <v>($/UNIT)</v>
          </cell>
          <cell r="R9" t="str">
            <v>($/UNIT)</v>
          </cell>
          <cell r="S9" t="str">
            <v>$</v>
          </cell>
          <cell r="T9" t="str">
            <v>$</v>
          </cell>
          <cell r="V9" t="str">
            <v>($)</v>
          </cell>
          <cell r="W9" t="str">
            <v>check</v>
          </cell>
          <cell r="AD9" t="str">
            <v>(MW)</v>
          </cell>
          <cell r="AE9" t="str">
            <v>(MWH)</v>
          </cell>
          <cell r="AF9" t="str">
            <v>(%)</v>
          </cell>
          <cell r="AG9" t="str">
            <v>(%)</v>
          </cell>
          <cell r="AH9" t="str">
            <v>(%)</v>
          </cell>
          <cell r="AI9" t="str">
            <v>(BTU/KWH)</v>
          </cell>
          <cell r="AK9" t="str">
            <v>(UNITS)</v>
          </cell>
          <cell r="AM9" t="str">
            <v>(BTU/UNIT)</v>
          </cell>
          <cell r="AN9" t="str">
            <v>(MMBTU)</v>
          </cell>
          <cell r="AO9" t="str">
            <v>($)</v>
          </cell>
          <cell r="AP9" t="str">
            <v>(C/KWH)</v>
          </cell>
          <cell r="AQ9" t="str">
            <v>($/UNIT)</v>
          </cell>
          <cell r="AR9" t="str">
            <v>($/UNIT)</v>
          </cell>
          <cell r="AS9" t="str">
            <v>$</v>
          </cell>
          <cell r="AT9" t="str">
            <v>$</v>
          </cell>
          <cell r="AV9" t="str">
            <v>($)</v>
          </cell>
          <cell r="AW9" t="str">
            <v>check</v>
          </cell>
          <cell r="BD9" t="str">
            <v>(MW)</v>
          </cell>
          <cell r="BE9" t="str">
            <v>(MWH)</v>
          </cell>
          <cell r="BF9" t="str">
            <v>(%)</v>
          </cell>
          <cell r="BG9" t="str">
            <v>(%)</v>
          </cell>
          <cell r="BH9" t="str">
            <v>(%)</v>
          </cell>
          <cell r="BI9" t="str">
            <v>(BTU/KWH)</v>
          </cell>
          <cell r="BK9" t="str">
            <v>(UNITS)</v>
          </cell>
          <cell r="BM9" t="str">
            <v>(BTU/UNIT)</v>
          </cell>
          <cell r="BN9" t="str">
            <v>(MMBTU)</v>
          </cell>
          <cell r="BO9" t="str">
            <v>($)</v>
          </cell>
          <cell r="BP9" t="str">
            <v>(C/KWH)</v>
          </cell>
          <cell r="BQ9" t="str">
            <v>($/UNIT)</v>
          </cell>
          <cell r="BR9" t="str">
            <v>($/UNIT)</v>
          </cell>
          <cell r="BS9" t="str">
            <v>$</v>
          </cell>
          <cell r="BT9" t="str">
            <v>$</v>
          </cell>
          <cell r="BV9" t="str">
            <v>($)</v>
          </cell>
          <cell r="BW9" t="str">
            <v>check</v>
          </cell>
          <cell r="CD9" t="str">
            <v>(MW)</v>
          </cell>
          <cell r="CE9" t="str">
            <v>(MWH)</v>
          </cell>
          <cell r="CF9" t="str">
            <v>(%)</v>
          </cell>
          <cell r="CG9" t="str">
            <v>(%)</v>
          </cell>
          <cell r="CH9" t="str">
            <v>(%)</v>
          </cell>
          <cell r="CI9" t="str">
            <v>(BTU/KWH)</v>
          </cell>
          <cell r="CK9" t="str">
            <v>(UNITS)</v>
          </cell>
          <cell r="CM9" t="str">
            <v>(BTU/UNIT)</v>
          </cell>
          <cell r="CN9" t="str">
            <v>(MMBTU)</v>
          </cell>
          <cell r="CO9" t="str">
            <v>($)</v>
          </cell>
          <cell r="CP9" t="str">
            <v>(C/KWH)</v>
          </cell>
          <cell r="CQ9" t="str">
            <v>($/UNIT)</v>
          </cell>
          <cell r="CR9" t="str">
            <v>($/UNIT)</v>
          </cell>
          <cell r="CS9" t="str">
            <v>$</v>
          </cell>
          <cell r="CT9" t="str">
            <v>$</v>
          </cell>
          <cell r="CV9" t="str">
            <v>($)</v>
          </cell>
          <cell r="CW9" t="str">
            <v>check</v>
          </cell>
          <cell r="DD9" t="str">
            <v>(MW)</v>
          </cell>
          <cell r="DE9" t="str">
            <v>(MWH)</v>
          </cell>
          <cell r="DF9" t="str">
            <v>(%)</v>
          </cell>
          <cell r="DG9" t="str">
            <v>(%)</v>
          </cell>
          <cell r="DH9" t="str">
            <v>(%)</v>
          </cell>
          <cell r="DI9" t="str">
            <v>(BTU/KWH)</v>
          </cell>
          <cell r="DK9" t="str">
            <v>(UNITS)</v>
          </cell>
          <cell r="DM9" t="str">
            <v>(BTU/UNIT)</v>
          </cell>
          <cell r="DN9" t="str">
            <v>(MMBTU)</v>
          </cell>
          <cell r="DO9" t="str">
            <v>($)</v>
          </cell>
          <cell r="DP9" t="str">
            <v>(C/KWH)</v>
          </cell>
          <cell r="DQ9" t="str">
            <v>($/UNIT)</v>
          </cell>
          <cell r="DR9" t="str">
            <v>($/UNIT)</v>
          </cell>
          <cell r="DS9" t="str">
            <v>$</v>
          </cell>
          <cell r="DT9" t="str">
            <v>$</v>
          </cell>
          <cell r="DV9" t="str">
            <v>($)</v>
          </cell>
          <cell r="DW9" t="str">
            <v>check</v>
          </cell>
          <cell r="ED9" t="str">
            <v>(MW)</v>
          </cell>
          <cell r="EE9" t="str">
            <v>(MWH)</v>
          </cell>
          <cell r="EF9" t="str">
            <v>(%)</v>
          </cell>
          <cell r="EG9" t="str">
            <v>(%)</v>
          </cell>
          <cell r="EH9" t="str">
            <v>(%)</v>
          </cell>
          <cell r="EI9" t="str">
            <v>(BTU/KWH)</v>
          </cell>
          <cell r="EK9" t="str">
            <v>(UNITS)</v>
          </cell>
          <cell r="EM9" t="str">
            <v>(BTU/UNIT)</v>
          </cell>
          <cell r="EN9" t="str">
            <v>(MMBTU)</v>
          </cell>
          <cell r="EO9" t="str">
            <v>($)</v>
          </cell>
          <cell r="EP9" t="str">
            <v>(C/KWH)</v>
          </cell>
          <cell r="EQ9" t="str">
            <v>($/UNIT)</v>
          </cell>
          <cell r="ER9" t="str">
            <v>($/UNIT)</v>
          </cell>
          <cell r="ES9" t="str">
            <v>$</v>
          </cell>
          <cell r="ET9" t="str">
            <v>$</v>
          </cell>
          <cell r="EV9" t="str">
            <v>($)</v>
          </cell>
          <cell r="EW9" t="str">
            <v>check</v>
          </cell>
          <cell r="FD9" t="str">
            <v>(MW)</v>
          </cell>
          <cell r="FE9" t="str">
            <v>(MWH)</v>
          </cell>
          <cell r="FF9" t="str">
            <v>(%)</v>
          </cell>
          <cell r="FG9" t="str">
            <v>(%)</v>
          </cell>
          <cell r="FH9" t="str">
            <v>(%)</v>
          </cell>
          <cell r="FI9" t="str">
            <v>(BTU/KWH)</v>
          </cell>
          <cell r="FK9" t="str">
            <v>(UNITS)</v>
          </cell>
          <cell r="FM9" t="str">
            <v>(BTU/UNIT)</v>
          </cell>
          <cell r="FN9" t="str">
            <v>(MMBTU)</v>
          </cell>
          <cell r="FO9" t="str">
            <v>($)</v>
          </cell>
          <cell r="FP9" t="str">
            <v>(C/KWH)</v>
          </cell>
          <cell r="FQ9" t="str">
            <v>($/UNIT)</v>
          </cell>
          <cell r="FR9" t="str">
            <v>($/UNIT)</v>
          </cell>
          <cell r="FS9" t="str">
            <v>$</v>
          </cell>
          <cell r="FT9" t="str">
            <v>$</v>
          </cell>
          <cell r="FV9" t="str">
            <v>($)</v>
          </cell>
          <cell r="FW9" t="str">
            <v>check</v>
          </cell>
        </row>
        <row r="10">
          <cell r="A10">
            <v>1</v>
          </cell>
          <cell r="B10" t="str">
            <v>CRYS RIV NUC</v>
          </cell>
          <cell r="C10" t="str">
            <v>3</v>
          </cell>
          <cell r="D10">
            <v>769</v>
          </cell>
          <cell r="E10">
            <v>575112</v>
          </cell>
          <cell r="F10">
            <v>100.52015604681404</v>
          </cell>
          <cell r="G10">
            <v>97</v>
          </cell>
          <cell r="H10">
            <v>100.52015604681404</v>
          </cell>
          <cell r="I10">
            <v>10359.997704794892</v>
          </cell>
          <cell r="J10" t="str">
            <v>NUCLEAR</v>
          </cell>
          <cell r="K10">
            <v>5958159</v>
          </cell>
          <cell r="L10" t="str">
            <v>MMBTU</v>
          </cell>
          <cell r="M10">
            <v>1</v>
          </cell>
          <cell r="N10">
            <v>5958159</v>
          </cell>
          <cell r="O10">
            <v>2162811.75</v>
          </cell>
          <cell r="P10">
            <v>0.37606792242206738</v>
          </cell>
          <cell r="Q10">
            <v>0.3630000055386236</v>
          </cell>
          <cell r="R10">
            <v>0</v>
          </cell>
          <cell r="S10">
            <v>0</v>
          </cell>
          <cell r="U10">
            <v>744</v>
          </cell>
          <cell r="V10">
            <v>2162812</v>
          </cell>
          <cell r="W10">
            <v>0.25</v>
          </cell>
          <cell r="AA10">
            <v>1</v>
          </cell>
          <cell r="AB10" t="str">
            <v>CRYS RIV NUC</v>
          </cell>
          <cell r="AC10" t="str">
            <v>3</v>
          </cell>
          <cell r="AD10">
            <v>769</v>
          </cell>
          <cell r="AE10">
            <v>573257</v>
          </cell>
          <cell r="AF10">
            <v>100.19593243564466</v>
          </cell>
          <cell r="AG10">
            <v>97</v>
          </cell>
          <cell r="AH10">
            <v>100.46600233439304</v>
          </cell>
          <cell r="AI10">
            <v>10359.993859647593</v>
          </cell>
          <cell r="AJ10" t="str">
            <v>NUCLEAR</v>
          </cell>
          <cell r="AK10">
            <v>5938939</v>
          </cell>
          <cell r="AL10" t="str">
            <v>MMBTU</v>
          </cell>
          <cell r="AM10">
            <v>1</v>
          </cell>
          <cell r="AN10">
            <v>5938939</v>
          </cell>
          <cell r="AO10">
            <v>2155835</v>
          </cell>
          <cell r="AP10">
            <v>0.37606780205038925</v>
          </cell>
          <cell r="AQ10">
            <v>0.36300002407837495</v>
          </cell>
          <cell r="AR10">
            <v>0</v>
          </cell>
          <cell r="AS10">
            <v>0</v>
          </cell>
          <cell r="AU10">
            <v>742</v>
          </cell>
          <cell r="AV10">
            <v>2155835</v>
          </cell>
          <cell r="AW10">
            <v>0</v>
          </cell>
          <cell r="BA10">
            <v>1</v>
          </cell>
          <cell r="BB10" t="str">
            <v>CRYS RIV NUC</v>
          </cell>
          <cell r="BC10" t="str">
            <v>3</v>
          </cell>
          <cell r="BD10">
            <v>769</v>
          </cell>
          <cell r="BE10">
            <v>552850</v>
          </cell>
          <cell r="BF10">
            <v>96.629123145545819</v>
          </cell>
          <cell r="BG10">
            <v>97</v>
          </cell>
          <cell r="BH10">
            <v>100.54834632207846</v>
          </cell>
          <cell r="BI10">
            <v>10359.990955955504</v>
          </cell>
          <cell r="BJ10" t="str">
            <v>NUCLEAR</v>
          </cell>
          <cell r="BK10">
            <v>5727521</v>
          </cell>
          <cell r="BL10" t="str">
            <v>MMBTU</v>
          </cell>
          <cell r="BM10">
            <v>1</v>
          </cell>
          <cell r="BN10">
            <v>5727521</v>
          </cell>
          <cell r="BO10">
            <v>2079090</v>
          </cell>
          <cell r="BP10">
            <v>0.37606764945283533</v>
          </cell>
          <cell r="BQ10">
            <v>0.36299997852474047</v>
          </cell>
          <cell r="BR10">
            <v>0</v>
          </cell>
          <cell r="BS10">
            <v>0</v>
          </cell>
          <cell r="BU10">
            <v>715</v>
          </cell>
          <cell r="BV10">
            <v>2079090</v>
          </cell>
          <cell r="BW10">
            <v>0</v>
          </cell>
          <cell r="CA10">
            <v>1</v>
          </cell>
          <cell r="CB10" t="str">
            <v>CRYS RIV NUC</v>
          </cell>
          <cell r="CC10" t="str">
            <v>3</v>
          </cell>
          <cell r="CD10">
            <v>769</v>
          </cell>
          <cell r="CE10">
            <v>567691</v>
          </cell>
          <cell r="CF10">
            <v>99.223086818518667</v>
          </cell>
          <cell r="CG10">
            <v>97</v>
          </cell>
          <cell r="CH10">
            <v>100.5748999904331</v>
          </cell>
          <cell r="CI10">
            <v>10360.000422765203</v>
          </cell>
          <cell r="CJ10" t="str">
            <v>NUCLEAR</v>
          </cell>
          <cell r="CK10">
            <v>5881279</v>
          </cell>
          <cell r="CL10" t="str">
            <v>MMBTU</v>
          </cell>
          <cell r="CM10">
            <v>1</v>
          </cell>
          <cell r="CN10">
            <v>5881279</v>
          </cell>
          <cell r="CO10">
            <v>2134904.5</v>
          </cell>
          <cell r="CP10">
            <v>0.37606805462831011</v>
          </cell>
          <cell r="CQ10">
            <v>0.36300003791692248</v>
          </cell>
          <cell r="CR10">
            <v>0</v>
          </cell>
          <cell r="CS10">
            <v>0</v>
          </cell>
          <cell r="CU10">
            <v>734</v>
          </cell>
          <cell r="CV10">
            <v>2134905</v>
          </cell>
          <cell r="CW10">
            <v>0.5</v>
          </cell>
          <cell r="DA10">
            <v>1</v>
          </cell>
          <cell r="DB10" t="str">
            <v>CRYS RIV NUC</v>
          </cell>
          <cell r="DC10" t="str">
            <v>3</v>
          </cell>
          <cell r="DD10">
            <v>788</v>
          </cell>
          <cell r="DE10">
            <v>37872</v>
          </cell>
          <cell r="DF10">
            <v>6.4598002292451291</v>
          </cell>
          <cell r="DG10">
            <v>6.4666666666666668</v>
          </cell>
          <cell r="DH10">
            <v>100.1269035532995</v>
          </cell>
          <cell r="DI10">
            <v>10191.011829319814</v>
          </cell>
          <cell r="DJ10" t="str">
            <v>NUCLEAR</v>
          </cell>
          <cell r="DK10">
            <v>385954</v>
          </cell>
          <cell r="DL10" t="str">
            <v>MMBTU</v>
          </cell>
          <cell r="DM10">
            <v>1</v>
          </cell>
          <cell r="DN10">
            <v>385954</v>
          </cell>
          <cell r="DO10">
            <v>140101.14000000001</v>
          </cell>
          <cell r="DP10">
            <v>0.36993330164765525</v>
          </cell>
          <cell r="DQ10">
            <v>0.36299958026086016</v>
          </cell>
          <cell r="DR10">
            <v>0</v>
          </cell>
          <cell r="DS10">
            <v>0</v>
          </cell>
          <cell r="DU10">
            <v>48</v>
          </cell>
          <cell r="DV10">
            <v>140101</v>
          </cell>
          <cell r="DW10">
            <v>-0.14000000001396984</v>
          </cell>
          <cell r="EA10">
            <v>1</v>
          </cell>
          <cell r="EB10" t="str">
            <v>CRYS RIV NUC</v>
          </cell>
          <cell r="EC10" t="str">
            <v>3</v>
          </cell>
          <cell r="ED10">
            <v>788</v>
          </cell>
          <cell r="EE10">
            <v>431741</v>
          </cell>
          <cell r="EF10">
            <v>73.641756727252883</v>
          </cell>
          <cell r="EG10">
            <v>71.967741935483886</v>
          </cell>
          <cell r="EH10">
            <v>100.16355942427082</v>
          </cell>
          <cell r="EI10">
            <v>10190.996453892496</v>
          </cell>
          <cell r="EJ10" t="str">
            <v>NUCLEAR</v>
          </cell>
          <cell r="EK10">
            <v>4399871</v>
          </cell>
          <cell r="EL10" t="str">
            <v>MMBTU</v>
          </cell>
          <cell r="EM10">
            <v>1</v>
          </cell>
          <cell r="EN10">
            <v>4399871</v>
          </cell>
          <cell r="EO10">
            <v>1610352.5</v>
          </cell>
          <cell r="EP10">
            <v>0.37299040396904626</v>
          </cell>
          <cell r="EQ10">
            <v>0.36599993499809425</v>
          </cell>
          <cell r="ER10">
            <v>0</v>
          </cell>
          <cell r="ES10">
            <v>0</v>
          </cell>
          <cell r="EU10">
            <v>547</v>
          </cell>
          <cell r="EV10">
            <v>1610353</v>
          </cell>
          <cell r="EW10">
            <v>0.5</v>
          </cell>
          <cell r="FA10">
            <v>1</v>
          </cell>
          <cell r="FB10" t="str">
            <v>CRYS RIV NUC</v>
          </cell>
          <cell r="FC10" t="str">
            <v>3</v>
          </cell>
          <cell r="FD10">
            <v>778.5</v>
          </cell>
          <cell r="FE10">
            <v>5948474</v>
          </cell>
          <cell r="FF10">
            <v>85.584037172855616</v>
          </cell>
          <cell r="FG10">
            <v>86.675798761386886</v>
          </cell>
          <cell r="FH10">
            <v>99.465540728879844</v>
          </cell>
          <cell r="FI10">
            <v>10284.081934291047</v>
          </cell>
          <cell r="FJ10" t="str">
            <v>NUCLEAR</v>
          </cell>
          <cell r="FK10">
            <v>61174594</v>
          </cell>
          <cell r="FL10" t="str">
            <v>MMBTU</v>
          </cell>
          <cell r="FM10">
            <v>1</v>
          </cell>
          <cell r="FN10">
            <v>61174594</v>
          </cell>
          <cell r="FO10">
            <v>22219575.890000001</v>
          </cell>
          <cell r="FP10">
            <v>0.37353405074982254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7682</v>
          </cell>
          <cell r="FV10">
            <v>22219577</v>
          </cell>
          <cell r="FW10">
            <v>1.1099999994039536</v>
          </cell>
        </row>
        <row r="11">
          <cell r="A11">
            <v>2</v>
          </cell>
          <cell r="B11" t="str">
            <v>ANCLOTE</v>
          </cell>
          <cell r="C11" t="str">
            <v>1</v>
          </cell>
          <cell r="D11">
            <v>498</v>
          </cell>
          <cell r="E11">
            <v>182174</v>
          </cell>
          <cell r="F11">
            <v>49.16817808869888</v>
          </cell>
          <cell r="G11">
            <v>94.110546077692305</v>
          </cell>
          <cell r="H11">
            <v>50.456723445506157</v>
          </cell>
          <cell r="I11">
            <v>10137.494922436792</v>
          </cell>
          <cell r="J11" t="str">
            <v>HEAVY OIL</v>
          </cell>
          <cell r="K11">
            <v>283685</v>
          </cell>
          <cell r="L11" t="str">
            <v>BBLS</v>
          </cell>
          <cell r="M11">
            <v>6.5099952412006274</v>
          </cell>
          <cell r="N11">
            <v>1846788</v>
          </cell>
          <cell r="O11">
            <v>15848210.866263023</v>
          </cell>
          <cell r="P11">
            <v>8.6994910724159435</v>
          </cell>
          <cell r="Q11">
            <v>54.44</v>
          </cell>
          <cell r="R11">
            <v>0.71610929821112634</v>
          </cell>
          <cell r="S11">
            <v>201250</v>
          </cell>
          <cell r="U11">
            <v>725</v>
          </cell>
          <cell r="V11">
            <v>15849060</v>
          </cell>
          <cell r="W11">
            <v>849.13373697735369</v>
          </cell>
          <cell r="AA11">
            <v>2</v>
          </cell>
          <cell r="AB11" t="str">
            <v>ANCLOTE</v>
          </cell>
          <cell r="AC11" t="str">
            <v>1</v>
          </cell>
          <cell r="AD11">
            <v>498</v>
          </cell>
          <cell r="AE11">
            <v>181035</v>
          </cell>
          <cell r="AF11">
            <v>48.860765643218038</v>
          </cell>
          <cell r="AG11">
            <v>94.110546077692305</v>
          </cell>
          <cell r="AH11">
            <v>50.141254673867884</v>
          </cell>
          <cell r="AI11">
            <v>10135.686469467229</v>
          </cell>
          <cell r="AJ11" t="str">
            <v>HEAVY OIL</v>
          </cell>
          <cell r="AK11">
            <v>281861</v>
          </cell>
          <cell r="AL11" t="str">
            <v>BBLS</v>
          </cell>
          <cell r="AM11">
            <v>6.5099960618886614</v>
          </cell>
          <cell r="AN11">
            <v>1834914</v>
          </cell>
          <cell r="AO11">
            <v>15849076.390864974</v>
          </cell>
          <cell r="AP11">
            <v>8.7547028977076113</v>
          </cell>
          <cell r="AQ11">
            <v>54.8</v>
          </cell>
          <cell r="AR11">
            <v>0.71611039081311345</v>
          </cell>
          <cell r="AS11">
            <v>201250</v>
          </cell>
          <cell r="AU11">
            <v>725</v>
          </cell>
          <cell r="AV11">
            <v>15849705</v>
          </cell>
          <cell r="AW11">
            <v>628.6091350261122</v>
          </cell>
          <cell r="BA11">
            <v>2</v>
          </cell>
          <cell r="BB11" t="str">
            <v>ANCLOTE</v>
          </cell>
          <cell r="BC11" t="str">
            <v>1</v>
          </cell>
          <cell r="BD11">
            <v>498</v>
          </cell>
          <cell r="BE11">
            <v>175799</v>
          </cell>
          <cell r="BF11">
            <v>47.447586043097118</v>
          </cell>
          <cell r="BG11">
            <v>94.110546077692319</v>
          </cell>
          <cell r="BH11">
            <v>49.860175163932567</v>
          </cell>
          <cell r="BI11">
            <v>10126.473984493656</v>
          </cell>
          <cell r="BJ11" t="str">
            <v>HEAVY OIL</v>
          </cell>
          <cell r="BK11">
            <v>273460</v>
          </cell>
          <cell r="BL11" t="str">
            <v>BBLS</v>
          </cell>
          <cell r="BM11">
            <v>6.5099978058948293</v>
          </cell>
          <cell r="BN11">
            <v>1780224</v>
          </cell>
          <cell r="BO11">
            <v>15426439.158550017</v>
          </cell>
          <cell r="BP11">
            <v>8.7750437480019876</v>
          </cell>
          <cell r="BQ11">
            <v>54.96</v>
          </cell>
          <cell r="BR11">
            <v>0.7161104313245642</v>
          </cell>
          <cell r="BS11">
            <v>201250</v>
          </cell>
          <cell r="BU11">
            <v>708</v>
          </cell>
          <cell r="BV11">
            <v>15425920</v>
          </cell>
          <cell r="BW11">
            <v>-519.15855001658201</v>
          </cell>
          <cell r="CA11">
            <v>2</v>
          </cell>
          <cell r="CB11" t="str">
            <v>ANCLOTE</v>
          </cell>
          <cell r="CC11" t="str">
            <v>1</v>
          </cell>
          <cell r="CD11">
            <v>498</v>
          </cell>
          <cell r="CE11">
            <v>42970</v>
          </cell>
          <cell r="CF11">
            <v>11.597465129334543</v>
          </cell>
          <cell r="CG11">
            <v>30.358240670223328</v>
          </cell>
          <cell r="CH11">
            <v>38.86718043344549</v>
          </cell>
          <cell r="CI11">
            <v>10385.268792180592</v>
          </cell>
          <cell r="CJ11" t="str">
            <v>HEAVY OIL</v>
          </cell>
          <cell r="CK11">
            <v>68549</v>
          </cell>
          <cell r="CL11" t="str">
            <v>BBLS</v>
          </cell>
          <cell r="CM11">
            <v>6.5100147339859076</v>
          </cell>
          <cell r="CN11">
            <v>446255</v>
          </cell>
          <cell r="CO11">
            <v>3675732.2800780232</v>
          </cell>
          <cell r="CP11">
            <v>8.5541826392320761</v>
          </cell>
          <cell r="CQ11">
            <v>49.97</v>
          </cell>
          <cell r="CR11">
            <v>0.71611183355006502</v>
          </cell>
          <cell r="CS11">
            <v>201250</v>
          </cell>
          <cell r="CU11">
            <v>222</v>
          </cell>
          <cell r="CV11">
            <v>3675911</v>
          </cell>
          <cell r="CW11">
            <v>178.71992197679356</v>
          </cell>
          <cell r="DA11">
            <v>2</v>
          </cell>
          <cell r="DB11" t="str">
            <v>ANCLOTE</v>
          </cell>
          <cell r="DC11" t="str">
            <v>1</v>
          </cell>
          <cell r="DD11">
            <v>522</v>
          </cell>
          <cell r="DE11">
            <v>176789</v>
          </cell>
          <cell r="DF11">
            <v>45.521000700366663</v>
          </cell>
          <cell r="DG11">
            <v>94.110546077692319</v>
          </cell>
          <cell r="DH11">
            <v>49.226198431791858</v>
          </cell>
          <cell r="DI11">
            <v>10064.472337079795</v>
          </cell>
          <cell r="DJ11" t="str">
            <v>HEAVY OIL</v>
          </cell>
          <cell r="DK11">
            <v>273316</v>
          </cell>
          <cell r="DL11" t="str">
            <v>BBLS</v>
          </cell>
          <cell r="DM11">
            <v>6.5100030733656284</v>
          </cell>
          <cell r="DN11">
            <v>1779288</v>
          </cell>
          <cell r="DO11">
            <v>16722177.265000001</v>
          </cell>
          <cell r="DP11">
            <v>9.4588335614772419</v>
          </cell>
          <cell r="DQ11">
            <v>59.73</v>
          </cell>
          <cell r="DR11">
            <v>0.71625000000000005</v>
          </cell>
          <cell r="DS11">
            <v>201250</v>
          </cell>
          <cell r="DU11">
            <v>688</v>
          </cell>
          <cell r="DV11">
            <v>16718784</v>
          </cell>
          <cell r="DW11">
            <v>-3393.265000000596</v>
          </cell>
          <cell r="EA11">
            <v>2</v>
          </cell>
          <cell r="EB11" t="str">
            <v>ANCLOTE</v>
          </cell>
          <cell r="EC11" t="str">
            <v>1</v>
          </cell>
          <cell r="ED11">
            <v>522</v>
          </cell>
          <cell r="EE11">
            <v>159465</v>
          </cell>
          <cell r="EF11">
            <v>41.060283030527742</v>
          </cell>
          <cell r="EG11">
            <v>94.110546077692305</v>
          </cell>
          <cell r="EH11">
            <v>45.123856092633154</v>
          </cell>
          <cell r="EI11">
            <v>10112.745743580095</v>
          </cell>
          <cell r="EJ11" t="str">
            <v>HEAVY OIL</v>
          </cell>
          <cell r="EK11">
            <v>247716</v>
          </cell>
          <cell r="EL11" t="str">
            <v>BBLS</v>
          </cell>
          <cell r="EM11">
            <v>6.50999128033716</v>
          </cell>
          <cell r="EN11">
            <v>1612629</v>
          </cell>
          <cell r="EO11">
            <v>15021174.108769231</v>
          </cell>
          <cell r="EP11">
            <v>9.4197310436580004</v>
          </cell>
          <cell r="EQ11">
            <v>59.11</v>
          </cell>
          <cell r="ER11">
            <v>0.71626923076923077</v>
          </cell>
          <cell r="ES11">
            <v>201250</v>
          </cell>
          <cell r="EU11">
            <v>677</v>
          </cell>
          <cell r="EV11">
            <v>15019596</v>
          </cell>
          <cell r="EW11">
            <v>-1578.1087692305446</v>
          </cell>
          <cell r="FA11">
            <v>2</v>
          </cell>
          <cell r="FB11" t="str">
            <v>ANCLOTE</v>
          </cell>
          <cell r="FC11" t="str">
            <v>1</v>
          </cell>
          <cell r="FD11">
            <v>510</v>
          </cell>
          <cell r="FE11">
            <v>1894466</v>
          </cell>
          <cell r="FF11">
            <v>41.606622039496806</v>
          </cell>
          <cell r="FG11">
            <v>88.797853960403245</v>
          </cell>
          <cell r="FH11">
            <v>46.386603592485947</v>
          </cell>
          <cell r="FI11">
            <v>10134.536592369566</v>
          </cell>
          <cell r="FJ11" t="str">
            <v>HEAVY OIL</v>
          </cell>
          <cell r="FK11">
            <v>2949239</v>
          </cell>
          <cell r="FL11" t="str">
            <v>BBLS</v>
          </cell>
          <cell r="FM11">
            <v>6.5</v>
          </cell>
          <cell r="FN11">
            <v>19199535</v>
          </cell>
          <cell r="FO11">
            <v>164702637.06952524</v>
          </cell>
          <cell r="FP11">
            <v>8.6938819207906199</v>
          </cell>
          <cell r="FQ11">
            <v>0</v>
          </cell>
          <cell r="FR11">
            <v>0.71626923076923077</v>
          </cell>
          <cell r="FS11">
            <v>2415000</v>
          </cell>
          <cell r="FT11">
            <v>0</v>
          </cell>
          <cell r="FU11">
            <v>8008</v>
          </cell>
          <cell r="FV11">
            <v>164687166</v>
          </cell>
          <cell r="FW11">
            <v>-15471.069525241852</v>
          </cell>
        </row>
        <row r="12">
          <cell r="A12">
            <v>3</v>
          </cell>
          <cell r="B12" t="str">
            <v>ANCLOTE</v>
          </cell>
          <cell r="C12" t="str">
            <v>1</v>
          </cell>
          <cell r="E12">
            <v>0</v>
          </cell>
          <cell r="I12">
            <v>0</v>
          </cell>
          <cell r="J12" t="str">
            <v>GAS</v>
          </cell>
          <cell r="K12">
            <v>0</v>
          </cell>
          <cell r="L12" t="str">
            <v>MCF</v>
          </cell>
          <cell r="M12" t="str">
            <v xml:space="preserve"> </v>
          </cell>
          <cell r="N12">
            <v>0</v>
          </cell>
          <cell r="O12">
            <v>0</v>
          </cell>
          <cell r="P12">
            <v>0</v>
          </cell>
          <cell r="Q12">
            <v>8.7978119339798457</v>
          </cell>
          <cell r="R12">
            <v>0.22452511578963311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AA12">
            <v>3</v>
          </cell>
          <cell r="AB12" t="str">
            <v>ANCLOTE</v>
          </cell>
          <cell r="AC12" t="str">
            <v>1</v>
          </cell>
          <cell r="AE12">
            <v>0</v>
          </cell>
          <cell r="AI12">
            <v>0</v>
          </cell>
          <cell r="AJ12" t="str">
            <v>GAS</v>
          </cell>
          <cell r="AK12">
            <v>0</v>
          </cell>
          <cell r="AL12" t="str">
            <v>MCF</v>
          </cell>
          <cell r="AM12" t="str">
            <v xml:space="preserve"> </v>
          </cell>
          <cell r="AN12">
            <v>0</v>
          </cell>
          <cell r="AO12">
            <v>0</v>
          </cell>
          <cell r="AP12">
            <v>0</v>
          </cell>
          <cell r="AQ12">
            <v>9.3175139491916443</v>
          </cell>
          <cell r="AR12">
            <v>0.24839198346481606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BA12">
            <v>3</v>
          </cell>
          <cell r="BB12" t="str">
            <v>ANCLOTE</v>
          </cell>
          <cell r="BC12" t="str">
            <v>1</v>
          </cell>
          <cell r="BE12">
            <v>0</v>
          </cell>
          <cell r="BI12">
            <v>0</v>
          </cell>
          <cell r="BJ12" t="str">
            <v>GAS</v>
          </cell>
          <cell r="BK12">
            <v>0</v>
          </cell>
          <cell r="BL12" t="str">
            <v>MCF</v>
          </cell>
          <cell r="BM12" t="str">
            <v xml:space="preserve"> </v>
          </cell>
          <cell r="BN12">
            <v>0</v>
          </cell>
          <cell r="BO12">
            <v>0</v>
          </cell>
          <cell r="BP12">
            <v>0</v>
          </cell>
          <cell r="BQ12">
            <v>9.597436547708492</v>
          </cell>
          <cell r="BR12">
            <v>0.19899102448305653</v>
          </cell>
          <cell r="BS12">
            <v>0</v>
          </cell>
          <cell r="BU12">
            <v>0</v>
          </cell>
          <cell r="BV12">
            <v>0</v>
          </cell>
          <cell r="BW12">
            <v>0</v>
          </cell>
          <cell r="CA12">
            <v>3</v>
          </cell>
          <cell r="CB12" t="str">
            <v>ANCLOTE</v>
          </cell>
          <cell r="CC12" t="str">
            <v>1</v>
          </cell>
          <cell r="CE12">
            <v>0</v>
          </cell>
          <cell r="CI12">
            <v>0</v>
          </cell>
          <cell r="CJ12" t="str">
            <v>GAS</v>
          </cell>
          <cell r="CK12">
            <v>0</v>
          </cell>
          <cell r="CL12" t="str">
            <v>MCF</v>
          </cell>
          <cell r="CM12" t="str">
            <v xml:space="preserve"> </v>
          </cell>
          <cell r="CN12">
            <v>0</v>
          </cell>
          <cell r="CO12">
            <v>0</v>
          </cell>
          <cell r="CP12">
            <v>0</v>
          </cell>
          <cell r="CQ12">
            <v>9.7661455892806845</v>
          </cell>
          <cell r="CR12">
            <v>0.21999745280262431</v>
          </cell>
          <cell r="CS12">
            <v>0</v>
          </cell>
          <cell r="CU12">
            <v>0</v>
          </cell>
          <cell r="CV12">
            <v>0</v>
          </cell>
          <cell r="CW12">
            <v>0</v>
          </cell>
          <cell r="DA12">
            <v>3</v>
          </cell>
          <cell r="DB12" t="str">
            <v>ANCLOTE</v>
          </cell>
          <cell r="DC12" t="str">
            <v>1</v>
          </cell>
          <cell r="DE12">
            <v>0</v>
          </cell>
          <cell r="DI12">
            <v>0</v>
          </cell>
          <cell r="DJ12" t="str">
            <v>GAS</v>
          </cell>
          <cell r="DK12">
            <v>0</v>
          </cell>
          <cell r="DL12" t="str">
            <v>MCF</v>
          </cell>
          <cell r="DM12" t="str">
            <v xml:space="preserve"> </v>
          </cell>
          <cell r="DN12">
            <v>0</v>
          </cell>
          <cell r="DO12">
            <v>0</v>
          </cell>
          <cell r="DP12">
            <v>0</v>
          </cell>
          <cell r="DQ12">
            <v>9.0375377696502301</v>
          </cell>
          <cell r="DR12">
            <v>0.21308055143181109</v>
          </cell>
          <cell r="DS12">
            <v>0</v>
          </cell>
          <cell r="DU12">
            <v>0</v>
          </cell>
          <cell r="DV12">
            <v>0</v>
          </cell>
          <cell r="DW12">
            <v>0</v>
          </cell>
          <cell r="EA12">
            <v>3</v>
          </cell>
          <cell r="EB12" t="str">
            <v>ANCLOTE</v>
          </cell>
          <cell r="EC12" t="str">
            <v>1</v>
          </cell>
          <cell r="EE12">
            <v>0</v>
          </cell>
          <cell r="EI12">
            <v>0</v>
          </cell>
          <cell r="EJ12" t="str">
            <v>GAS</v>
          </cell>
          <cell r="EK12">
            <v>0</v>
          </cell>
          <cell r="EL12" t="str">
            <v>MCF</v>
          </cell>
          <cell r="EM12" t="str">
            <v xml:space="preserve"> </v>
          </cell>
          <cell r="EN12">
            <v>0</v>
          </cell>
          <cell r="EO12">
            <v>0</v>
          </cell>
          <cell r="EP12">
            <v>0</v>
          </cell>
          <cell r="EQ12">
            <v>8.9014130919532644</v>
          </cell>
          <cell r="ER12">
            <v>0.22957531823213329</v>
          </cell>
          <cell r="ES12">
            <v>0</v>
          </cell>
          <cell r="EU12">
            <v>0</v>
          </cell>
          <cell r="EV12">
            <v>0</v>
          </cell>
          <cell r="EW12">
            <v>0</v>
          </cell>
          <cell r="FA12">
            <v>3</v>
          </cell>
          <cell r="FB12" t="str">
            <v>ANCLOTE</v>
          </cell>
          <cell r="FC12" t="str">
            <v>1</v>
          </cell>
          <cell r="FE12">
            <v>0</v>
          </cell>
          <cell r="FI12">
            <v>0</v>
          </cell>
          <cell r="FJ12" t="str">
            <v>GAS</v>
          </cell>
          <cell r="FK12">
            <v>0</v>
          </cell>
          <cell r="FL12" t="str">
            <v>MCF</v>
          </cell>
          <cell r="FM12">
            <v>1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0.22957531823213329</v>
          </cell>
          <cell r="FS12">
            <v>0</v>
          </cell>
          <cell r="FT12">
            <v>0</v>
          </cell>
          <cell r="FV12">
            <v>0</v>
          </cell>
          <cell r="FW12">
            <v>0</v>
          </cell>
        </row>
        <row r="13">
          <cell r="A13">
            <v>4</v>
          </cell>
          <cell r="B13" t="str">
            <v>ANCLOTE</v>
          </cell>
          <cell r="C13" t="str">
            <v>2</v>
          </cell>
          <cell r="D13">
            <v>495</v>
          </cell>
          <cell r="E13">
            <v>168613</v>
          </cell>
          <cell r="F13">
            <v>45.783914412946672</v>
          </cell>
          <cell r="G13">
            <v>95.78</v>
          </cell>
          <cell r="H13">
            <v>46.407673464894174</v>
          </cell>
          <cell r="I13">
            <v>10288.358548866339</v>
          </cell>
          <cell r="J13" t="str">
            <v>HEAVY OIL</v>
          </cell>
          <cell r="K13">
            <v>266475</v>
          </cell>
          <cell r="L13" t="str">
            <v>BBLS</v>
          </cell>
          <cell r="M13">
            <v>6.5099953091284357</v>
          </cell>
          <cell r="N13">
            <v>1734751</v>
          </cell>
          <cell r="O13">
            <v>14898974.225240808</v>
          </cell>
          <cell r="P13">
            <v>8.8361954447408007</v>
          </cell>
          <cell r="Q13">
            <v>54.44</v>
          </cell>
          <cell r="R13">
            <v>0.71610929821112634</v>
          </cell>
          <cell r="S13">
            <v>201250</v>
          </cell>
          <cell r="U13">
            <v>734</v>
          </cell>
          <cell r="V13">
            <v>14899775</v>
          </cell>
          <cell r="W13">
            <v>800.7747591920197</v>
          </cell>
          <cell r="AA13">
            <v>4</v>
          </cell>
          <cell r="AB13" t="str">
            <v>ANCLOTE</v>
          </cell>
          <cell r="AC13" t="str">
            <v>2</v>
          </cell>
          <cell r="AD13">
            <v>495</v>
          </cell>
          <cell r="AE13">
            <v>165868</v>
          </cell>
          <cell r="AF13">
            <v>45.038557619202777</v>
          </cell>
          <cell r="AG13">
            <v>95.78</v>
          </cell>
          <cell r="AH13">
            <v>45.466332250592764</v>
          </cell>
          <cell r="AI13">
            <v>10301.860515590712</v>
          </cell>
          <cell r="AJ13" t="str">
            <v>HEAVY OIL</v>
          </cell>
          <cell r="AK13">
            <v>262481</v>
          </cell>
          <cell r="AL13" t="str">
            <v>BBLS</v>
          </cell>
          <cell r="AM13">
            <v>6.5099911993630011</v>
          </cell>
          <cell r="AN13">
            <v>1708749</v>
          </cell>
          <cell r="AO13">
            <v>14773174.171491016</v>
          </cell>
          <cell r="AP13">
            <v>8.906584857531902</v>
          </cell>
          <cell r="AQ13">
            <v>54.8</v>
          </cell>
          <cell r="AR13">
            <v>0.71611039081311345</v>
          </cell>
          <cell r="AS13">
            <v>201250</v>
          </cell>
          <cell r="AU13">
            <v>737</v>
          </cell>
          <cell r="AV13">
            <v>14773746</v>
          </cell>
          <cell r="AW13">
            <v>571.82850898429751</v>
          </cell>
          <cell r="BA13">
            <v>4</v>
          </cell>
          <cell r="BB13" t="str">
            <v>ANCLOTE</v>
          </cell>
          <cell r="BC13" t="str">
            <v>2</v>
          </cell>
          <cell r="BD13">
            <v>495</v>
          </cell>
          <cell r="BE13">
            <v>154195</v>
          </cell>
          <cell r="BF13">
            <v>41.868958401216467</v>
          </cell>
          <cell r="BG13">
            <v>95.78</v>
          </cell>
          <cell r="BH13">
            <v>44.437239729679099</v>
          </cell>
          <cell r="BI13">
            <v>10321.599273647005</v>
          </cell>
          <cell r="BJ13" t="str">
            <v>HEAVY OIL</v>
          </cell>
          <cell r="BK13">
            <v>244476</v>
          </cell>
          <cell r="BL13" t="str">
            <v>BBLS</v>
          </cell>
          <cell r="BM13">
            <v>6.5100009816914541</v>
          </cell>
          <cell r="BN13">
            <v>1591539</v>
          </cell>
          <cell r="BO13">
            <v>13812722.773808505</v>
          </cell>
          <cell r="BP13">
            <v>8.9579576340403424</v>
          </cell>
          <cell r="BQ13">
            <v>54.96</v>
          </cell>
          <cell r="BR13">
            <v>0.7161104313245642</v>
          </cell>
          <cell r="BS13">
            <v>201250</v>
          </cell>
          <cell r="BU13">
            <v>701</v>
          </cell>
          <cell r="BV13">
            <v>13812262</v>
          </cell>
          <cell r="BW13">
            <v>-460.77380850538611</v>
          </cell>
          <cell r="CA13">
            <v>4</v>
          </cell>
          <cell r="CB13" t="str">
            <v>ANCLOTE</v>
          </cell>
          <cell r="CC13" t="str">
            <v>2</v>
          </cell>
          <cell r="CD13">
            <v>495</v>
          </cell>
          <cell r="CE13">
            <v>113876</v>
          </cell>
          <cell r="CF13">
            <v>30.921038340393181</v>
          </cell>
          <cell r="CG13">
            <v>95.78</v>
          </cell>
          <cell r="CH13">
            <v>31.130246989516273</v>
          </cell>
          <cell r="CI13">
            <v>10543.231233973795</v>
          </cell>
          <cell r="CJ13" t="str">
            <v>HEAVY OIL</v>
          </cell>
          <cell r="CK13">
            <v>184427</v>
          </cell>
          <cell r="CL13" t="str">
            <v>BBLS</v>
          </cell>
          <cell r="CM13">
            <v>6.5100066693054703</v>
          </cell>
          <cell r="CN13">
            <v>1200621</v>
          </cell>
          <cell r="CO13">
            <v>9549137.5471261386</v>
          </cell>
          <cell r="CP13">
            <v>8.3855575776512516</v>
          </cell>
          <cell r="CQ13">
            <v>49.97</v>
          </cell>
          <cell r="CR13">
            <v>0.71611183355006502</v>
          </cell>
          <cell r="CS13">
            <v>201250</v>
          </cell>
          <cell r="CU13">
            <v>739</v>
          </cell>
          <cell r="CV13">
            <v>9549608</v>
          </cell>
          <cell r="CW13">
            <v>470.45287386141717</v>
          </cell>
          <cell r="DA13">
            <v>4</v>
          </cell>
          <cell r="DB13" t="str">
            <v>ANCLOTE</v>
          </cell>
          <cell r="DC13" t="str">
            <v>2</v>
          </cell>
          <cell r="DD13">
            <v>522</v>
          </cell>
          <cell r="DE13">
            <v>162195</v>
          </cell>
          <cell r="DF13">
            <v>41.763224570510445</v>
          </cell>
          <cell r="DG13">
            <v>95.78</v>
          </cell>
          <cell r="DH13">
            <v>43.763153634450383</v>
          </cell>
          <cell r="DI13">
            <v>10268.849224698664</v>
          </cell>
          <cell r="DJ13" t="str">
            <v>HEAVY OIL</v>
          </cell>
          <cell r="DK13">
            <v>255846</v>
          </cell>
          <cell r="DL13" t="str">
            <v>BBLS</v>
          </cell>
          <cell r="DM13">
            <v>6.5099942934421486</v>
          </cell>
          <cell r="DN13">
            <v>1665556</v>
          </cell>
          <cell r="DO13">
            <v>15666181.2775</v>
          </cell>
          <cell r="DP13">
            <v>9.6588558694780975</v>
          </cell>
          <cell r="DQ13">
            <v>59.73</v>
          </cell>
          <cell r="DR13">
            <v>0.71625000000000005</v>
          </cell>
          <cell r="DS13">
            <v>201250</v>
          </cell>
          <cell r="DU13">
            <v>710</v>
          </cell>
          <cell r="DV13">
            <v>15662977</v>
          </cell>
          <cell r="DW13">
            <v>-3204.277499999851</v>
          </cell>
          <cell r="EA13">
            <v>4</v>
          </cell>
          <cell r="EB13" t="str">
            <v>ANCLOTE</v>
          </cell>
          <cell r="EC13" t="str">
            <v>2</v>
          </cell>
          <cell r="ED13">
            <v>522</v>
          </cell>
          <cell r="EE13">
            <v>141681</v>
          </cell>
          <cell r="EF13">
            <v>36.481120998640463</v>
          </cell>
          <cell r="EG13">
            <v>95.78</v>
          </cell>
          <cell r="EH13">
            <v>36.827617398898923</v>
          </cell>
          <cell r="EI13">
            <v>10354.45119670245</v>
          </cell>
          <cell r="EJ13" t="str">
            <v>HEAVY OIL</v>
          </cell>
          <cell r="EK13">
            <v>225350</v>
          </cell>
          <cell r="EL13" t="str">
            <v>BBLS</v>
          </cell>
          <cell r="EM13">
            <v>6.5100022187708007</v>
          </cell>
          <cell r="EN13">
            <v>1467029</v>
          </cell>
          <cell r="EO13">
            <v>13683099.771153845</v>
          </cell>
          <cell r="EP13">
            <v>9.6576815318594917</v>
          </cell>
          <cell r="EQ13">
            <v>59.11</v>
          </cell>
          <cell r="ER13">
            <v>0.71626923076923077</v>
          </cell>
          <cell r="ES13">
            <v>201250</v>
          </cell>
          <cell r="EU13">
            <v>737</v>
          </cell>
          <cell r="EV13">
            <v>13681685</v>
          </cell>
          <cell r="EW13">
            <v>-1414.771153844893</v>
          </cell>
          <cell r="FA13">
            <v>4</v>
          </cell>
          <cell r="FB13" t="str">
            <v>ANCLOTE</v>
          </cell>
          <cell r="FC13" t="str">
            <v>2</v>
          </cell>
          <cell r="FD13">
            <v>508.5</v>
          </cell>
          <cell r="FE13">
            <v>1654743</v>
          </cell>
          <cell r="FF13">
            <v>36.448982882397097</v>
          </cell>
          <cell r="FG13">
            <v>90.261492831541204</v>
          </cell>
          <cell r="FH13">
            <v>40.70759559345025</v>
          </cell>
          <cell r="FI13">
            <v>10349.317084284387</v>
          </cell>
          <cell r="FJ13" t="str">
            <v>HEAVY OIL</v>
          </cell>
          <cell r="FK13">
            <v>2630640</v>
          </cell>
          <cell r="FL13" t="str">
            <v>BBLS</v>
          </cell>
          <cell r="FM13">
            <v>6.5</v>
          </cell>
          <cell r="FN13">
            <v>17125460</v>
          </cell>
          <cell r="FO13">
            <v>147003858.76632032</v>
          </cell>
          <cell r="FP13">
            <v>8.8837879215274107</v>
          </cell>
          <cell r="FQ13">
            <v>0</v>
          </cell>
          <cell r="FR13">
            <v>0.71626923076923077</v>
          </cell>
          <cell r="FS13">
            <v>2415000</v>
          </cell>
          <cell r="FT13">
            <v>0</v>
          </cell>
          <cell r="FU13">
            <v>7994</v>
          </cell>
          <cell r="FV13">
            <v>146993748</v>
          </cell>
          <cell r="FW13">
            <v>-10110.766320317984</v>
          </cell>
        </row>
        <row r="14">
          <cell r="A14">
            <v>5</v>
          </cell>
          <cell r="B14" t="str">
            <v>ANCLOTE</v>
          </cell>
          <cell r="C14" t="str">
            <v>2</v>
          </cell>
          <cell r="E14">
            <v>0</v>
          </cell>
          <cell r="I14">
            <v>0</v>
          </cell>
          <cell r="J14" t="str">
            <v>GAS</v>
          </cell>
          <cell r="K14">
            <v>0</v>
          </cell>
          <cell r="L14" t="str">
            <v>MCF</v>
          </cell>
          <cell r="M14" t="str">
            <v xml:space="preserve"> </v>
          </cell>
          <cell r="N14">
            <v>0</v>
          </cell>
          <cell r="O14">
            <v>0</v>
          </cell>
          <cell r="P14">
            <v>0</v>
          </cell>
          <cell r="Q14">
            <v>8.7978119339798457</v>
          </cell>
          <cell r="R14">
            <v>0.22452511578963311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AA14">
            <v>5</v>
          </cell>
          <cell r="AB14" t="str">
            <v>ANCLOTE</v>
          </cell>
          <cell r="AC14" t="str">
            <v>2</v>
          </cell>
          <cell r="AE14">
            <v>0</v>
          </cell>
          <cell r="AI14">
            <v>0</v>
          </cell>
          <cell r="AJ14" t="str">
            <v>GAS</v>
          </cell>
          <cell r="AK14">
            <v>0</v>
          </cell>
          <cell r="AL14" t="str">
            <v>MCF</v>
          </cell>
          <cell r="AM14" t="str">
            <v xml:space="preserve"> </v>
          </cell>
          <cell r="AN14">
            <v>0</v>
          </cell>
          <cell r="AO14">
            <v>0</v>
          </cell>
          <cell r="AP14">
            <v>0</v>
          </cell>
          <cell r="AQ14">
            <v>9.3175139491916443</v>
          </cell>
          <cell r="AR14">
            <v>0.24839198346481606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BA14">
            <v>5</v>
          </cell>
          <cell r="BB14" t="str">
            <v>ANCLOTE</v>
          </cell>
          <cell r="BC14" t="str">
            <v>2</v>
          </cell>
          <cell r="BE14">
            <v>0</v>
          </cell>
          <cell r="BI14">
            <v>0</v>
          </cell>
          <cell r="BJ14" t="str">
            <v>GAS</v>
          </cell>
          <cell r="BK14">
            <v>0</v>
          </cell>
          <cell r="BL14" t="str">
            <v>MCF</v>
          </cell>
          <cell r="BM14" t="str">
            <v xml:space="preserve"> </v>
          </cell>
          <cell r="BN14">
            <v>0</v>
          </cell>
          <cell r="BO14">
            <v>0</v>
          </cell>
          <cell r="BP14">
            <v>0</v>
          </cell>
          <cell r="BQ14">
            <v>9.597436547708492</v>
          </cell>
          <cell r="BR14">
            <v>0.19899102448305653</v>
          </cell>
          <cell r="BS14">
            <v>0</v>
          </cell>
          <cell r="BU14">
            <v>0</v>
          </cell>
          <cell r="BV14">
            <v>0</v>
          </cell>
          <cell r="BW14">
            <v>0</v>
          </cell>
          <cell r="CA14">
            <v>5</v>
          </cell>
          <cell r="CB14" t="str">
            <v>ANCLOTE</v>
          </cell>
          <cell r="CC14" t="str">
            <v>2</v>
          </cell>
          <cell r="CE14">
            <v>0</v>
          </cell>
          <cell r="CI14">
            <v>0</v>
          </cell>
          <cell r="CJ14" t="str">
            <v>GAS</v>
          </cell>
          <cell r="CK14">
            <v>0</v>
          </cell>
          <cell r="CL14" t="str">
            <v>MCF</v>
          </cell>
          <cell r="CM14" t="str">
            <v xml:space="preserve"> </v>
          </cell>
          <cell r="CN14">
            <v>0</v>
          </cell>
          <cell r="CO14">
            <v>0</v>
          </cell>
          <cell r="CP14">
            <v>0</v>
          </cell>
          <cell r="CQ14">
            <v>9.7661455892806845</v>
          </cell>
          <cell r="CR14">
            <v>0.21999745280262431</v>
          </cell>
          <cell r="CS14">
            <v>0</v>
          </cell>
          <cell r="CU14">
            <v>0</v>
          </cell>
          <cell r="CV14">
            <v>0</v>
          </cell>
          <cell r="CW14">
            <v>0</v>
          </cell>
          <cell r="DA14">
            <v>5</v>
          </cell>
          <cell r="DB14" t="str">
            <v>ANCLOTE</v>
          </cell>
          <cell r="DC14" t="str">
            <v>2</v>
          </cell>
          <cell r="DE14">
            <v>0</v>
          </cell>
          <cell r="DI14">
            <v>0</v>
          </cell>
          <cell r="DJ14" t="str">
            <v>GAS</v>
          </cell>
          <cell r="DK14">
            <v>0</v>
          </cell>
          <cell r="DL14" t="str">
            <v>MCF</v>
          </cell>
          <cell r="DM14" t="str">
            <v xml:space="preserve"> </v>
          </cell>
          <cell r="DN14">
            <v>0</v>
          </cell>
          <cell r="DO14">
            <v>0</v>
          </cell>
          <cell r="DP14">
            <v>0</v>
          </cell>
          <cell r="DQ14">
            <v>9.0375377696502301</v>
          </cell>
          <cell r="DR14">
            <v>0.21308055143181109</v>
          </cell>
          <cell r="DS14">
            <v>0</v>
          </cell>
          <cell r="DU14">
            <v>0</v>
          </cell>
          <cell r="DV14">
            <v>0</v>
          </cell>
          <cell r="DW14">
            <v>0</v>
          </cell>
          <cell r="EA14">
            <v>5</v>
          </cell>
          <cell r="EB14" t="str">
            <v>ANCLOTE</v>
          </cell>
          <cell r="EC14" t="str">
            <v>2</v>
          </cell>
          <cell r="EE14">
            <v>0</v>
          </cell>
          <cell r="EI14">
            <v>0</v>
          </cell>
          <cell r="EJ14" t="str">
            <v>GAS</v>
          </cell>
          <cell r="EK14">
            <v>0</v>
          </cell>
          <cell r="EL14" t="str">
            <v>MCF</v>
          </cell>
          <cell r="EM14" t="str">
            <v xml:space="preserve"> </v>
          </cell>
          <cell r="EN14">
            <v>0</v>
          </cell>
          <cell r="EO14">
            <v>0</v>
          </cell>
          <cell r="EP14">
            <v>0</v>
          </cell>
          <cell r="EQ14">
            <v>8.9014130919532644</v>
          </cell>
          <cell r="ER14">
            <v>0.22957531823213329</v>
          </cell>
          <cell r="ES14">
            <v>0</v>
          </cell>
          <cell r="EU14">
            <v>0</v>
          </cell>
          <cell r="EV14">
            <v>0</v>
          </cell>
          <cell r="EW14">
            <v>0</v>
          </cell>
          <cell r="FA14">
            <v>5</v>
          </cell>
          <cell r="FB14" t="str">
            <v>ANCLOTE</v>
          </cell>
          <cell r="FC14" t="str">
            <v>2</v>
          </cell>
          <cell r="FE14">
            <v>0</v>
          </cell>
          <cell r="FI14">
            <v>0</v>
          </cell>
          <cell r="FJ14" t="str">
            <v>GAS</v>
          </cell>
          <cell r="FK14">
            <v>0</v>
          </cell>
          <cell r="FL14" t="str">
            <v>MCF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0.22957531823213329</v>
          </cell>
          <cell r="FS14">
            <v>0</v>
          </cell>
          <cell r="FT14">
            <v>0</v>
          </cell>
          <cell r="FV14">
            <v>0</v>
          </cell>
          <cell r="FW14">
            <v>0</v>
          </cell>
        </row>
        <row r="15">
          <cell r="A15">
            <v>6</v>
          </cell>
          <cell r="B15" t="str">
            <v>BARTOW</v>
          </cell>
          <cell r="C15" t="str">
            <v>1</v>
          </cell>
          <cell r="D15">
            <v>121</v>
          </cell>
          <cell r="E15">
            <v>47368</v>
          </cell>
          <cell r="F15">
            <v>52.617079889807158</v>
          </cell>
          <cell r="G15">
            <v>96.154108541098537</v>
          </cell>
          <cell r="H15">
            <v>53.116835058367059</v>
          </cell>
          <cell r="I15">
            <v>10962.464110792096</v>
          </cell>
          <cell r="J15" t="str">
            <v>HEAVY OIL</v>
          </cell>
          <cell r="K15">
            <v>79765</v>
          </cell>
          <cell r="L15" t="str">
            <v>BBLS</v>
          </cell>
          <cell r="M15">
            <v>6.5099981194759611</v>
          </cell>
          <cell r="N15">
            <v>519270</v>
          </cell>
          <cell r="O15">
            <v>4411491.8081718106</v>
          </cell>
          <cell r="P15">
            <v>9.3132321570929957</v>
          </cell>
          <cell r="Q15">
            <v>54.59</v>
          </cell>
          <cell r="R15">
            <v>0.71610929821112634</v>
          </cell>
          <cell r="S15">
            <v>0</v>
          </cell>
          <cell r="U15">
            <v>737</v>
          </cell>
          <cell r="V15">
            <v>4411560</v>
          </cell>
          <cell r="W15">
            <v>68.19182818941772</v>
          </cell>
          <cell r="AA15">
            <v>6</v>
          </cell>
          <cell r="AB15" t="str">
            <v>BARTOW</v>
          </cell>
          <cell r="AC15" t="str">
            <v>1</v>
          </cell>
          <cell r="AD15">
            <v>121</v>
          </cell>
          <cell r="AE15">
            <v>47007</v>
          </cell>
          <cell r="AF15">
            <v>52.216075713143162</v>
          </cell>
          <cell r="AG15">
            <v>96.154108541098537</v>
          </cell>
          <cell r="AH15">
            <v>52.927466390433942</v>
          </cell>
          <cell r="AI15">
            <v>10970.685217095326</v>
          </cell>
          <cell r="AJ15" t="str">
            <v>HEAVY OIL</v>
          </cell>
          <cell r="AK15">
            <v>79216</v>
          </cell>
          <cell r="AL15" t="str">
            <v>BBLS</v>
          </cell>
          <cell r="AM15">
            <v>6.5100358513431633</v>
          </cell>
          <cell r="AN15">
            <v>515699</v>
          </cell>
          <cell r="AO15">
            <v>4414399.5607186519</v>
          </cell>
          <cell r="AP15">
            <v>9.3909408401273247</v>
          </cell>
          <cell r="AQ15">
            <v>55.01</v>
          </cell>
          <cell r="AR15">
            <v>0.71611039081311345</v>
          </cell>
          <cell r="AS15">
            <v>0</v>
          </cell>
          <cell r="AU15">
            <v>734</v>
          </cell>
          <cell r="AV15">
            <v>4414025</v>
          </cell>
          <cell r="AW15">
            <v>-374.56071865186095</v>
          </cell>
          <cell r="BA15">
            <v>6</v>
          </cell>
          <cell r="BB15" t="str">
            <v>BARTOW</v>
          </cell>
          <cell r="BC15" t="str">
            <v>1</v>
          </cell>
          <cell r="BD15">
            <v>121</v>
          </cell>
          <cell r="BE15">
            <v>41969</v>
          </cell>
          <cell r="BF15">
            <v>46.619790278148052</v>
          </cell>
          <cell r="BG15">
            <v>96.154108541098537</v>
          </cell>
          <cell r="BH15">
            <v>48.852287277383311</v>
          </cell>
          <cell r="BI15">
            <v>11050.418165789035</v>
          </cell>
          <cell r="BJ15" t="str">
            <v>HEAVY OIL</v>
          </cell>
          <cell r="BK15">
            <v>71240</v>
          </cell>
          <cell r="BL15" t="str">
            <v>BBLS</v>
          </cell>
          <cell r="BM15">
            <v>6.5100364963503647</v>
          </cell>
          <cell r="BN15">
            <v>463775</v>
          </cell>
          <cell r="BO15">
            <v>3964228.907127562</v>
          </cell>
          <cell r="BP15">
            <v>9.4456120163157617</v>
          </cell>
          <cell r="BQ15">
            <v>54.93</v>
          </cell>
          <cell r="BR15">
            <v>0.7161104313245642</v>
          </cell>
          <cell r="BS15">
            <v>0</v>
          </cell>
          <cell r="BU15">
            <v>710</v>
          </cell>
          <cell r="BV15">
            <v>3964569</v>
          </cell>
          <cell r="BW15">
            <v>340.092872438021</v>
          </cell>
          <cell r="CA15">
            <v>6</v>
          </cell>
          <cell r="CB15" t="str">
            <v>BARTOW</v>
          </cell>
          <cell r="CC15" t="str">
            <v>1</v>
          </cell>
          <cell r="CD15">
            <v>121</v>
          </cell>
          <cell r="CE15">
            <v>23962</v>
          </cell>
          <cell r="CF15">
            <v>26.617346485381677</v>
          </cell>
          <cell r="CG15">
            <v>58.933163299382976</v>
          </cell>
          <cell r="CH15">
            <v>43.428302160359578</v>
          </cell>
          <cell r="CI15">
            <v>11199.482513980469</v>
          </cell>
          <cell r="CJ15" t="str">
            <v>HEAVY OIL</v>
          </cell>
          <cell r="CK15">
            <v>41223</v>
          </cell>
          <cell r="CL15" t="str">
            <v>BBLS</v>
          </cell>
          <cell r="CM15">
            <v>6.5100065497416493</v>
          </cell>
          <cell r="CN15">
            <v>268362</v>
          </cell>
          <cell r="CO15">
            <v>2263806.8781144344</v>
          </cell>
          <cell r="CP15">
            <v>9.4474871801787597</v>
          </cell>
          <cell r="CQ15">
            <v>54.2</v>
          </cell>
          <cell r="CR15">
            <v>0.71611183355006502</v>
          </cell>
          <cell r="CS15">
            <v>0</v>
          </cell>
          <cell r="CU15">
            <v>456</v>
          </cell>
          <cell r="CV15">
            <v>2263787</v>
          </cell>
          <cell r="CW15">
            <v>-19.878114434424788</v>
          </cell>
          <cell r="DA15">
            <v>6</v>
          </cell>
          <cell r="DB15" t="str">
            <v>BARTOW</v>
          </cell>
          <cell r="DC15" t="str">
            <v>1</v>
          </cell>
          <cell r="DD15">
            <v>123</v>
          </cell>
          <cell r="DE15">
            <v>22126</v>
          </cell>
          <cell r="DF15">
            <v>24.178249847014598</v>
          </cell>
          <cell r="DG15">
            <v>67.307875978768976</v>
          </cell>
          <cell r="DH15">
            <v>55.520425574626117</v>
          </cell>
          <cell r="DI15">
            <v>10778.089125915212</v>
          </cell>
          <cell r="DJ15" t="str">
            <v>HEAVY OIL</v>
          </cell>
          <cell r="DK15">
            <v>36632</v>
          </cell>
          <cell r="DL15" t="str">
            <v>BBLS</v>
          </cell>
          <cell r="DM15">
            <v>6.5100458615418217</v>
          </cell>
          <cell r="DN15">
            <v>238476</v>
          </cell>
          <cell r="DO15">
            <v>2051254.6300000001</v>
          </cell>
          <cell r="DP15">
            <v>9.2707883485492193</v>
          </cell>
          <cell r="DQ15">
            <v>55.28</v>
          </cell>
          <cell r="DR15">
            <v>0.71625000000000005</v>
          </cell>
          <cell r="DS15">
            <v>0</v>
          </cell>
          <cell r="DU15">
            <v>324</v>
          </cell>
          <cell r="DV15">
            <v>2051079</v>
          </cell>
          <cell r="DW15">
            <v>-175.63000000012107</v>
          </cell>
          <cell r="EA15">
            <v>6</v>
          </cell>
          <cell r="EB15" t="str">
            <v>BARTOW</v>
          </cell>
          <cell r="EC15" t="str">
            <v>1</v>
          </cell>
          <cell r="ED15">
            <v>123</v>
          </cell>
          <cell r="EE15">
            <v>22468</v>
          </cell>
          <cell r="EF15">
            <v>24.551971326164875</v>
          </cell>
          <cell r="EG15">
            <v>96.154108541098537</v>
          </cell>
          <cell r="EH15">
            <v>48.324514991181658</v>
          </cell>
          <cell r="EI15">
            <v>10903.640733487628</v>
          </cell>
          <cell r="EJ15" t="str">
            <v>HEAVY OIL</v>
          </cell>
          <cell r="EK15">
            <v>37632</v>
          </cell>
          <cell r="EL15" t="str">
            <v>BBLS</v>
          </cell>
          <cell r="EM15">
            <v>6.5099649234693882</v>
          </cell>
          <cell r="EN15">
            <v>244983</v>
          </cell>
          <cell r="EO15">
            <v>2102359.4436923075</v>
          </cell>
          <cell r="EP15">
            <v>9.3571276646444161</v>
          </cell>
          <cell r="EQ15">
            <v>55.15</v>
          </cell>
          <cell r="ER15">
            <v>0.71626923076923077</v>
          </cell>
          <cell r="ES15">
            <v>0</v>
          </cell>
          <cell r="EU15">
            <v>378</v>
          </cell>
          <cell r="EV15">
            <v>2102135</v>
          </cell>
          <cell r="EW15">
            <v>-224.4436923074536</v>
          </cell>
          <cell r="FA15">
            <v>6</v>
          </cell>
          <cell r="FB15" t="str">
            <v>BARTOW</v>
          </cell>
          <cell r="FC15" t="str">
            <v>1</v>
          </cell>
          <cell r="FD15">
            <v>122</v>
          </cell>
          <cell r="FE15">
            <v>422786</v>
          </cell>
          <cell r="FF15">
            <v>38.815625183618309</v>
          </cell>
          <cell r="FG15">
            <v>90.648510390761444</v>
          </cell>
          <cell r="FH15">
            <v>50.880326184017655</v>
          </cell>
          <cell r="FI15">
            <v>10940.34334154868</v>
          </cell>
          <cell r="FJ15" t="str">
            <v>HEAVY OIL</v>
          </cell>
          <cell r="FK15">
            <v>710511</v>
          </cell>
          <cell r="FL15" t="str">
            <v>BBLS</v>
          </cell>
          <cell r="FM15">
            <v>6.5</v>
          </cell>
          <cell r="FN15">
            <v>4625424</v>
          </cell>
          <cell r="FO15">
            <v>38547992.227824762</v>
          </cell>
          <cell r="FP15">
            <v>9.117613219885417</v>
          </cell>
          <cell r="FQ15">
            <v>0</v>
          </cell>
          <cell r="FR15">
            <v>0.71626923076923077</v>
          </cell>
          <cell r="FS15">
            <v>0</v>
          </cell>
          <cell r="FT15">
            <v>0</v>
          </cell>
          <cell r="FU15">
            <v>6811</v>
          </cell>
          <cell r="FV15">
            <v>38545192</v>
          </cell>
          <cell r="FW15">
            <v>-2800.2278247624636</v>
          </cell>
        </row>
        <row r="16">
          <cell r="A16">
            <v>7</v>
          </cell>
          <cell r="B16" t="str">
            <v>BARTOW</v>
          </cell>
          <cell r="C16" t="str">
            <v>2</v>
          </cell>
          <cell r="D16">
            <v>119</v>
          </cell>
          <cell r="E16">
            <v>41317</v>
          </cell>
          <cell r="F16">
            <v>46.666892563477006</v>
          </cell>
          <cell r="G16">
            <v>96.487334876728042</v>
          </cell>
          <cell r="H16">
            <v>46.666892563477006</v>
          </cell>
          <cell r="I16">
            <v>11403.732119950626</v>
          </cell>
          <cell r="J16" t="str">
            <v>HEAVY OIL</v>
          </cell>
          <cell r="K16">
            <v>72376</v>
          </cell>
          <cell r="L16" t="str">
            <v>BBLS</v>
          </cell>
          <cell r="M16">
            <v>6.5100033160163591</v>
          </cell>
          <cell r="N16">
            <v>471168</v>
          </cell>
          <cell r="O16">
            <v>4002834.9665673287</v>
          </cell>
          <cell r="P16">
            <v>9.6881065095900674</v>
          </cell>
          <cell r="Q16">
            <v>54.59</v>
          </cell>
          <cell r="R16">
            <v>0.71610929821112634</v>
          </cell>
          <cell r="S16">
            <v>0</v>
          </cell>
          <cell r="U16">
            <v>744</v>
          </cell>
          <cell r="V16">
            <v>4002902</v>
          </cell>
          <cell r="W16">
            <v>67.033432671334594</v>
          </cell>
          <cell r="AA16">
            <v>7</v>
          </cell>
          <cell r="AB16" t="str">
            <v>BARTOW</v>
          </cell>
          <cell r="AC16" t="str">
            <v>2</v>
          </cell>
          <cell r="AD16">
            <v>119</v>
          </cell>
          <cell r="AE16">
            <v>42015</v>
          </cell>
          <cell r="AF16">
            <v>47.455272431553269</v>
          </cell>
          <cell r="AG16">
            <v>96.487334876728042</v>
          </cell>
          <cell r="AH16">
            <v>47.583184217083058</v>
          </cell>
          <cell r="AI16">
            <v>11389.741758895634</v>
          </cell>
          <cell r="AJ16" t="str">
            <v>HEAVY OIL</v>
          </cell>
          <cell r="AK16">
            <v>73508</v>
          </cell>
          <cell r="AL16" t="str">
            <v>BBLS</v>
          </cell>
          <cell r="AM16">
            <v>6.5100397235675027</v>
          </cell>
          <cell r="AN16">
            <v>478540</v>
          </cell>
          <cell r="AO16">
            <v>4096314.9226078903</v>
          </cell>
          <cell r="AP16">
            <v>9.7496487507030594</v>
          </cell>
          <cell r="AQ16">
            <v>55.01</v>
          </cell>
          <cell r="AR16">
            <v>0.71611039081311345</v>
          </cell>
          <cell r="AS16">
            <v>0</v>
          </cell>
          <cell r="AU16">
            <v>742</v>
          </cell>
          <cell r="AV16">
            <v>4095968</v>
          </cell>
          <cell r="AW16">
            <v>-346.92260789033026</v>
          </cell>
          <cell r="BA16">
            <v>7</v>
          </cell>
          <cell r="BB16" t="str">
            <v>BARTOW</v>
          </cell>
          <cell r="BC16" t="str">
            <v>2</v>
          </cell>
          <cell r="BD16">
            <v>119</v>
          </cell>
          <cell r="BE16">
            <v>36925</v>
          </cell>
          <cell r="BF16">
            <v>41.706198608475646</v>
          </cell>
          <cell r="BG16">
            <v>96.487334876728028</v>
          </cell>
          <cell r="BH16">
            <v>43.216450925774211</v>
          </cell>
          <cell r="BI16">
            <v>11484.928909952607</v>
          </cell>
          <cell r="BJ16" t="str">
            <v>HEAVY OIL</v>
          </cell>
          <cell r="BK16">
            <v>65143</v>
          </cell>
          <cell r="BL16" t="str">
            <v>BBLS</v>
          </cell>
          <cell r="BM16">
            <v>6.5100010745590469</v>
          </cell>
          <cell r="BN16">
            <v>424081</v>
          </cell>
          <cell r="BO16">
            <v>3624954.5718277763</v>
          </cell>
          <cell r="BP16">
            <v>9.8170739927631043</v>
          </cell>
          <cell r="BQ16">
            <v>54.93</v>
          </cell>
          <cell r="BR16">
            <v>0.7161104313245642</v>
          </cell>
          <cell r="BS16">
            <v>0</v>
          </cell>
          <cell r="BU16">
            <v>718</v>
          </cell>
          <cell r="BV16">
            <v>3625243</v>
          </cell>
          <cell r="BW16">
            <v>288.4281722237356</v>
          </cell>
          <cell r="CA16">
            <v>7</v>
          </cell>
          <cell r="CB16" t="str">
            <v>BARTOW</v>
          </cell>
          <cell r="CC16" t="str">
            <v>2</v>
          </cell>
          <cell r="CD16">
            <v>119</v>
          </cell>
          <cell r="CE16">
            <v>26483</v>
          </cell>
          <cell r="CF16">
            <v>29.912126140778895</v>
          </cell>
          <cell r="CG16">
            <v>96.487334876728042</v>
          </cell>
          <cell r="CH16">
            <v>37.152958011251243</v>
          </cell>
          <cell r="CI16">
            <v>11742.438545482008</v>
          </cell>
          <cell r="CJ16" t="str">
            <v>HEAVY OIL</v>
          </cell>
          <cell r="CK16">
            <v>47769</v>
          </cell>
          <cell r="CL16" t="str">
            <v>BBLS</v>
          </cell>
          <cell r="CM16">
            <v>6.509975088446482</v>
          </cell>
          <cell r="CN16">
            <v>310975</v>
          </cell>
          <cell r="CO16">
            <v>2623287.7461768533</v>
          </cell>
          <cell r="CP16">
            <v>9.9055535482266102</v>
          </cell>
          <cell r="CQ16">
            <v>54.2</v>
          </cell>
          <cell r="CR16">
            <v>0.71611183355006502</v>
          </cell>
          <cell r="CS16">
            <v>0</v>
          </cell>
          <cell r="CU16">
            <v>599</v>
          </cell>
          <cell r="CV16">
            <v>2623252</v>
          </cell>
          <cell r="CW16">
            <v>-35.746176853310317</v>
          </cell>
          <cell r="DA16">
            <v>7</v>
          </cell>
          <cell r="DB16" t="str">
            <v>BARTOW</v>
          </cell>
          <cell r="DC16" t="str">
            <v>2</v>
          </cell>
          <cell r="DD16">
            <v>121</v>
          </cell>
          <cell r="DE16">
            <v>26131</v>
          </cell>
          <cell r="DF16">
            <v>29.026703990047096</v>
          </cell>
          <cell r="DG16">
            <v>96.487334876728028</v>
          </cell>
          <cell r="DH16">
            <v>44.619561505361652</v>
          </cell>
          <cell r="DI16">
            <v>11262.599977038766</v>
          </cell>
          <cell r="DJ16" t="str">
            <v>HEAVY OIL</v>
          </cell>
          <cell r="DK16">
            <v>45208</v>
          </cell>
          <cell r="DL16" t="str">
            <v>BBLS</v>
          </cell>
          <cell r="DM16">
            <v>6.5099761104229339</v>
          </cell>
          <cell r="DN16">
            <v>294303</v>
          </cell>
          <cell r="DO16">
            <v>2531478.4700000002</v>
          </cell>
          <cell r="DP16">
            <v>9.6876448279820906</v>
          </cell>
          <cell r="DQ16">
            <v>55.28</v>
          </cell>
          <cell r="DR16">
            <v>0.71625000000000005</v>
          </cell>
          <cell r="DS16">
            <v>0</v>
          </cell>
          <cell r="DU16">
            <v>484</v>
          </cell>
          <cell r="DV16">
            <v>2531231</v>
          </cell>
          <cell r="DW16">
            <v>-247.47000000020489</v>
          </cell>
          <cell r="EA16">
            <v>7</v>
          </cell>
          <cell r="EB16" t="str">
            <v>BARTOW</v>
          </cell>
          <cell r="EC16" t="str">
            <v>2</v>
          </cell>
          <cell r="ED16">
            <v>121</v>
          </cell>
          <cell r="EE16">
            <v>22793</v>
          </cell>
          <cell r="EF16">
            <v>25.318803874522349</v>
          </cell>
          <cell r="EG16">
            <v>96.487334876728042</v>
          </cell>
          <cell r="EH16">
            <v>38.054929459888136</v>
          </cell>
          <cell r="EI16">
            <v>11426.095731145526</v>
          </cell>
          <cell r="EJ16" t="str">
            <v>HEAVY OIL</v>
          </cell>
          <cell r="EK16">
            <v>40005</v>
          </cell>
          <cell r="EL16" t="str">
            <v>BBLS</v>
          </cell>
          <cell r="EM16">
            <v>6.5100612423447073</v>
          </cell>
          <cell r="EN16">
            <v>260435</v>
          </cell>
          <cell r="EO16">
            <v>2234930.1005769228</v>
          </cell>
          <cell r="EP16">
            <v>9.8053354125254373</v>
          </cell>
          <cell r="EQ16">
            <v>55.15</v>
          </cell>
          <cell r="ER16">
            <v>0.71626923076923077</v>
          </cell>
          <cell r="ES16">
            <v>0</v>
          </cell>
          <cell r="EU16">
            <v>495</v>
          </cell>
          <cell r="EV16">
            <v>2234726</v>
          </cell>
          <cell r="EW16">
            <v>-204.10057692276314</v>
          </cell>
          <cell r="FA16">
            <v>7</v>
          </cell>
          <cell r="FB16" t="str">
            <v>BARTOW</v>
          </cell>
          <cell r="FC16" t="str">
            <v>2</v>
          </cell>
          <cell r="FD16">
            <v>120</v>
          </cell>
          <cell r="FE16">
            <v>367552</v>
          </cell>
          <cell r="FF16">
            <v>34.307048984468338</v>
          </cell>
          <cell r="FG16">
            <v>90.928073557217616</v>
          </cell>
          <cell r="FH16">
            <v>43.619101870312349</v>
          </cell>
          <cell r="FI16">
            <v>11405.420185443149</v>
          </cell>
          <cell r="FJ16" t="str">
            <v>HEAVY OIL</v>
          </cell>
          <cell r="FK16">
            <v>643946</v>
          </cell>
          <cell r="FL16" t="str">
            <v>BBLS</v>
          </cell>
          <cell r="FM16">
            <v>6.5</v>
          </cell>
          <cell r="FN16">
            <v>4192085</v>
          </cell>
          <cell r="FO16">
            <v>35022808.777756773</v>
          </cell>
          <cell r="FP16">
            <v>9.528667719875493</v>
          </cell>
          <cell r="FQ16">
            <v>0</v>
          </cell>
          <cell r="FR16">
            <v>0.71626923076923077</v>
          </cell>
          <cell r="FS16">
            <v>0</v>
          </cell>
          <cell r="FT16">
            <v>0</v>
          </cell>
          <cell r="FU16">
            <v>7022</v>
          </cell>
          <cell r="FV16">
            <v>35021166</v>
          </cell>
          <cell r="FW16">
            <v>-1642.7777567729354</v>
          </cell>
        </row>
        <row r="17">
          <cell r="A17">
            <v>8</v>
          </cell>
          <cell r="B17" t="str">
            <v>BARTOW</v>
          </cell>
          <cell r="C17" t="str">
            <v>3</v>
          </cell>
          <cell r="D17">
            <v>204</v>
          </cell>
          <cell r="E17">
            <v>80628</v>
          </cell>
          <cell r="F17">
            <v>53.123023402909553</v>
          </cell>
          <cell r="G17">
            <v>94.334916300401957</v>
          </cell>
          <cell r="H17">
            <v>53.846770315755734</v>
          </cell>
          <cell r="I17">
            <v>10544.11618792479</v>
          </cell>
          <cell r="J17" t="str">
            <v>HEAVY OIL</v>
          </cell>
          <cell r="K17">
            <v>130592</v>
          </cell>
          <cell r="L17" t="str">
            <v>BBLS</v>
          </cell>
          <cell r="M17">
            <v>6.5099776402842444</v>
          </cell>
          <cell r="N17">
            <v>850151</v>
          </cell>
          <cell r="O17">
            <v>7222535.4254719876</v>
          </cell>
          <cell r="P17">
            <v>8.9578501580989087</v>
          </cell>
          <cell r="Q17">
            <v>54.59</v>
          </cell>
          <cell r="R17">
            <v>0.71610929821112634</v>
          </cell>
          <cell r="S17">
            <v>0</v>
          </cell>
          <cell r="U17">
            <v>734</v>
          </cell>
          <cell r="V17">
            <v>7222627</v>
          </cell>
          <cell r="W17">
            <v>91.574528012424707</v>
          </cell>
          <cell r="AA17">
            <v>8</v>
          </cell>
          <cell r="AB17" t="str">
            <v>BARTOW</v>
          </cell>
          <cell r="AC17" t="str">
            <v>3</v>
          </cell>
          <cell r="AD17">
            <v>204</v>
          </cell>
          <cell r="AE17">
            <v>79440</v>
          </cell>
          <cell r="AF17">
            <v>52.340290955091717</v>
          </cell>
          <cell r="AG17">
            <v>94.334916300401957</v>
          </cell>
          <cell r="AH17">
            <v>53.053373938131109</v>
          </cell>
          <cell r="AI17">
            <v>10558.522155085599</v>
          </cell>
          <cell r="AJ17" t="str">
            <v>HEAVY OIL</v>
          </cell>
          <cell r="AK17">
            <v>128843</v>
          </cell>
          <cell r="AL17" t="str">
            <v>BBLS</v>
          </cell>
          <cell r="AM17">
            <v>6.5100083046808903</v>
          </cell>
          <cell r="AN17">
            <v>838769</v>
          </cell>
          <cell r="AO17">
            <v>7179919.2410835335</v>
          </cell>
          <cell r="AP17">
            <v>9.0381662148584248</v>
          </cell>
          <cell r="AQ17">
            <v>55.01</v>
          </cell>
          <cell r="AR17">
            <v>0.71611039081311345</v>
          </cell>
          <cell r="AS17">
            <v>0</v>
          </cell>
          <cell r="AU17">
            <v>734</v>
          </cell>
          <cell r="AV17">
            <v>7179277</v>
          </cell>
          <cell r="AW17">
            <v>-642.24108353350312</v>
          </cell>
          <cell r="BA17">
            <v>8</v>
          </cell>
          <cell r="BB17" t="str">
            <v>BARTOW</v>
          </cell>
          <cell r="BC17" t="str">
            <v>3</v>
          </cell>
          <cell r="BD17">
            <v>204</v>
          </cell>
          <cell r="BE17">
            <v>73845</v>
          </cell>
          <cell r="BF17">
            <v>48.65393738140417</v>
          </cell>
          <cell r="BG17">
            <v>94.334916300401957</v>
          </cell>
          <cell r="BH17">
            <v>50.627313862607984</v>
          </cell>
          <cell r="BI17">
            <v>10577.425688943056</v>
          </cell>
          <cell r="BJ17" t="str">
            <v>HEAVY OIL</v>
          </cell>
          <cell r="BK17">
            <v>119983</v>
          </cell>
          <cell r="BL17" t="str">
            <v>BBLS</v>
          </cell>
          <cell r="BM17">
            <v>6.5100055841244178</v>
          </cell>
          <cell r="BN17">
            <v>781090</v>
          </cell>
          <cell r="BO17">
            <v>6676587.2678816151</v>
          </cell>
          <cell r="BP17">
            <v>9.0413531964000473</v>
          </cell>
          <cell r="BQ17">
            <v>54.93</v>
          </cell>
          <cell r="BR17">
            <v>0.7161104313245642</v>
          </cell>
          <cell r="BS17">
            <v>0</v>
          </cell>
          <cell r="BU17">
            <v>715</v>
          </cell>
          <cell r="BV17">
            <v>6677124</v>
          </cell>
          <cell r="BW17">
            <v>536.73211838491261</v>
          </cell>
          <cell r="CA17">
            <v>8</v>
          </cell>
          <cell r="CB17" t="str">
            <v>BARTOW</v>
          </cell>
          <cell r="CC17" t="str">
            <v>3</v>
          </cell>
          <cell r="CD17">
            <v>204</v>
          </cell>
          <cell r="CE17">
            <v>62915</v>
          </cell>
          <cell r="CF17">
            <v>41.452535315201352</v>
          </cell>
          <cell r="CG17">
            <v>94.334916300401957</v>
          </cell>
          <cell r="CH17">
            <v>42.017283752738152</v>
          </cell>
          <cell r="CI17">
            <v>10758.865135500278</v>
          </cell>
          <cell r="CJ17" t="str">
            <v>HEAVY OIL</v>
          </cell>
          <cell r="CK17">
            <v>103978</v>
          </cell>
          <cell r="CL17" t="str">
            <v>BBLS</v>
          </cell>
          <cell r="CM17">
            <v>6.5099732635749872</v>
          </cell>
          <cell r="CN17">
            <v>676894</v>
          </cell>
          <cell r="CO17">
            <v>5710067.4762288695</v>
          </cell>
          <cell r="CP17">
            <v>9.07584435544603</v>
          </cell>
          <cell r="CQ17">
            <v>54.2</v>
          </cell>
          <cell r="CR17">
            <v>0.71611183355006502</v>
          </cell>
          <cell r="CS17">
            <v>0</v>
          </cell>
          <cell r="CU17">
            <v>734</v>
          </cell>
          <cell r="CV17">
            <v>5709987</v>
          </cell>
          <cell r="CW17">
            <v>-80.476228869520128</v>
          </cell>
          <cell r="DA17">
            <v>8</v>
          </cell>
          <cell r="DB17" t="str">
            <v>BARTOW</v>
          </cell>
          <cell r="DC17" t="str">
            <v>3</v>
          </cell>
          <cell r="DD17">
            <v>208</v>
          </cell>
          <cell r="DE17">
            <v>40252</v>
          </cell>
          <cell r="DF17">
            <v>26.010649296939619</v>
          </cell>
          <cell r="DG17">
            <v>94.334916300401957</v>
          </cell>
          <cell r="DH17">
            <v>50.527214300060251</v>
          </cell>
          <cell r="DI17">
            <v>10631.620789029117</v>
          </cell>
          <cell r="DJ17" t="str">
            <v>HEAVY OIL</v>
          </cell>
          <cell r="DK17">
            <v>65736</v>
          </cell>
          <cell r="DL17" t="str">
            <v>BBLS</v>
          </cell>
          <cell r="DM17">
            <v>6.5100401606425704</v>
          </cell>
          <cell r="DN17">
            <v>427944</v>
          </cell>
          <cell r="DO17">
            <v>3680969.49</v>
          </cell>
          <cell r="DP17">
            <v>9.1448114130974858</v>
          </cell>
          <cell r="DQ17">
            <v>55.28</v>
          </cell>
          <cell r="DR17">
            <v>0.71625000000000005</v>
          </cell>
          <cell r="DS17">
            <v>0</v>
          </cell>
          <cell r="DU17">
            <v>383</v>
          </cell>
          <cell r="DV17">
            <v>3680649</v>
          </cell>
          <cell r="DW17">
            <v>-320.49000000022352</v>
          </cell>
          <cell r="EA17">
            <v>8</v>
          </cell>
          <cell r="EB17" t="str">
            <v>BARTOW</v>
          </cell>
          <cell r="EC17" t="str">
            <v>3</v>
          </cell>
          <cell r="ED17">
            <v>208</v>
          </cell>
          <cell r="EE17">
            <v>41210</v>
          </cell>
          <cell r="EF17">
            <v>26.629704301075268</v>
          </cell>
          <cell r="EG17">
            <v>94.334916300401957</v>
          </cell>
          <cell r="EH17">
            <v>44.926303854875286</v>
          </cell>
          <cell r="EI17">
            <v>10692.768745450132</v>
          </cell>
          <cell r="EJ17" t="str">
            <v>HEAVY OIL</v>
          </cell>
          <cell r="EK17">
            <v>67688</v>
          </cell>
          <cell r="EL17" t="str">
            <v>BBLS</v>
          </cell>
          <cell r="EM17">
            <v>6.5100017728400896</v>
          </cell>
          <cell r="EN17">
            <v>440649</v>
          </cell>
          <cell r="EO17">
            <v>3781476.0316923074</v>
          </cell>
          <cell r="EP17">
            <v>9.1761126709349856</v>
          </cell>
          <cell r="EQ17">
            <v>55.15</v>
          </cell>
          <cell r="ER17">
            <v>0.71626923076923077</v>
          </cell>
          <cell r="ES17">
            <v>0</v>
          </cell>
          <cell r="EU17">
            <v>441</v>
          </cell>
          <cell r="EV17">
            <v>3781097</v>
          </cell>
          <cell r="EW17">
            <v>-379.03169230744243</v>
          </cell>
          <cell r="FA17">
            <v>8</v>
          </cell>
          <cell r="FB17" t="str">
            <v>BARTOW</v>
          </cell>
          <cell r="FC17" t="str">
            <v>3</v>
          </cell>
          <cell r="FD17">
            <v>206</v>
          </cell>
          <cell r="FE17">
            <v>753118</v>
          </cell>
          <cell r="FF17">
            <v>40.948842085116752</v>
          </cell>
          <cell r="FG17">
            <v>89.00955812215345</v>
          </cell>
          <cell r="FH17">
            <v>48.771513091771922</v>
          </cell>
          <cell r="FI17">
            <v>10618.256368855877</v>
          </cell>
          <cell r="FJ17" t="str">
            <v>HEAVY OIL</v>
          </cell>
          <cell r="FK17">
            <v>1228387</v>
          </cell>
          <cell r="FL17" t="str">
            <v>BBLS</v>
          </cell>
          <cell r="FM17">
            <v>6.5</v>
          </cell>
          <cell r="FN17">
            <v>7996800</v>
          </cell>
          <cell r="FO17">
            <v>66663694.932358325</v>
          </cell>
          <cell r="FP17">
            <v>8.8516932183745887</v>
          </cell>
          <cell r="FQ17">
            <v>0</v>
          </cell>
          <cell r="FR17">
            <v>0.71626923076923077</v>
          </cell>
          <cell r="FS17">
            <v>0</v>
          </cell>
          <cell r="FT17">
            <v>0</v>
          </cell>
          <cell r="FU17">
            <v>7496</v>
          </cell>
          <cell r="FV17">
            <v>66658722</v>
          </cell>
          <cell r="FW17">
            <v>-4972.9323583245277</v>
          </cell>
        </row>
        <row r="18">
          <cell r="A18">
            <v>9</v>
          </cell>
          <cell r="B18" t="str">
            <v>BARTOW</v>
          </cell>
          <cell r="C18" t="str">
            <v>3</v>
          </cell>
          <cell r="E18">
            <v>0</v>
          </cell>
          <cell r="I18">
            <v>0</v>
          </cell>
          <cell r="J18" t="str">
            <v>GAS</v>
          </cell>
          <cell r="K18">
            <v>0</v>
          </cell>
          <cell r="L18" t="str">
            <v>MCF</v>
          </cell>
          <cell r="M18" t="str">
            <v xml:space="preserve"> </v>
          </cell>
          <cell r="N18">
            <v>0</v>
          </cell>
          <cell r="O18">
            <v>0</v>
          </cell>
          <cell r="P18">
            <v>0</v>
          </cell>
          <cell r="Q18">
            <v>8.7978119339798457</v>
          </cell>
          <cell r="R18">
            <v>0.22452511578963311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AA18">
            <v>9</v>
          </cell>
          <cell r="AB18" t="str">
            <v>BARTOW</v>
          </cell>
          <cell r="AC18" t="str">
            <v>3</v>
          </cell>
          <cell r="AE18">
            <v>0</v>
          </cell>
          <cell r="AI18">
            <v>0</v>
          </cell>
          <cell r="AJ18" t="str">
            <v>GAS</v>
          </cell>
          <cell r="AK18">
            <v>0</v>
          </cell>
          <cell r="AL18" t="str">
            <v>MCF</v>
          </cell>
          <cell r="AM18" t="str">
            <v xml:space="preserve"> </v>
          </cell>
          <cell r="AN18">
            <v>0</v>
          </cell>
          <cell r="AO18">
            <v>0</v>
          </cell>
          <cell r="AP18">
            <v>0</v>
          </cell>
          <cell r="AQ18">
            <v>9.3175139491916443</v>
          </cell>
          <cell r="AR18">
            <v>0.24839198346481606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A18">
            <v>9</v>
          </cell>
          <cell r="BB18" t="str">
            <v>BARTOW</v>
          </cell>
          <cell r="BC18" t="str">
            <v>3</v>
          </cell>
          <cell r="BE18">
            <v>0</v>
          </cell>
          <cell r="BI18">
            <v>0</v>
          </cell>
          <cell r="BJ18" t="str">
            <v>GAS</v>
          </cell>
          <cell r="BK18">
            <v>0</v>
          </cell>
          <cell r="BL18" t="str">
            <v>MCF</v>
          </cell>
          <cell r="BM18" t="str">
            <v xml:space="preserve"> </v>
          </cell>
          <cell r="BN18">
            <v>0</v>
          </cell>
          <cell r="BO18">
            <v>0</v>
          </cell>
          <cell r="BP18">
            <v>0</v>
          </cell>
          <cell r="BQ18">
            <v>9.597436547708492</v>
          </cell>
          <cell r="BR18">
            <v>0.19899102448305653</v>
          </cell>
          <cell r="BS18">
            <v>0</v>
          </cell>
          <cell r="BU18">
            <v>0</v>
          </cell>
          <cell r="BV18">
            <v>0</v>
          </cell>
          <cell r="BW18">
            <v>0</v>
          </cell>
          <cell r="CA18">
            <v>9</v>
          </cell>
          <cell r="CB18" t="str">
            <v>BARTOW</v>
          </cell>
          <cell r="CC18" t="str">
            <v>3</v>
          </cell>
          <cell r="CE18">
            <v>0</v>
          </cell>
          <cell r="CI18">
            <v>0</v>
          </cell>
          <cell r="CJ18" t="str">
            <v>GAS</v>
          </cell>
          <cell r="CK18">
            <v>0</v>
          </cell>
          <cell r="CL18" t="str">
            <v>MCF</v>
          </cell>
          <cell r="CM18" t="str">
            <v xml:space="preserve"> </v>
          </cell>
          <cell r="CN18">
            <v>0</v>
          </cell>
          <cell r="CO18">
            <v>0</v>
          </cell>
          <cell r="CP18">
            <v>0</v>
          </cell>
          <cell r="CQ18">
            <v>9.7661455892806845</v>
          </cell>
          <cell r="CR18">
            <v>0.21999745280262431</v>
          </cell>
          <cell r="CS18">
            <v>0</v>
          </cell>
          <cell r="CU18">
            <v>0</v>
          </cell>
          <cell r="CV18">
            <v>0</v>
          </cell>
          <cell r="CW18">
            <v>0</v>
          </cell>
          <cell r="DA18">
            <v>9</v>
          </cell>
          <cell r="DB18" t="str">
            <v>BARTOW</v>
          </cell>
          <cell r="DC18" t="str">
            <v>3</v>
          </cell>
          <cell r="DE18">
            <v>0</v>
          </cell>
          <cell r="DI18">
            <v>0</v>
          </cell>
          <cell r="DJ18" t="str">
            <v>GAS</v>
          </cell>
          <cell r="DK18">
            <v>0</v>
          </cell>
          <cell r="DL18" t="str">
            <v>MCF</v>
          </cell>
          <cell r="DM18" t="str">
            <v xml:space="preserve"> </v>
          </cell>
          <cell r="DN18">
            <v>0</v>
          </cell>
          <cell r="DO18">
            <v>0</v>
          </cell>
          <cell r="DP18">
            <v>0</v>
          </cell>
          <cell r="DQ18">
            <v>9.0375377696502301</v>
          </cell>
          <cell r="DR18">
            <v>0.21308055143181109</v>
          </cell>
          <cell r="DS18">
            <v>0</v>
          </cell>
          <cell r="DU18">
            <v>0</v>
          </cell>
          <cell r="DV18">
            <v>0</v>
          </cell>
          <cell r="DW18">
            <v>0</v>
          </cell>
          <cell r="EA18">
            <v>9</v>
          </cell>
          <cell r="EB18" t="str">
            <v>BARTOW</v>
          </cell>
          <cell r="EC18" t="str">
            <v>3</v>
          </cell>
          <cell r="EE18">
            <v>0</v>
          </cell>
          <cell r="EI18">
            <v>0</v>
          </cell>
          <cell r="EJ18" t="str">
            <v>GAS</v>
          </cell>
          <cell r="EK18">
            <v>0</v>
          </cell>
          <cell r="EL18" t="str">
            <v>MCF</v>
          </cell>
          <cell r="EM18" t="str">
            <v xml:space="preserve"> </v>
          </cell>
          <cell r="EN18">
            <v>0</v>
          </cell>
          <cell r="EO18">
            <v>0</v>
          </cell>
          <cell r="EP18">
            <v>0</v>
          </cell>
          <cell r="EQ18">
            <v>8.9014130919532644</v>
          </cell>
          <cell r="ER18">
            <v>0.22957531823213329</v>
          </cell>
          <cell r="ES18">
            <v>0</v>
          </cell>
          <cell r="EU18">
            <v>0</v>
          </cell>
          <cell r="EV18">
            <v>0</v>
          </cell>
          <cell r="EW18">
            <v>0</v>
          </cell>
          <cell r="FA18">
            <v>9</v>
          </cell>
          <cell r="FB18" t="str">
            <v>BARTOW</v>
          </cell>
          <cell r="FC18" t="str">
            <v>3</v>
          </cell>
          <cell r="FE18">
            <v>0</v>
          </cell>
          <cell r="FI18">
            <v>0</v>
          </cell>
          <cell r="FJ18" t="str">
            <v>GAS</v>
          </cell>
          <cell r="FK18">
            <v>0</v>
          </cell>
          <cell r="FL18" t="str">
            <v>MCF</v>
          </cell>
          <cell r="FM18">
            <v>1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0.22957531823213329</v>
          </cell>
          <cell r="FS18">
            <v>0</v>
          </cell>
          <cell r="FT18">
            <v>0</v>
          </cell>
          <cell r="FV18">
            <v>0</v>
          </cell>
          <cell r="FW18">
            <v>0</v>
          </cell>
        </row>
        <row r="19">
          <cell r="A19">
            <v>10</v>
          </cell>
          <cell r="B19" t="str">
            <v>CRYSTAL RIVER</v>
          </cell>
          <cell r="C19" t="str">
            <v>1</v>
          </cell>
          <cell r="D19">
            <v>379</v>
          </cell>
          <cell r="E19">
            <v>215268</v>
          </cell>
          <cell r="F19">
            <v>76.342667461060515</v>
          </cell>
          <cell r="G19">
            <v>96.03</v>
          </cell>
          <cell r="H19">
            <v>76.548442845052591</v>
          </cell>
          <cell r="I19">
            <v>10347.785086496831</v>
          </cell>
          <cell r="J19" t="str">
            <v>COAL</v>
          </cell>
          <cell r="K19">
            <v>90655</v>
          </cell>
          <cell r="L19" t="str">
            <v>TONS</v>
          </cell>
          <cell r="M19">
            <v>24.571694887209752</v>
          </cell>
          <cell r="N19">
            <v>2227547</v>
          </cell>
          <cell r="O19">
            <v>7131382.1990547003</v>
          </cell>
          <cell r="P19">
            <v>3.3127925186533531</v>
          </cell>
          <cell r="Q19">
            <v>77.428704418451275</v>
          </cell>
          <cell r="R19">
            <v>0</v>
          </cell>
          <cell r="S19">
            <v>112083</v>
          </cell>
          <cell r="U19">
            <v>742</v>
          </cell>
          <cell r="V19">
            <v>7131083</v>
          </cell>
          <cell r="W19">
            <v>-299.19905470032245</v>
          </cell>
          <cell r="AA19">
            <v>10</v>
          </cell>
          <cell r="AB19" t="str">
            <v>CRYSTAL RIVER</v>
          </cell>
          <cell r="AC19" t="str">
            <v>1</v>
          </cell>
          <cell r="AD19">
            <v>379</v>
          </cell>
          <cell r="AE19">
            <v>213649</v>
          </cell>
          <cell r="AF19">
            <v>75.768505121003201</v>
          </cell>
          <cell r="AG19">
            <v>96.03</v>
          </cell>
          <cell r="AH19">
            <v>77.221599739762169</v>
          </cell>
          <cell r="AI19">
            <v>10354.679872126713</v>
          </cell>
          <cell r="AJ19" t="str">
            <v>COAL</v>
          </cell>
          <cell r="AK19">
            <v>90087</v>
          </cell>
          <cell r="AL19" t="str">
            <v>TONS</v>
          </cell>
          <cell r="AM19">
            <v>24.557006005305983</v>
          </cell>
          <cell r="AN19">
            <v>2212267</v>
          </cell>
          <cell r="AO19">
            <v>7111123.723639207</v>
          </cell>
          <cell r="AP19">
            <v>3.3284142325211947</v>
          </cell>
          <cell r="AQ19">
            <v>77.692016868573788</v>
          </cell>
          <cell r="AR19">
            <v>0</v>
          </cell>
          <cell r="AS19">
            <v>112083</v>
          </cell>
          <cell r="AU19">
            <v>730</v>
          </cell>
          <cell r="AV19">
            <v>7111695</v>
          </cell>
          <cell r="AW19">
            <v>571.2763607930392</v>
          </cell>
          <cell r="BA19">
            <v>10</v>
          </cell>
          <cell r="BB19" t="str">
            <v>CRYSTAL RIVER</v>
          </cell>
          <cell r="BC19" t="str">
            <v>1</v>
          </cell>
          <cell r="BD19">
            <v>379</v>
          </cell>
          <cell r="BE19">
            <v>207849</v>
          </cell>
          <cell r="BF19">
            <v>73.711592475955399</v>
          </cell>
          <cell r="BG19">
            <v>96.03</v>
          </cell>
          <cell r="BH19">
            <v>77.241443383254676</v>
          </cell>
          <cell r="BI19">
            <v>10350.836424519723</v>
          </cell>
          <cell r="BJ19" t="str">
            <v>COAL</v>
          </cell>
          <cell r="BK19">
            <v>87652</v>
          </cell>
          <cell r="BL19" t="str">
            <v>TONS</v>
          </cell>
          <cell r="BM19">
            <v>24.544916259754483</v>
          </cell>
          <cell r="BN19">
            <v>2151411</v>
          </cell>
          <cell r="BO19">
            <v>6923936.8786128731</v>
          </cell>
          <cell r="BP19">
            <v>3.3312341548974849</v>
          </cell>
          <cell r="BQ19">
            <v>77.71475697774008</v>
          </cell>
          <cell r="BR19">
            <v>0</v>
          </cell>
          <cell r="BS19">
            <v>112083</v>
          </cell>
          <cell r="BU19">
            <v>710</v>
          </cell>
          <cell r="BV19">
            <v>6923450</v>
          </cell>
          <cell r="BW19">
            <v>-486.87861287314445</v>
          </cell>
          <cell r="CA19">
            <v>10</v>
          </cell>
          <cell r="CB19" t="str">
            <v>CRYSTAL RIVER</v>
          </cell>
          <cell r="CC19" t="str">
            <v>1</v>
          </cell>
          <cell r="CD19">
            <v>379</v>
          </cell>
          <cell r="CE19">
            <v>204649</v>
          </cell>
          <cell r="CF19">
            <v>72.576744120066962</v>
          </cell>
          <cell r="CG19">
            <v>96.03</v>
          </cell>
          <cell r="CH19">
            <v>72.576744120066962</v>
          </cell>
          <cell r="CI19">
            <v>10377.739446564607</v>
          </cell>
          <cell r="CJ19" t="str">
            <v>COAL</v>
          </cell>
          <cell r="CK19">
            <v>86563</v>
          </cell>
          <cell r="CL19" t="str">
            <v>TONS</v>
          </cell>
          <cell r="CM19">
            <v>24.534662615667202</v>
          </cell>
          <cell r="CN19">
            <v>2123794</v>
          </cell>
          <cell r="CO19">
            <v>6835237.1865725294</v>
          </cell>
          <cell r="CP19">
            <v>3.3399807409625892</v>
          </cell>
          <cell r="CQ19">
            <v>77.667758587069869</v>
          </cell>
          <cell r="CR19">
            <v>0</v>
          </cell>
          <cell r="CS19">
            <v>112083</v>
          </cell>
          <cell r="CU19">
            <v>744</v>
          </cell>
          <cell r="CV19">
            <v>6836014</v>
          </cell>
          <cell r="CW19">
            <v>776.81342747062445</v>
          </cell>
          <cell r="DA19">
            <v>10</v>
          </cell>
          <cell r="DB19" t="str">
            <v>CRYSTAL RIVER</v>
          </cell>
          <cell r="DC19" t="str">
            <v>1</v>
          </cell>
          <cell r="DD19">
            <v>383</v>
          </cell>
          <cell r="DE19">
            <v>211661</v>
          </cell>
          <cell r="DF19">
            <v>74.279527780117348</v>
          </cell>
          <cell r="DG19">
            <v>96.03</v>
          </cell>
          <cell r="DH19">
            <v>78.611619727464159</v>
          </cell>
          <cell r="DI19">
            <v>10217.673544016139</v>
          </cell>
          <cell r="DJ19" t="str">
            <v>COAL</v>
          </cell>
          <cell r="DK19">
            <v>88177</v>
          </cell>
          <cell r="DL19" t="str">
            <v>TONS</v>
          </cell>
          <cell r="DM19">
            <v>24.526611247831067</v>
          </cell>
          <cell r="DN19">
            <v>2162683</v>
          </cell>
          <cell r="DO19">
            <v>6954739.3753830045</v>
          </cell>
          <cell r="DP19">
            <v>3.2857916079877754</v>
          </cell>
          <cell r="DQ19">
            <v>77.601374228914622</v>
          </cell>
          <cell r="DR19">
            <v>0</v>
          </cell>
          <cell r="DS19">
            <v>112083</v>
          </cell>
          <cell r="DU19">
            <v>703</v>
          </cell>
          <cell r="DV19">
            <v>6954812</v>
          </cell>
          <cell r="DW19">
            <v>72.624616995453835</v>
          </cell>
          <cell r="EA19">
            <v>10</v>
          </cell>
          <cell r="EB19" t="str">
            <v>CRYSTAL RIVER</v>
          </cell>
          <cell r="EC19" t="str">
            <v>1</v>
          </cell>
          <cell r="ED19">
            <v>383</v>
          </cell>
          <cell r="EE19">
            <v>231927</v>
          </cell>
          <cell r="EF19">
            <v>81.391602796260415</v>
          </cell>
          <cell r="EG19">
            <v>96.03</v>
          </cell>
          <cell r="EH19">
            <v>82.500480218552795</v>
          </cell>
          <cell r="EI19">
            <v>10191.71118498493</v>
          </cell>
          <cell r="EJ19" t="str">
            <v>COAL</v>
          </cell>
          <cell r="EK19">
            <v>96397</v>
          </cell>
          <cell r="EL19" t="str">
            <v>TONS</v>
          </cell>
          <cell r="EM19">
            <v>24.520814963121261</v>
          </cell>
          <cell r="EN19">
            <v>2363733</v>
          </cell>
          <cell r="EO19">
            <v>7596105.7186154621</v>
          </cell>
          <cell r="EP19">
            <v>3.275214062448728</v>
          </cell>
          <cell r="EQ19">
            <v>77.637506547044637</v>
          </cell>
          <cell r="ER19">
            <v>0</v>
          </cell>
          <cell r="ES19">
            <v>112083</v>
          </cell>
          <cell r="EU19">
            <v>734</v>
          </cell>
          <cell r="EV19">
            <v>7595662</v>
          </cell>
          <cell r="EW19">
            <v>-443.71861546207219</v>
          </cell>
          <cell r="FA19">
            <v>10</v>
          </cell>
          <cell r="FB19" t="str">
            <v>CRYSTAL RIVER</v>
          </cell>
          <cell r="FC19" t="str">
            <v>1</v>
          </cell>
          <cell r="FD19">
            <v>381</v>
          </cell>
          <cell r="FE19">
            <v>2267816</v>
          </cell>
          <cell r="FF19">
            <v>66.6697240801889</v>
          </cell>
          <cell r="FG19">
            <v>86.469409562211965</v>
          </cell>
          <cell r="FH19">
            <v>76.164721252453802</v>
          </cell>
          <cell r="FI19">
            <v>10300.410174370407</v>
          </cell>
          <cell r="FJ19" t="str">
            <v>COAL</v>
          </cell>
          <cell r="FK19">
            <v>949684</v>
          </cell>
          <cell r="FL19" t="str">
            <v>TONS</v>
          </cell>
          <cell r="FM19">
            <v>24.771999999999998</v>
          </cell>
          <cell r="FN19">
            <v>23359435</v>
          </cell>
          <cell r="FO19">
            <v>74991455.081877783</v>
          </cell>
          <cell r="FP19">
            <v>3.3067698209148269</v>
          </cell>
          <cell r="FQ19">
            <v>0</v>
          </cell>
          <cell r="FR19">
            <v>0</v>
          </cell>
          <cell r="FS19">
            <v>1344996</v>
          </cell>
          <cell r="FT19">
            <v>0</v>
          </cell>
          <cell r="FU19">
            <v>7815</v>
          </cell>
          <cell r="FV19">
            <v>74993896</v>
          </cell>
          <cell r="FW19">
            <v>2440.9181222170591</v>
          </cell>
        </row>
        <row r="20">
          <cell r="A20">
            <v>11</v>
          </cell>
          <cell r="B20" t="str">
            <v>CRYSTAL RIVER</v>
          </cell>
          <cell r="C20" t="str">
            <v>2</v>
          </cell>
          <cell r="D20">
            <v>486</v>
          </cell>
          <cell r="E20">
            <v>277935</v>
          </cell>
          <cell r="F20">
            <v>76.865956458250366</v>
          </cell>
          <cell r="G20">
            <v>91.33</v>
          </cell>
          <cell r="H20">
            <v>80.774394922229192</v>
          </cell>
          <cell r="I20">
            <v>10044.341302822602</v>
          </cell>
          <cell r="J20" t="str">
            <v>COAL</v>
          </cell>
          <cell r="K20">
            <v>113614</v>
          </cell>
          <cell r="L20" t="str">
            <v>TONS</v>
          </cell>
          <cell r="M20">
            <v>24.571566884362841</v>
          </cell>
          <cell r="N20">
            <v>2791674</v>
          </cell>
          <cell r="O20">
            <v>8909067.8237979226</v>
          </cell>
          <cell r="P20">
            <v>3.2054501317926571</v>
          </cell>
          <cell r="Q20">
            <v>77.428704418451275</v>
          </cell>
          <cell r="R20">
            <v>0</v>
          </cell>
          <cell r="S20">
            <v>112083</v>
          </cell>
          <cell r="U20">
            <v>708</v>
          </cell>
          <cell r="V20">
            <v>8908648</v>
          </cell>
          <cell r="W20">
            <v>-419.82379792258143</v>
          </cell>
          <cell r="AA20">
            <v>11</v>
          </cell>
          <cell r="AB20" t="str">
            <v>CRYSTAL RIVER</v>
          </cell>
          <cell r="AC20" t="str">
            <v>2</v>
          </cell>
          <cell r="AD20">
            <v>486</v>
          </cell>
          <cell r="AE20">
            <v>272150</v>
          </cell>
          <cell r="AF20">
            <v>75.266051595203336</v>
          </cell>
          <cell r="AG20">
            <v>91.33</v>
          </cell>
          <cell r="AH20">
            <v>81.274226976533058</v>
          </cell>
          <cell r="AI20">
            <v>10067.907404005144</v>
          </cell>
          <cell r="AJ20" t="str">
            <v>COAL</v>
          </cell>
          <cell r="AK20">
            <v>111577</v>
          </cell>
          <cell r="AL20" t="str">
            <v>TONS</v>
          </cell>
          <cell r="AM20">
            <v>24.556862077309841</v>
          </cell>
          <cell r="AN20">
            <v>2739981</v>
          </cell>
          <cell r="AO20">
            <v>8780725.1661448572</v>
          </cell>
          <cell r="AP20">
            <v>3.2264285012474212</v>
          </cell>
          <cell r="AQ20">
            <v>77.692016868573788</v>
          </cell>
          <cell r="AR20">
            <v>0</v>
          </cell>
          <cell r="AS20">
            <v>112083</v>
          </cell>
          <cell r="AU20">
            <v>689</v>
          </cell>
          <cell r="AV20">
            <v>8781383</v>
          </cell>
          <cell r="AW20">
            <v>657.8338551428169</v>
          </cell>
          <cell r="BA20">
            <v>11</v>
          </cell>
          <cell r="BB20" t="str">
            <v>CRYSTAL RIVER</v>
          </cell>
          <cell r="BC20" t="str">
            <v>2</v>
          </cell>
          <cell r="BD20">
            <v>486</v>
          </cell>
          <cell r="BE20">
            <v>269482</v>
          </cell>
          <cell r="BF20">
            <v>74.528187087924252</v>
          </cell>
          <cell r="BG20">
            <v>91.33</v>
          </cell>
          <cell r="BH20">
            <v>81.662696897519353</v>
          </cell>
          <cell r="BI20">
            <v>10049.2129344446</v>
          </cell>
          <cell r="BJ20" t="str">
            <v>COAL</v>
          </cell>
          <cell r="BK20">
            <v>110332</v>
          </cell>
          <cell r="BL20" t="str">
            <v>TONS</v>
          </cell>
          <cell r="BM20">
            <v>24.54484646340137</v>
          </cell>
          <cell r="BN20">
            <v>2708082</v>
          </cell>
          <cell r="BO20">
            <v>8686507.5668680184</v>
          </cell>
          <cell r="BP20">
            <v>3.2234091949993013</v>
          </cell>
          <cell r="BQ20">
            <v>77.71475697774008</v>
          </cell>
          <cell r="BR20">
            <v>0</v>
          </cell>
          <cell r="BS20">
            <v>112083</v>
          </cell>
          <cell r="BU20">
            <v>679</v>
          </cell>
          <cell r="BV20">
            <v>8685872</v>
          </cell>
          <cell r="BW20">
            <v>-635.56686801835895</v>
          </cell>
          <cell r="CA20">
            <v>11</v>
          </cell>
          <cell r="CB20" t="str">
            <v>CRYSTAL RIVER</v>
          </cell>
          <cell r="CC20" t="str">
            <v>2</v>
          </cell>
          <cell r="CD20">
            <v>486</v>
          </cell>
          <cell r="CE20">
            <v>260415</v>
          </cell>
          <cell r="CF20">
            <v>72.020609318996421</v>
          </cell>
          <cell r="CG20">
            <v>91.33</v>
          </cell>
          <cell r="CH20">
            <v>77.209414024975985</v>
          </cell>
          <cell r="CI20">
            <v>10080.233473494231</v>
          </cell>
          <cell r="CJ20" t="str">
            <v>COAL</v>
          </cell>
          <cell r="CK20">
            <v>106994</v>
          </cell>
          <cell r="CL20" t="str">
            <v>TONS</v>
          </cell>
          <cell r="CM20">
            <v>24.534497261528685</v>
          </cell>
          <cell r="CN20">
            <v>2625044</v>
          </cell>
          <cell r="CO20">
            <v>8422067.1622649543</v>
          </cell>
          <cell r="CP20">
            <v>3.2340944885144687</v>
          </cell>
          <cell r="CQ20">
            <v>77.667758587069869</v>
          </cell>
          <cell r="CR20">
            <v>0</v>
          </cell>
          <cell r="CS20">
            <v>112083</v>
          </cell>
          <cell r="CU20">
            <v>694</v>
          </cell>
          <cell r="CV20">
            <v>8422971</v>
          </cell>
          <cell r="CW20">
            <v>903.83773504570127</v>
          </cell>
          <cell r="DA20">
            <v>11</v>
          </cell>
          <cell r="DB20" t="str">
            <v>CRYSTAL RIVER</v>
          </cell>
          <cell r="DC20" t="str">
            <v>2</v>
          </cell>
          <cell r="DD20">
            <v>491</v>
          </cell>
          <cell r="DE20">
            <v>276301</v>
          </cell>
          <cell r="DF20">
            <v>75.63590872259816</v>
          </cell>
          <cell r="DG20">
            <v>91.33</v>
          </cell>
          <cell r="DH20">
            <v>82.511900424652538</v>
          </cell>
          <cell r="DI20">
            <v>9966.7826030307533</v>
          </cell>
          <cell r="DJ20" t="str">
            <v>COAL</v>
          </cell>
          <cell r="DK20">
            <v>112279</v>
          </cell>
          <cell r="DL20" t="str">
            <v>TONS</v>
          </cell>
          <cell r="DM20">
            <v>24.526687982614735</v>
          </cell>
          <cell r="DN20">
            <v>2753832</v>
          </cell>
          <cell r="DO20">
            <v>8825087.6970483046</v>
          </cell>
          <cell r="DP20">
            <v>3.1940122174904557</v>
          </cell>
          <cell r="DQ20">
            <v>77.601374228914622</v>
          </cell>
          <cell r="DR20">
            <v>0</v>
          </cell>
          <cell r="DS20">
            <v>112083</v>
          </cell>
          <cell r="DU20">
            <v>682</v>
          </cell>
          <cell r="DV20">
            <v>8825207</v>
          </cell>
          <cell r="DW20">
            <v>119.3029516953975</v>
          </cell>
          <cell r="EA20">
            <v>11</v>
          </cell>
          <cell r="EB20" t="str">
            <v>CRYSTAL RIVER</v>
          </cell>
          <cell r="EC20" t="str">
            <v>2</v>
          </cell>
          <cell r="ED20">
            <v>491</v>
          </cell>
          <cell r="EE20">
            <v>285446</v>
          </cell>
          <cell r="EF20">
            <v>78.139303155727831</v>
          </cell>
          <cell r="EG20">
            <v>91.33</v>
          </cell>
          <cell r="EH20">
            <v>84.376838240727878</v>
          </cell>
          <cell r="EI20">
            <v>9974.9514794391926</v>
          </cell>
          <cell r="EJ20" t="str">
            <v>COAL</v>
          </cell>
          <cell r="EK20">
            <v>116119</v>
          </cell>
          <cell r="EL20" t="str">
            <v>TONS</v>
          </cell>
          <cell r="EM20">
            <v>24.520621086988349</v>
          </cell>
          <cell r="EN20">
            <v>2847310</v>
          </cell>
          <cell r="EO20">
            <v>9127272.6227362771</v>
          </cell>
          <cell r="EP20">
            <v>3.197547915450305</v>
          </cell>
          <cell r="EQ20">
            <v>77.637506547044637</v>
          </cell>
          <cell r="ER20">
            <v>0</v>
          </cell>
          <cell r="ES20">
            <v>112083</v>
          </cell>
          <cell r="EU20">
            <v>689</v>
          </cell>
          <cell r="EV20">
            <v>9126666</v>
          </cell>
          <cell r="EW20">
            <v>-606.62273627705872</v>
          </cell>
          <cell r="FA20">
            <v>11</v>
          </cell>
          <cell r="FB20" t="str">
            <v>CRYSTAL RIVER</v>
          </cell>
          <cell r="FC20" t="str">
            <v>2</v>
          </cell>
          <cell r="FD20">
            <v>488.5</v>
          </cell>
          <cell r="FE20">
            <v>2716225</v>
          </cell>
          <cell r="FF20">
            <v>62.279768914422398</v>
          </cell>
          <cell r="FG20">
            <v>77.335887096774215</v>
          </cell>
          <cell r="FH20">
            <v>79.592581859141589</v>
          </cell>
          <cell r="FI20">
            <v>10025.744185404375</v>
          </cell>
          <cell r="FJ20" t="str">
            <v>COAL</v>
          </cell>
          <cell r="FK20">
            <v>1106887</v>
          </cell>
          <cell r="FL20" t="str">
            <v>TONS</v>
          </cell>
          <cell r="FM20">
            <v>24.771999999999998</v>
          </cell>
          <cell r="FN20">
            <v>27232177</v>
          </cell>
          <cell r="FO20">
            <v>86998356.038860336</v>
          </cell>
          <cell r="FP20">
            <v>3.2029141930016971</v>
          </cell>
          <cell r="FQ20">
            <v>0</v>
          </cell>
          <cell r="FR20">
            <v>0</v>
          </cell>
          <cell r="FS20">
            <v>1344996</v>
          </cell>
          <cell r="FT20">
            <v>0</v>
          </cell>
          <cell r="FU20">
            <v>6986</v>
          </cell>
          <cell r="FV20">
            <v>86999607</v>
          </cell>
          <cell r="FW20">
            <v>1250.9611396640539</v>
          </cell>
        </row>
        <row r="21">
          <cell r="A21">
            <v>12</v>
          </cell>
          <cell r="B21" t="str">
            <v>CRYSTAL RIVER</v>
          </cell>
          <cell r="C21" t="str">
            <v>4</v>
          </cell>
          <cell r="D21">
            <v>720</v>
          </cell>
          <cell r="E21">
            <v>483279</v>
          </cell>
          <cell r="F21">
            <v>90.217853942652326</v>
          </cell>
          <cell r="G21">
            <v>94.190850043328041</v>
          </cell>
          <cell r="H21">
            <v>92.582183908045977</v>
          </cell>
          <cell r="I21">
            <v>9574.2273096906756</v>
          </cell>
          <cell r="J21" t="str">
            <v>COAL</v>
          </cell>
          <cell r="K21">
            <v>189343</v>
          </cell>
          <cell r="L21" t="str">
            <v>TONS</v>
          </cell>
          <cell r="M21">
            <v>24.437254083858395</v>
          </cell>
          <cell r="N21">
            <v>4627023</v>
          </cell>
          <cell r="O21">
            <v>15403565.176189866</v>
          </cell>
          <cell r="P21">
            <v>3.1873028160110133</v>
          </cell>
          <cell r="Q21">
            <v>79.829014942141328</v>
          </cell>
          <cell r="R21">
            <v>0</v>
          </cell>
          <cell r="S21">
            <v>288500</v>
          </cell>
          <cell r="T21">
            <v>0</v>
          </cell>
          <cell r="U21">
            <v>725</v>
          </cell>
          <cell r="V21">
            <v>15404984</v>
          </cell>
          <cell r="W21">
            <v>1418.823810134083</v>
          </cell>
          <cell r="AA21">
            <v>12</v>
          </cell>
          <cell r="AB21" t="str">
            <v>CRYSTAL RIVER</v>
          </cell>
          <cell r="AC21" t="str">
            <v>4</v>
          </cell>
          <cell r="AD21">
            <v>720</v>
          </cell>
          <cell r="AE21">
            <v>489641</v>
          </cell>
          <cell r="AF21">
            <v>91.405503285543617</v>
          </cell>
          <cell r="AG21">
            <v>94.190850043328041</v>
          </cell>
          <cell r="AH21">
            <v>93.800957854406136</v>
          </cell>
          <cell r="AI21">
            <v>9563.486309357264</v>
          </cell>
          <cell r="AJ21" t="str">
            <v>COAL</v>
          </cell>
          <cell r="AK21">
            <v>191701</v>
          </cell>
          <cell r="AL21" t="str">
            <v>TONS</v>
          </cell>
          <cell r="AM21">
            <v>24.42697221193421</v>
          </cell>
          <cell r="AN21">
            <v>4682675</v>
          </cell>
          <cell r="AO21">
            <v>15623818.21635513</v>
          </cell>
          <cell r="AP21">
            <v>3.1908721321039559</v>
          </cell>
          <cell r="AQ21">
            <v>79.996026188466047</v>
          </cell>
          <cell r="AR21">
            <v>0</v>
          </cell>
          <cell r="AS21">
            <v>288500</v>
          </cell>
          <cell r="AT21">
            <v>0</v>
          </cell>
          <cell r="AU21">
            <v>725</v>
          </cell>
          <cell r="AV21">
            <v>15624261</v>
          </cell>
          <cell r="AW21">
            <v>442.78364486992359</v>
          </cell>
          <cell r="BA21">
            <v>12</v>
          </cell>
          <cell r="BB21" t="str">
            <v>CRYSTAL RIVER</v>
          </cell>
          <cell r="BC21" t="str">
            <v>4</v>
          </cell>
          <cell r="BD21">
            <v>720</v>
          </cell>
          <cell r="BE21">
            <v>468249</v>
          </cell>
          <cell r="BF21">
            <v>87.412074372759847</v>
          </cell>
          <cell r="BG21">
            <v>94.190850043328027</v>
          </cell>
          <cell r="BH21">
            <v>92.510075865339019</v>
          </cell>
          <cell r="BI21">
            <v>9576.4902861511709</v>
          </cell>
          <cell r="BJ21" t="str">
            <v>COAL</v>
          </cell>
          <cell r="BK21">
            <v>183632</v>
          </cell>
          <cell r="BL21" t="str">
            <v>TONS</v>
          </cell>
          <cell r="BM21">
            <v>24.419393134094275</v>
          </cell>
          <cell r="BN21">
            <v>4484182</v>
          </cell>
          <cell r="BO21">
            <v>14983848.82938578</v>
          </cell>
          <cell r="BP21">
            <v>3.1999745497343892</v>
          </cell>
          <cell r="BQ21">
            <v>80.026078403468787</v>
          </cell>
          <cell r="BR21">
            <v>0</v>
          </cell>
          <cell r="BS21">
            <v>288500</v>
          </cell>
          <cell r="BT21">
            <v>0</v>
          </cell>
          <cell r="BU21">
            <v>703</v>
          </cell>
          <cell r="BV21">
            <v>14983164</v>
          </cell>
          <cell r="BW21">
            <v>-684.82938577979803</v>
          </cell>
          <cell r="CA21">
            <v>12</v>
          </cell>
          <cell r="CB21" t="str">
            <v>CRYSTAL RIVER</v>
          </cell>
          <cell r="CC21" t="str">
            <v>4</v>
          </cell>
          <cell r="CD21">
            <v>720</v>
          </cell>
          <cell r="CE21">
            <v>486114</v>
          </cell>
          <cell r="CF21">
            <v>90.74708781362007</v>
          </cell>
          <cell r="CG21">
            <v>94.190850043328041</v>
          </cell>
          <cell r="CH21">
            <v>92.487442922374427</v>
          </cell>
          <cell r="CI21">
            <v>9569.516615444114</v>
          </cell>
          <cell r="CJ21" t="str">
            <v>COAL</v>
          </cell>
          <cell r="CK21">
            <v>190541</v>
          </cell>
          <cell r="CL21" t="str">
            <v>TONS</v>
          </cell>
          <cell r="CM21">
            <v>24.414042122167931</v>
          </cell>
          <cell r="CN21">
            <v>4651876</v>
          </cell>
          <cell r="CO21">
            <v>15561616.128107153</v>
          </cell>
          <cell r="CP21">
            <v>3.2012277219144378</v>
          </cell>
          <cell r="CQ21">
            <v>80.15658639404198</v>
          </cell>
          <cell r="CR21">
            <v>0</v>
          </cell>
          <cell r="CS21">
            <v>288500</v>
          </cell>
          <cell r="CT21">
            <v>0</v>
          </cell>
          <cell r="CU21">
            <v>730</v>
          </cell>
          <cell r="CV21">
            <v>15560609</v>
          </cell>
          <cell r="CW21">
            <v>-1007.1281071528792</v>
          </cell>
          <cell r="DA21">
            <v>12</v>
          </cell>
          <cell r="DB21" t="str">
            <v>CRYSTAL RIVER</v>
          </cell>
          <cell r="DC21" t="str">
            <v>4</v>
          </cell>
          <cell r="DD21">
            <v>735</v>
          </cell>
          <cell r="DE21">
            <v>497400</v>
          </cell>
          <cell r="DF21">
            <v>90.958964230853638</v>
          </cell>
          <cell r="DG21">
            <v>94.190850043328027</v>
          </cell>
          <cell r="DH21">
            <v>94.648208933923215</v>
          </cell>
          <cell r="DI21">
            <v>9435.7277844792916</v>
          </cell>
          <cell r="DJ21" t="str">
            <v>COAL</v>
          </cell>
          <cell r="DK21">
            <v>192271</v>
          </cell>
          <cell r="DL21" t="str">
            <v>TONS</v>
          </cell>
          <cell r="DM21">
            <v>24.409978623921443</v>
          </cell>
          <cell r="DN21">
            <v>4693331</v>
          </cell>
          <cell r="DO21">
            <v>15725958.377491519</v>
          </cell>
          <cell r="DP21">
            <v>3.1616321627445756</v>
          </cell>
          <cell r="DQ21">
            <v>80.290102914591998</v>
          </cell>
          <cell r="DR21">
            <v>0</v>
          </cell>
          <cell r="DS21">
            <v>288500</v>
          </cell>
          <cell r="DT21">
            <v>0</v>
          </cell>
          <cell r="DU21">
            <v>715</v>
          </cell>
          <cell r="DV21">
            <v>15724866</v>
          </cell>
          <cell r="DW21">
            <v>-1092.3774915188551</v>
          </cell>
          <cell r="EA21">
            <v>12</v>
          </cell>
          <cell r="EB21" t="str">
            <v>CRYSTAL RIVER</v>
          </cell>
          <cell r="EC21" t="str">
            <v>4</v>
          </cell>
          <cell r="ED21">
            <v>735</v>
          </cell>
          <cell r="EE21">
            <v>483100</v>
          </cell>
          <cell r="EF21">
            <v>88.343939726428218</v>
          </cell>
          <cell r="EG21">
            <v>94.190850043328041</v>
          </cell>
          <cell r="EH21">
            <v>92.184980584098994</v>
          </cell>
          <cell r="EI21">
            <v>9468.6151935417111</v>
          </cell>
          <cell r="EJ21" t="str">
            <v>COAL</v>
          </cell>
          <cell r="EK21">
            <v>187416</v>
          </cell>
          <cell r="EL21" t="str">
            <v>TONS</v>
          </cell>
          <cell r="EM21">
            <v>24.407137064071371</v>
          </cell>
          <cell r="EN21">
            <v>4574288</v>
          </cell>
          <cell r="EO21">
            <v>15339313.586428566</v>
          </cell>
          <cell r="EP21">
            <v>3.1751839342638304</v>
          </cell>
          <cell r="EQ21">
            <v>80.306983322814304</v>
          </cell>
          <cell r="ER21">
            <v>0</v>
          </cell>
          <cell r="ES21">
            <v>288500</v>
          </cell>
          <cell r="ET21">
            <v>0</v>
          </cell>
          <cell r="EU21">
            <v>713</v>
          </cell>
          <cell r="EV21">
            <v>15337908</v>
          </cell>
          <cell r="EW21">
            <v>-1405.5864285659045</v>
          </cell>
          <cell r="FA21">
            <v>12</v>
          </cell>
          <cell r="FB21" t="str">
            <v>CRYSTAL RIVER</v>
          </cell>
          <cell r="FC21" t="str">
            <v>4</v>
          </cell>
          <cell r="FD21">
            <v>727.5</v>
          </cell>
          <cell r="FE21">
            <v>5632895</v>
          </cell>
          <cell r="FF21">
            <v>86.725033563660105</v>
          </cell>
          <cell r="FG21">
            <v>94.190850043328041</v>
          </cell>
          <cell r="FH21">
            <v>90.931426853359639</v>
          </cell>
          <cell r="FI21">
            <v>9526.3836801502603</v>
          </cell>
          <cell r="FJ21" t="str">
            <v>COAL</v>
          </cell>
          <cell r="FK21">
            <v>2192762</v>
          </cell>
          <cell r="FL21" t="str">
            <v>TONS</v>
          </cell>
          <cell r="FM21">
            <v>24.713999999999999</v>
          </cell>
          <cell r="FN21">
            <v>53661119</v>
          </cell>
          <cell r="FO21">
            <v>177554112.31395802</v>
          </cell>
          <cell r="FP21">
            <v>3.1520934140252574</v>
          </cell>
          <cell r="FQ21">
            <v>0</v>
          </cell>
          <cell r="FR21">
            <v>0</v>
          </cell>
          <cell r="FS21">
            <v>3462000</v>
          </cell>
          <cell r="FT21">
            <v>0</v>
          </cell>
          <cell r="FU21">
            <v>8515</v>
          </cell>
          <cell r="FV21">
            <v>177548517</v>
          </cell>
          <cell r="FW21">
            <v>-5595.3139580190182</v>
          </cell>
        </row>
        <row r="22">
          <cell r="A22">
            <v>13</v>
          </cell>
          <cell r="B22" t="str">
            <v>CRYSTAL RIVER</v>
          </cell>
          <cell r="C22" t="str">
            <v>5</v>
          </cell>
          <cell r="D22">
            <v>717</v>
          </cell>
          <cell r="E22">
            <v>481858</v>
          </cell>
          <cell r="F22">
            <v>90.328954274830906</v>
          </cell>
          <cell r="G22">
            <v>93.421423602618802</v>
          </cell>
          <cell r="H22">
            <v>92.696195835136834</v>
          </cell>
          <cell r="I22">
            <v>9586.3656927974625</v>
          </cell>
          <cell r="J22" t="str">
            <v>COAL</v>
          </cell>
          <cell r="K22">
            <v>189026</v>
          </cell>
          <cell r="L22" t="str">
            <v>TONS</v>
          </cell>
          <cell r="M22">
            <v>24.437204405743124</v>
          </cell>
          <cell r="N22">
            <v>4619267</v>
          </cell>
          <cell r="O22">
            <v>15378259.378453206</v>
          </cell>
          <cell r="P22">
            <v>3.1914504643387067</v>
          </cell>
          <cell r="Q22">
            <v>79.829014942141328</v>
          </cell>
          <cell r="R22">
            <v>0</v>
          </cell>
          <cell r="S22">
            <v>288500</v>
          </cell>
          <cell r="T22">
            <v>0</v>
          </cell>
          <cell r="U22">
            <v>725</v>
          </cell>
          <cell r="V22">
            <v>15379645</v>
          </cell>
          <cell r="W22">
            <v>1385.6215467937291</v>
          </cell>
          <cell r="AA22">
            <v>13</v>
          </cell>
          <cell r="AB22" t="str">
            <v>CRYSTAL RIVER</v>
          </cell>
          <cell r="AC22" t="str">
            <v>5</v>
          </cell>
          <cell r="AD22">
            <v>717</v>
          </cell>
          <cell r="AE22">
            <v>479440</v>
          </cell>
          <cell r="AF22">
            <v>89.875676729503169</v>
          </cell>
          <cell r="AG22">
            <v>93.421423602618802</v>
          </cell>
          <cell r="AH22">
            <v>91.599319844863487</v>
          </cell>
          <cell r="AI22">
            <v>9585.616552644753</v>
          </cell>
          <cell r="AJ22" t="str">
            <v>COAL</v>
          </cell>
          <cell r="AK22">
            <v>188141</v>
          </cell>
          <cell r="AL22" t="str">
            <v>TONS</v>
          </cell>
          <cell r="AM22">
            <v>24.427041421061862</v>
          </cell>
          <cell r="AN22">
            <v>4595728</v>
          </cell>
          <cell r="AO22">
            <v>15339032.36312419</v>
          </cell>
          <cell r="AP22">
            <v>3.1993643340405868</v>
          </cell>
          <cell r="AQ22">
            <v>79.996026188466047</v>
          </cell>
          <cell r="AR22">
            <v>0</v>
          </cell>
          <cell r="AS22">
            <v>288500</v>
          </cell>
          <cell r="AT22">
            <v>0</v>
          </cell>
          <cell r="AU22">
            <v>730</v>
          </cell>
          <cell r="AV22">
            <v>15339509</v>
          </cell>
          <cell r="AW22">
            <v>476.63687581010163</v>
          </cell>
          <cell r="BA22">
            <v>13</v>
          </cell>
          <cell r="BB22" t="str">
            <v>CRYSTAL RIVER</v>
          </cell>
          <cell r="BC22" t="str">
            <v>5</v>
          </cell>
          <cell r="BD22">
            <v>717</v>
          </cell>
          <cell r="BE22">
            <v>458308</v>
          </cell>
          <cell r="BF22">
            <v>85.914278430137529</v>
          </cell>
          <cell r="BG22">
            <v>93.421423602618802</v>
          </cell>
          <cell r="BH22">
            <v>92.772457404967085</v>
          </cell>
          <cell r="BI22">
            <v>9598.3858016879476</v>
          </cell>
          <cell r="BJ22" t="str">
            <v>COAL</v>
          </cell>
          <cell r="BK22">
            <v>180144</v>
          </cell>
          <cell r="BL22" t="str">
            <v>TONS</v>
          </cell>
          <cell r="BM22">
            <v>24.419447775113241</v>
          </cell>
          <cell r="BN22">
            <v>4399017</v>
          </cell>
          <cell r="BO22">
            <v>14704717.867914481</v>
          </cell>
          <cell r="BP22">
            <v>3.208479421680285</v>
          </cell>
          <cell r="BQ22">
            <v>80.026078403468787</v>
          </cell>
          <cell r="BR22">
            <v>0</v>
          </cell>
          <cell r="BS22">
            <v>288500</v>
          </cell>
          <cell r="BT22">
            <v>0</v>
          </cell>
          <cell r="BU22">
            <v>689</v>
          </cell>
          <cell r="BV22">
            <v>14704079</v>
          </cell>
          <cell r="BW22">
            <v>-638.86791448108852</v>
          </cell>
          <cell r="CA22">
            <v>13</v>
          </cell>
          <cell r="CB22" t="str">
            <v>CRYSTAL RIVER</v>
          </cell>
          <cell r="CC22" t="str">
            <v>5</v>
          </cell>
          <cell r="CD22">
            <v>717</v>
          </cell>
          <cell r="CE22">
            <v>407795</v>
          </cell>
          <cell r="CF22">
            <v>76.445126797738482</v>
          </cell>
          <cell r="CG22">
            <v>78.353452053809335</v>
          </cell>
          <cell r="CH22">
            <v>93.237990717241686</v>
          </cell>
          <cell r="CI22">
            <v>9576.8609227675679</v>
          </cell>
          <cell r="CJ22" t="str">
            <v>COAL</v>
          </cell>
          <cell r="CK22">
            <v>159966</v>
          </cell>
          <cell r="CL22" t="str">
            <v>TONS</v>
          </cell>
          <cell r="CM22">
            <v>24.413912956503257</v>
          </cell>
          <cell r="CN22">
            <v>3905396</v>
          </cell>
          <cell r="CO22">
            <v>13110828.49910932</v>
          </cell>
          <cell r="CP22">
            <v>3.2150537645408406</v>
          </cell>
          <cell r="CQ22">
            <v>80.15658639404198</v>
          </cell>
          <cell r="CR22">
            <v>0</v>
          </cell>
          <cell r="CS22">
            <v>288500</v>
          </cell>
          <cell r="CT22">
            <v>0</v>
          </cell>
          <cell r="CU22">
            <v>610</v>
          </cell>
          <cell r="CV22">
            <v>13109915</v>
          </cell>
          <cell r="CW22">
            <v>-913.49910932034254</v>
          </cell>
          <cell r="DA22">
            <v>13</v>
          </cell>
          <cell r="DB22" t="str">
            <v>CRYSTAL RIVER</v>
          </cell>
          <cell r="DC22" t="str">
            <v>5</v>
          </cell>
          <cell r="DD22">
            <v>732</v>
          </cell>
          <cell r="DE22">
            <v>412468</v>
          </cell>
          <cell r="DF22">
            <v>75.736676655502677</v>
          </cell>
          <cell r="DG22">
            <v>80.965233788936303</v>
          </cell>
          <cell r="DH22">
            <v>93.137334597841303</v>
          </cell>
          <cell r="DI22">
            <v>9508.6624901810555</v>
          </cell>
          <cell r="DJ22" t="str">
            <v>COAL</v>
          </cell>
          <cell r="DK22">
            <v>160672</v>
          </cell>
          <cell r="DL22" t="str">
            <v>TONS</v>
          </cell>
          <cell r="DM22">
            <v>24.410096345349533</v>
          </cell>
          <cell r="DN22">
            <v>3922019</v>
          </cell>
          <cell r="DO22">
            <v>13188871.415493326</v>
          </cell>
          <cell r="DP22">
            <v>3.1975502137119305</v>
          </cell>
          <cell r="DQ22">
            <v>80.290102914591998</v>
          </cell>
          <cell r="DR22">
            <v>0</v>
          </cell>
          <cell r="DS22">
            <v>288500</v>
          </cell>
          <cell r="DT22">
            <v>0</v>
          </cell>
          <cell r="DU22">
            <v>605</v>
          </cell>
          <cell r="DV22">
            <v>13188020</v>
          </cell>
          <cell r="DW22">
            <v>-851.41549332626164</v>
          </cell>
          <cell r="EA22">
            <v>13</v>
          </cell>
          <cell r="EB22" t="str">
            <v>CRYSTAL RIVER</v>
          </cell>
          <cell r="EC22" t="str">
            <v>5</v>
          </cell>
          <cell r="ED22">
            <v>732</v>
          </cell>
          <cell r="EE22">
            <v>465640</v>
          </cell>
          <cell r="EF22">
            <v>85.500029378929426</v>
          </cell>
          <cell r="EG22">
            <v>93.421423602618802</v>
          </cell>
          <cell r="EH22">
            <v>91.396583129200422</v>
          </cell>
          <cell r="EI22">
            <v>9512.8403917189244</v>
          </cell>
          <cell r="EJ22" t="str">
            <v>COAL</v>
          </cell>
          <cell r="EK22">
            <v>181487</v>
          </cell>
          <cell r="EL22" t="str">
            <v>TONS</v>
          </cell>
          <cell r="EM22">
            <v>24.407031908621555</v>
          </cell>
          <cell r="EN22">
            <v>4429559</v>
          </cell>
          <cell r="EO22">
            <v>14863173.4823076</v>
          </cell>
          <cell r="EP22">
            <v>3.1919881200729319</v>
          </cell>
          <cell r="EQ22">
            <v>80.306983322814304</v>
          </cell>
          <cell r="ER22">
            <v>0</v>
          </cell>
          <cell r="ES22">
            <v>288500</v>
          </cell>
          <cell r="ET22">
            <v>0</v>
          </cell>
          <cell r="EU22">
            <v>696</v>
          </cell>
          <cell r="EV22">
            <v>14861749</v>
          </cell>
          <cell r="EW22">
            <v>-1424.4823075998574</v>
          </cell>
          <cell r="FA22">
            <v>13</v>
          </cell>
          <cell r="FB22" t="str">
            <v>CRYSTAL RIVER</v>
          </cell>
          <cell r="FC22" t="str">
            <v>5</v>
          </cell>
          <cell r="FD22">
            <v>724.5</v>
          </cell>
          <cell r="FE22">
            <v>5408493</v>
          </cell>
          <cell r="FF22">
            <v>83.614904977106946</v>
          </cell>
          <cell r="FG22">
            <v>91.127743489077787</v>
          </cell>
          <cell r="FH22">
            <v>90.355104288987022</v>
          </cell>
          <cell r="FI22">
            <v>9553.4635988250338</v>
          </cell>
          <cell r="FJ22" t="str">
            <v>COAL</v>
          </cell>
          <cell r="FK22">
            <v>2111193</v>
          </cell>
          <cell r="FL22" t="str">
            <v>TONS</v>
          </cell>
          <cell r="FM22">
            <v>24.713999999999999</v>
          </cell>
          <cell r="FN22">
            <v>51669841</v>
          </cell>
          <cell r="FO22">
            <v>171011145.00640216</v>
          </cell>
          <cell r="FP22">
            <v>3.1619000894778297</v>
          </cell>
          <cell r="FQ22">
            <v>0</v>
          </cell>
          <cell r="FR22">
            <v>0</v>
          </cell>
          <cell r="FS22">
            <v>3462000</v>
          </cell>
          <cell r="FT22">
            <v>0</v>
          </cell>
          <cell r="FU22">
            <v>8262</v>
          </cell>
          <cell r="FV22">
            <v>171005816</v>
          </cell>
          <cell r="FW22">
            <v>-5329.0064021646976</v>
          </cell>
        </row>
        <row r="23">
          <cell r="A23">
            <v>14</v>
          </cell>
          <cell r="B23" t="str">
            <v>SUWANNEE</v>
          </cell>
          <cell r="C23" t="str">
            <v>1</v>
          </cell>
          <cell r="D23">
            <v>32</v>
          </cell>
          <cell r="E23">
            <v>13419</v>
          </cell>
          <cell r="F23">
            <v>74.176747311827967</v>
          </cell>
          <cell r="G23">
            <v>94.51</v>
          </cell>
          <cell r="H23">
            <v>78.169263456090647</v>
          </cell>
          <cell r="I23">
            <v>12339.51859303972</v>
          </cell>
          <cell r="J23" t="str">
            <v>HEAVY OIL</v>
          </cell>
          <cell r="K23">
            <v>25435</v>
          </cell>
          <cell r="L23" t="str">
            <v>BBLS</v>
          </cell>
          <cell r="M23">
            <v>6.5100845291920582</v>
          </cell>
          <cell r="N23">
            <v>165584</v>
          </cell>
          <cell r="O23">
            <v>1735154.7359999996</v>
          </cell>
          <cell r="P23">
            <v>12.930581533646318</v>
          </cell>
          <cell r="Q23">
            <v>60.602376882248862</v>
          </cell>
          <cell r="R23">
            <v>7.6167988991547073</v>
          </cell>
          <cell r="S23">
            <v>0</v>
          </cell>
          <cell r="U23">
            <v>706</v>
          </cell>
          <cell r="V23">
            <v>1735150</v>
          </cell>
          <cell r="W23">
            <v>-4.7359999995678663</v>
          </cell>
          <cell r="AA23">
            <v>14</v>
          </cell>
          <cell r="AB23" t="str">
            <v>SUWANNEE</v>
          </cell>
          <cell r="AC23" t="str">
            <v>1</v>
          </cell>
          <cell r="AD23">
            <v>32</v>
          </cell>
          <cell r="AE23">
            <v>13542</v>
          </cell>
          <cell r="AF23">
            <v>84.702620967741936</v>
          </cell>
          <cell r="AG23">
            <v>94.51</v>
          </cell>
          <cell r="AH23">
            <v>89.009533898305079</v>
          </cell>
          <cell r="AI23">
            <v>12324.250479988184</v>
          </cell>
          <cell r="AJ23" t="str">
            <v>HEAVY OIL</v>
          </cell>
          <cell r="AK23">
            <v>25637</v>
          </cell>
          <cell r="AL23" t="str">
            <v>BBLS</v>
          </cell>
          <cell r="AM23">
            <v>6.5099270585481923</v>
          </cell>
          <cell r="AN23">
            <v>166895</v>
          </cell>
          <cell r="AO23">
            <v>1775641.5646164105</v>
          </cell>
          <cell r="AP23">
            <v>13.112107256065652</v>
          </cell>
          <cell r="AQ23">
            <v>61.644084460085196</v>
          </cell>
          <cell r="AR23">
            <v>7.6168105204667533</v>
          </cell>
          <cell r="AS23">
            <v>0</v>
          </cell>
          <cell r="AU23">
            <v>708</v>
          </cell>
          <cell r="AV23">
            <v>1775599</v>
          </cell>
          <cell r="AW23">
            <v>-42.564616410527378</v>
          </cell>
          <cell r="BA23">
            <v>14</v>
          </cell>
          <cell r="BB23" t="str">
            <v>SUWANNEE</v>
          </cell>
          <cell r="BC23" t="str">
            <v>1</v>
          </cell>
          <cell r="BD23">
            <v>32</v>
          </cell>
          <cell r="BE23">
            <v>13058</v>
          </cell>
          <cell r="BF23">
            <v>65.234375</v>
          </cell>
          <cell r="BG23">
            <v>94.51</v>
          </cell>
          <cell r="BH23">
            <v>70.749817784256564</v>
          </cell>
          <cell r="BI23">
            <v>12324.781742992802</v>
          </cell>
          <cell r="BJ23" t="str">
            <v>HEAVY OIL</v>
          </cell>
          <cell r="BK23">
            <v>24722</v>
          </cell>
          <cell r="BL23" t="str">
            <v>BBLS</v>
          </cell>
          <cell r="BM23">
            <v>6.5098697516382167</v>
          </cell>
          <cell r="BN23">
            <v>160937</v>
          </cell>
          <cell r="BO23">
            <v>1734317.0738966046</v>
          </cell>
          <cell r="BP23">
            <v>13.281644002884089</v>
          </cell>
          <cell r="BQ23">
            <v>62.535970939125122</v>
          </cell>
          <cell r="BR23">
            <v>7.6168109513612725</v>
          </cell>
          <cell r="BS23">
            <v>0</v>
          </cell>
          <cell r="BU23">
            <v>686</v>
          </cell>
          <cell r="BV23">
            <v>1734253</v>
          </cell>
          <cell r="BW23">
            <v>-64.073896604590118</v>
          </cell>
          <cell r="CA23">
            <v>14</v>
          </cell>
          <cell r="CB23" t="str">
            <v>SUWANNEE</v>
          </cell>
          <cell r="CC23" t="str">
            <v>1</v>
          </cell>
          <cell r="CD23">
            <v>32</v>
          </cell>
          <cell r="CE23">
            <v>4450</v>
          </cell>
          <cell r="CF23">
            <v>41.339045698924728</v>
          </cell>
          <cell r="CG23">
            <v>51.828064516129032</v>
          </cell>
          <cell r="CH23">
            <v>130.32309322033899</v>
          </cell>
          <cell r="CI23">
            <v>12375.056179775282</v>
          </cell>
          <cell r="CJ23" t="str">
            <v>HEAVY OIL</v>
          </cell>
          <cell r="CK23">
            <v>8459</v>
          </cell>
          <cell r="CL23" t="str">
            <v>BBLS</v>
          </cell>
          <cell r="CM23">
            <v>6.5101075777278634</v>
          </cell>
          <cell r="CN23">
            <v>55069</v>
          </cell>
          <cell r="CO23">
            <v>595736.44199999992</v>
          </cell>
          <cell r="CP23">
            <v>13.387335775280897</v>
          </cell>
          <cell r="CQ23">
            <v>62.809517909918419</v>
          </cell>
          <cell r="CR23">
            <v>7.6168258659416006</v>
          </cell>
          <cell r="CS23">
            <v>0</v>
          </cell>
          <cell r="CU23">
            <v>236</v>
          </cell>
          <cell r="CV23">
            <v>595740</v>
          </cell>
          <cell r="CW23">
            <v>3.5580000000772998</v>
          </cell>
          <cell r="DA23">
            <v>14</v>
          </cell>
          <cell r="DB23" t="str">
            <v>SUWANNEE</v>
          </cell>
          <cell r="DC23" t="str">
            <v>1</v>
          </cell>
          <cell r="DD23">
            <v>33</v>
          </cell>
          <cell r="DE23">
            <v>137</v>
          </cell>
          <cell r="DF23">
            <v>1.7554578038449005</v>
          </cell>
          <cell r="DG23">
            <v>94.51</v>
          </cell>
          <cell r="DH23">
            <v>186.58008658008657</v>
          </cell>
          <cell r="DI23">
            <v>12386.861313868612</v>
          </cell>
          <cell r="DJ23" t="str">
            <v>HEAVY OIL</v>
          </cell>
          <cell r="DK23">
            <v>261</v>
          </cell>
          <cell r="DL23" t="str">
            <v>BBLS</v>
          </cell>
          <cell r="DM23">
            <v>6.5019157088122608</v>
          </cell>
          <cell r="DN23">
            <v>1697</v>
          </cell>
          <cell r="DO23">
            <v>19256.648215909092</v>
          </cell>
          <cell r="DP23">
            <v>14.055947602853351</v>
          </cell>
          <cell r="DQ23">
            <v>66.16196590909091</v>
          </cell>
          <cell r="DR23">
            <v>7.6182954545454553</v>
          </cell>
          <cell r="DS23">
            <v>0</v>
          </cell>
          <cell r="DU23">
            <v>7</v>
          </cell>
          <cell r="DV23">
            <v>19234</v>
          </cell>
          <cell r="DW23">
            <v>-22.648215909091959</v>
          </cell>
          <cell r="EA23">
            <v>14</v>
          </cell>
          <cell r="EB23" t="str">
            <v>SUWANNEE</v>
          </cell>
          <cell r="EC23" t="str">
            <v>1</v>
          </cell>
          <cell r="ED23">
            <v>33</v>
          </cell>
          <cell r="EE23">
            <v>136</v>
          </cell>
          <cell r="EF23">
            <v>2.6678071032909743</v>
          </cell>
          <cell r="EG23">
            <v>94.51</v>
          </cell>
          <cell r="EH23">
            <v>283.54978354978357</v>
          </cell>
          <cell r="EI23">
            <v>12389.705882352942</v>
          </cell>
          <cell r="EJ23" t="str">
            <v>HEAVY OIL</v>
          </cell>
          <cell r="EK23">
            <v>259</v>
          </cell>
          <cell r="EL23" t="str">
            <v>BBLS</v>
          </cell>
          <cell r="EM23">
            <v>6.5057915057915059</v>
          </cell>
          <cell r="EN23">
            <v>1685</v>
          </cell>
          <cell r="EO23">
            <v>19139.957549999999</v>
          </cell>
          <cell r="EP23">
            <v>14.073498198529411</v>
          </cell>
          <cell r="EQ23">
            <v>66.280950000000004</v>
          </cell>
          <cell r="ER23">
            <v>7.6185</v>
          </cell>
          <cell r="ES23">
            <v>0</v>
          </cell>
          <cell r="EU23">
            <v>7</v>
          </cell>
          <cell r="EV23">
            <v>19128</v>
          </cell>
          <cell r="EW23">
            <v>-11.957549999999173</v>
          </cell>
          <cell r="FA23">
            <v>14</v>
          </cell>
          <cell r="FB23" t="str">
            <v>SUWANNEE</v>
          </cell>
          <cell r="FC23" t="str">
            <v>1</v>
          </cell>
          <cell r="FD23">
            <v>32.5</v>
          </cell>
          <cell r="FE23">
            <v>61261</v>
          </cell>
          <cell r="FF23">
            <v>33.795147504824925</v>
          </cell>
          <cell r="FG23">
            <v>90.953172043010753</v>
          </cell>
          <cell r="FH23">
            <v>93.790201095143587</v>
          </cell>
          <cell r="FI23">
            <v>12351.985765821648</v>
          </cell>
          <cell r="FJ23" t="str">
            <v>HEAVY OIL</v>
          </cell>
          <cell r="FK23">
            <v>116237</v>
          </cell>
          <cell r="FL23" t="str">
            <v>BBLS</v>
          </cell>
          <cell r="FM23">
            <v>6.5</v>
          </cell>
          <cell r="FN23">
            <v>756695</v>
          </cell>
          <cell r="FO23">
            <v>7943217.4222789239</v>
          </cell>
          <cell r="FP23">
            <v>12.966189618646322</v>
          </cell>
          <cell r="FQ23">
            <v>0</v>
          </cell>
          <cell r="FR23">
            <v>7.6185</v>
          </cell>
          <cell r="FS23">
            <v>0</v>
          </cell>
          <cell r="FT23">
            <v>0</v>
          </cell>
          <cell r="FU23">
            <v>3217</v>
          </cell>
          <cell r="FV23">
            <v>7942958</v>
          </cell>
          <cell r="FW23">
            <v>-259.42227892391384</v>
          </cell>
        </row>
        <row r="24">
          <cell r="A24">
            <v>15</v>
          </cell>
          <cell r="B24" t="str">
            <v>SUWANNEE</v>
          </cell>
          <cell r="C24" t="str">
            <v>1</v>
          </cell>
          <cell r="E24">
            <v>4241</v>
          </cell>
          <cell r="I24">
            <v>14652.912049045037</v>
          </cell>
          <cell r="J24" t="str">
            <v>GAS</v>
          </cell>
          <cell r="K24">
            <v>62143</v>
          </cell>
          <cell r="L24" t="str">
            <v>MCF</v>
          </cell>
          <cell r="M24">
            <v>1</v>
          </cell>
          <cell r="N24">
            <v>62143</v>
          </cell>
          <cell r="O24">
            <v>586675.09128382476</v>
          </cell>
          <cell r="P24">
            <v>13.833414083561063</v>
          </cell>
          <cell r="Q24">
            <v>8.7978119339798457</v>
          </cell>
          <cell r="R24">
            <v>0.22452511578963311</v>
          </cell>
          <cell r="S24">
            <v>26000</v>
          </cell>
          <cell r="U24">
            <v>0</v>
          </cell>
          <cell r="V24">
            <v>586696</v>
          </cell>
          <cell r="W24">
            <v>20.908716175239533</v>
          </cell>
          <cell r="AA24">
            <v>15</v>
          </cell>
          <cell r="AB24" t="str">
            <v>SUWANNEE</v>
          </cell>
          <cell r="AC24" t="str">
            <v>1</v>
          </cell>
          <cell r="AE24">
            <v>6624</v>
          </cell>
          <cell r="AI24">
            <v>14068.840579710144</v>
          </cell>
          <cell r="AJ24" t="str">
            <v>GAS</v>
          </cell>
          <cell r="AK24">
            <v>93192</v>
          </cell>
          <cell r="AL24" t="str">
            <v>MCF</v>
          </cell>
          <cell r="AM24">
            <v>1</v>
          </cell>
          <cell r="AN24">
            <v>93192</v>
          </cell>
          <cell r="AO24">
            <v>917465.90567612078</v>
          </cell>
          <cell r="AP24">
            <v>13.850632633999407</v>
          </cell>
          <cell r="AQ24">
            <v>9.3175139491916443</v>
          </cell>
          <cell r="AR24">
            <v>0.24839198346481606</v>
          </cell>
          <cell r="AS24">
            <v>26000</v>
          </cell>
          <cell r="AU24">
            <v>0</v>
          </cell>
          <cell r="AV24">
            <v>917494</v>
          </cell>
          <cell r="AW24">
            <v>28.094323879224248</v>
          </cell>
          <cell r="BA24">
            <v>15</v>
          </cell>
          <cell r="BB24" t="str">
            <v>SUWANNEE</v>
          </cell>
          <cell r="BC24" t="str">
            <v>1</v>
          </cell>
          <cell r="BE24">
            <v>2473</v>
          </cell>
          <cell r="BI24">
            <v>13898.503841488073</v>
          </cell>
          <cell r="BJ24" t="str">
            <v>GAS</v>
          </cell>
          <cell r="BK24">
            <v>34371</v>
          </cell>
          <cell r="BL24" t="str">
            <v>MCF</v>
          </cell>
          <cell r="BM24">
            <v>1</v>
          </cell>
          <cell r="BN24">
            <v>34371</v>
          </cell>
          <cell r="BO24">
            <v>362713.01208379574</v>
          </cell>
          <cell r="BP24">
            <v>14.666923254500436</v>
          </cell>
          <cell r="BQ24">
            <v>9.597436547708492</v>
          </cell>
          <cell r="BR24">
            <v>0.19899102448305653</v>
          </cell>
          <cell r="BS24">
            <v>26000</v>
          </cell>
          <cell r="BU24">
            <v>0</v>
          </cell>
          <cell r="BV24">
            <v>362709</v>
          </cell>
          <cell r="BW24">
            <v>-4.0120837957365438</v>
          </cell>
          <cell r="CA24">
            <v>15</v>
          </cell>
          <cell r="CB24" t="str">
            <v>SUWANNEE</v>
          </cell>
          <cell r="CC24" t="str">
            <v>1</v>
          </cell>
          <cell r="CE24">
            <v>5392</v>
          </cell>
          <cell r="CI24">
            <v>15497.589020771515</v>
          </cell>
          <cell r="CJ24" t="str">
            <v>GAS</v>
          </cell>
          <cell r="CK24">
            <v>83563</v>
          </cell>
          <cell r="CL24" t="str">
            <v>MCF</v>
          </cell>
          <cell r="CM24">
            <v>1</v>
          </cell>
          <cell r="CN24">
            <v>83563</v>
          </cell>
          <cell r="CO24">
            <v>847472.07102560764</v>
          </cell>
          <cell r="CP24">
            <v>15.717211999733077</v>
          </cell>
          <cell r="CQ24">
            <v>9.7661455892806845</v>
          </cell>
          <cell r="CR24">
            <v>0.21999745280262431</v>
          </cell>
          <cell r="CS24">
            <v>13000</v>
          </cell>
          <cell r="CU24">
            <v>0</v>
          </cell>
          <cell r="CV24">
            <v>847510</v>
          </cell>
          <cell r="CW24">
            <v>37.928974392358214</v>
          </cell>
          <cell r="DA24">
            <v>15</v>
          </cell>
          <cell r="DB24" t="str">
            <v>SUWANNEE</v>
          </cell>
          <cell r="DC24" t="str">
            <v>1</v>
          </cell>
          <cell r="DE24">
            <v>294</v>
          </cell>
          <cell r="DI24">
            <v>14527.210884353741</v>
          </cell>
          <cell r="DJ24" t="str">
            <v>GAS</v>
          </cell>
          <cell r="DK24">
            <v>4271</v>
          </cell>
          <cell r="DL24" t="str">
            <v>MCF</v>
          </cell>
          <cell r="DM24">
            <v>1</v>
          </cell>
          <cell r="DN24">
            <v>4271</v>
          </cell>
          <cell r="DO24">
            <v>39509.390849341398</v>
          </cell>
          <cell r="DP24">
            <v>13.438568316102515</v>
          </cell>
          <cell r="DQ24">
            <v>9.0375377696502301</v>
          </cell>
          <cell r="DR24">
            <v>0.21308055143181109</v>
          </cell>
          <cell r="DS24">
            <v>0</v>
          </cell>
          <cell r="DU24">
            <v>0</v>
          </cell>
          <cell r="DV24">
            <v>39506</v>
          </cell>
          <cell r="DW24">
            <v>-3.3908493413982796</v>
          </cell>
          <cell r="EA24">
            <v>15</v>
          </cell>
          <cell r="EB24" t="str">
            <v>SUWANNEE</v>
          </cell>
          <cell r="EC24" t="str">
            <v>1</v>
          </cell>
          <cell r="EE24">
            <v>519</v>
          </cell>
          <cell r="EI24">
            <v>15986.512524084779</v>
          </cell>
          <cell r="EJ24" t="str">
            <v>GAS</v>
          </cell>
          <cell r="EK24">
            <v>8297</v>
          </cell>
          <cell r="EL24" t="str">
            <v>MCF</v>
          </cell>
          <cell r="EM24">
            <v>1</v>
          </cell>
          <cell r="EN24">
            <v>8297</v>
          </cell>
          <cell r="EO24">
            <v>75759.810839308237</v>
          </cell>
          <cell r="EP24">
            <v>14.597266057670179</v>
          </cell>
          <cell r="EQ24">
            <v>8.9014130919532644</v>
          </cell>
          <cell r="ER24">
            <v>0.22957531823213329</v>
          </cell>
          <cell r="ES24">
            <v>0</v>
          </cell>
          <cell r="EU24">
            <v>0</v>
          </cell>
          <cell r="EV24">
            <v>75752</v>
          </cell>
          <cell r="EW24">
            <v>-7.8108393082366092</v>
          </cell>
          <cell r="FA24">
            <v>15</v>
          </cell>
          <cell r="FB24" t="str">
            <v>SUWANNEE</v>
          </cell>
          <cell r="FC24" t="str">
            <v>1</v>
          </cell>
          <cell r="FE24">
            <v>36799</v>
          </cell>
          <cell r="FI24">
            <v>14352.265007201282</v>
          </cell>
          <cell r="FJ24" t="str">
            <v>GAS</v>
          </cell>
          <cell r="FK24">
            <v>528149</v>
          </cell>
          <cell r="FL24" t="str">
            <v>MCF</v>
          </cell>
          <cell r="FM24">
            <v>1</v>
          </cell>
          <cell r="FN24">
            <v>528149</v>
          </cell>
          <cell r="FO24">
            <v>4890008.2817579992</v>
          </cell>
          <cell r="FP24">
            <v>13.288427081600043</v>
          </cell>
          <cell r="FQ24">
            <v>0</v>
          </cell>
          <cell r="FR24">
            <v>0.22957531823213329</v>
          </cell>
          <cell r="FS24">
            <v>143000</v>
          </cell>
          <cell r="FT24">
            <v>0</v>
          </cell>
          <cell r="FV24">
            <v>4890011</v>
          </cell>
          <cell r="FW24">
            <v>2.7182420007884502</v>
          </cell>
        </row>
        <row r="25">
          <cell r="A25">
            <v>16</v>
          </cell>
          <cell r="B25" t="str">
            <v>SUWANNEE</v>
          </cell>
          <cell r="C25" t="str">
            <v>2</v>
          </cell>
          <cell r="D25">
            <v>31</v>
          </cell>
          <cell r="E25">
            <v>13867</v>
          </cell>
          <cell r="F25">
            <v>60.124002774887273</v>
          </cell>
          <cell r="G25">
            <v>97.655274284831293</v>
          </cell>
          <cell r="H25">
            <v>61.5299285619204</v>
          </cell>
          <cell r="I25">
            <v>12542.078315425109</v>
          </cell>
          <cell r="J25" t="str">
            <v>HEAVY OIL</v>
          </cell>
          <cell r="K25">
            <v>26716</v>
          </cell>
          <cell r="L25" t="str">
            <v>BBLS</v>
          </cell>
          <cell r="M25">
            <v>6.5099940110795025</v>
          </cell>
          <cell r="N25">
            <v>173921</v>
          </cell>
          <cell r="O25">
            <v>1822543.5001759776</v>
          </cell>
          <cell r="P25">
            <v>13.143026611206301</v>
          </cell>
          <cell r="Q25">
            <v>60.602376882248862</v>
          </cell>
          <cell r="R25">
            <v>7.6167988991547073</v>
          </cell>
          <cell r="S25">
            <v>0</v>
          </cell>
          <cell r="U25">
            <v>727</v>
          </cell>
          <cell r="V25">
            <v>1822522</v>
          </cell>
          <cell r="W25">
            <v>-21.500175977591425</v>
          </cell>
          <cell r="AA25">
            <v>16</v>
          </cell>
          <cell r="AB25" t="str">
            <v>SUWANNEE</v>
          </cell>
          <cell r="AC25" t="str">
            <v>2</v>
          </cell>
          <cell r="AD25">
            <v>31</v>
          </cell>
          <cell r="AE25">
            <v>14016</v>
          </cell>
          <cell r="AF25">
            <v>60.770031217481787</v>
          </cell>
          <cell r="AG25">
            <v>97.655274284831293</v>
          </cell>
          <cell r="AH25">
            <v>61.76626123744051</v>
          </cell>
          <cell r="AI25">
            <v>12538.527397260275</v>
          </cell>
          <cell r="AJ25" t="str">
            <v>HEAVY OIL</v>
          </cell>
          <cell r="AK25">
            <v>26995</v>
          </cell>
          <cell r="AL25" t="str">
            <v>BBLS</v>
          </cell>
          <cell r="AM25">
            <v>6.5100944619373955</v>
          </cell>
          <cell r="AN25">
            <v>175740</v>
          </cell>
          <cell r="AO25">
            <v>1869697.8599999999</v>
          </cell>
          <cell r="AP25">
            <v>13.339739297945204</v>
          </cell>
          <cell r="AQ25">
            <v>61.644084460085196</v>
          </cell>
          <cell r="AR25">
            <v>7.6168105204667533</v>
          </cell>
          <cell r="AS25">
            <v>0</v>
          </cell>
          <cell r="AU25">
            <v>732</v>
          </cell>
          <cell r="AV25">
            <v>1869701</v>
          </cell>
          <cell r="AW25">
            <v>3.1400000001303852</v>
          </cell>
          <cell r="BA25">
            <v>16</v>
          </cell>
          <cell r="BB25" t="str">
            <v>SUWANNEE</v>
          </cell>
          <cell r="BC25" t="str">
            <v>2</v>
          </cell>
          <cell r="BD25">
            <v>31</v>
          </cell>
          <cell r="BE25">
            <v>3356</v>
          </cell>
          <cell r="BF25">
            <v>14.550815123135621</v>
          </cell>
          <cell r="BG25">
            <v>97.655274284831279</v>
          </cell>
          <cell r="BH25">
            <v>61.162748314197188</v>
          </cell>
          <cell r="BI25">
            <v>12682.657926102504</v>
          </cell>
          <cell r="BJ25" t="str">
            <v>HEAVY OIL</v>
          </cell>
          <cell r="BK25">
            <v>6538</v>
          </cell>
          <cell r="BL25" t="str">
            <v>BBLS</v>
          </cell>
          <cell r="BM25">
            <v>6.5100948302233101</v>
          </cell>
          <cell r="BN25">
            <v>42563</v>
          </cell>
          <cell r="BO25">
            <v>458658.88800000004</v>
          </cell>
          <cell r="BP25">
            <v>13.666832181168058</v>
          </cell>
          <cell r="BQ25">
            <v>62.535970939125122</v>
          </cell>
          <cell r="BR25">
            <v>7.6168109513612725</v>
          </cell>
          <cell r="BS25">
            <v>0</v>
          </cell>
          <cell r="BU25">
            <v>177</v>
          </cell>
          <cell r="BV25">
            <v>458657</v>
          </cell>
          <cell r="BW25">
            <v>-1.8880000000353903</v>
          </cell>
          <cell r="CA25">
            <v>16</v>
          </cell>
          <cell r="CB25" t="str">
            <v>SUWANNEE</v>
          </cell>
          <cell r="CC25" t="str">
            <v>2</v>
          </cell>
          <cell r="CD25">
            <v>31</v>
          </cell>
          <cell r="CE25">
            <v>4752</v>
          </cell>
          <cell r="CF25">
            <v>20.603537981269511</v>
          </cell>
          <cell r="CG25">
            <v>53.55289234974618</v>
          </cell>
          <cell r="CH25">
            <v>60.829493087557609</v>
          </cell>
          <cell r="CI25">
            <v>12640.572390572392</v>
          </cell>
          <cell r="CJ25" t="str">
            <v>HEAVY OIL</v>
          </cell>
          <cell r="CK25">
            <v>9227</v>
          </cell>
          <cell r="CL25" t="str">
            <v>BBLS</v>
          </cell>
          <cell r="CM25">
            <v>6.5100249268451282</v>
          </cell>
          <cell r="CN25">
            <v>60068</v>
          </cell>
          <cell r="CO25">
            <v>649823.87401986041</v>
          </cell>
          <cell r="CP25">
            <v>13.674744823650261</v>
          </cell>
          <cell r="CQ25">
            <v>62.809517909918419</v>
          </cell>
          <cell r="CR25">
            <v>7.6168258659416006</v>
          </cell>
          <cell r="CS25">
            <v>0</v>
          </cell>
          <cell r="CU25">
            <v>252</v>
          </cell>
          <cell r="CV25">
            <v>649819</v>
          </cell>
          <cell r="CW25">
            <v>-4.8740198604064062</v>
          </cell>
          <cell r="DA25">
            <v>16</v>
          </cell>
          <cell r="DB25" t="str">
            <v>SUWANNEE</v>
          </cell>
          <cell r="DC25" t="str">
            <v>2</v>
          </cell>
          <cell r="DD25">
            <v>32</v>
          </cell>
          <cell r="DE25">
            <v>137</v>
          </cell>
          <cell r="DF25">
            <v>0.57543682795698925</v>
          </cell>
          <cell r="DG25">
            <v>97.655274284831279</v>
          </cell>
          <cell r="DH25">
            <v>61.160714285714292</v>
          </cell>
          <cell r="DI25">
            <v>12547.445255474451</v>
          </cell>
          <cell r="DJ25" t="str">
            <v>HEAVY OIL</v>
          </cell>
          <cell r="DK25">
            <v>264</v>
          </cell>
          <cell r="DL25" t="str">
            <v>BBLS</v>
          </cell>
          <cell r="DM25">
            <v>6.5113636363636367</v>
          </cell>
          <cell r="DN25">
            <v>1719</v>
          </cell>
          <cell r="DO25">
            <v>19477.989000000001</v>
          </cell>
          <cell r="DP25">
            <v>14.217510218978102</v>
          </cell>
          <cell r="DQ25">
            <v>66.16196590909091</v>
          </cell>
          <cell r="DR25">
            <v>7.6182954545454553</v>
          </cell>
          <cell r="DS25">
            <v>0</v>
          </cell>
          <cell r="DU25">
            <v>7</v>
          </cell>
          <cell r="DV25">
            <v>19475</v>
          </cell>
          <cell r="DW25">
            <v>-2.989000000001397</v>
          </cell>
          <cell r="EA25">
            <v>16</v>
          </cell>
          <cell r="EB25" t="str">
            <v>SUWANNEE</v>
          </cell>
          <cell r="EC25" t="str">
            <v>2</v>
          </cell>
          <cell r="ED25">
            <v>32</v>
          </cell>
          <cell r="EE25">
            <v>404</v>
          </cell>
          <cell r="EF25">
            <v>1.6969086021505375</v>
          </cell>
          <cell r="EG25">
            <v>97.655274284831293</v>
          </cell>
          <cell r="EH25">
            <v>57.386363636363633</v>
          </cell>
          <cell r="EI25">
            <v>12571.782178217822</v>
          </cell>
          <cell r="EJ25" t="str">
            <v>HEAVY OIL</v>
          </cell>
          <cell r="EK25">
            <v>780</v>
          </cell>
          <cell r="EL25" t="str">
            <v>BBLS</v>
          </cell>
          <cell r="EM25">
            <v>6.5115384615384615</v>
          </cell>
          <cell r="EN25">
            <v>5079</v>
          </cell>
          <cell r="EO25">
            <v>57641.571000000004</v>
          </cell>
          <cell r="EP25">
            <v>14.267715594059407</v>
          </cell>
          <cell r="EQ25">
            <v>66.280950000000004</v>
          </cell>
          <cell r="ER25">
            <v>7.6185</v>
          </cell>
          <cell r="ES25">
            <v>0</v>
          </cell>
          <cell r="EU25">
            <v>22</v>
          </cell>
          <cell r="EV25">
            <v>57642</v>
          </cell>
          <cell r="EW25">
            <v>0.42899999999644933</v>
          </cell>
          <cell r="FA25">
            <v>16</v>
          </cell>
          <cell r="FB25" t="str">
            <v>SUWANNEE</v>
          </cell>
          <cell r="FC25" t="str">
            <v>2</v>
          </cell>
          <cell r="FD25">
            <v>31.5</v>
          </cell>
          <cell r="FE25">
            <v>62446</v>
          </cell>
          <cell r="FF25">
            <v>22.204443306593845</v>
          </cell>
          <cell r="FG25">
            <v>93.980075790240861</v>
          </cell>
          <cell r="FH25">
            <v>60.457843806425693</v>
          </cell>
          <cell r="FI25">
            <v>12570.653044230214</v>
          </cell>
          <cell r="FJ25" t="str">
            <v>HEAVY OIL</v>
          </cell>
          <cell r="FK25">
            <v>120582</v>
          </cell>
          <cell r="FL25" t="str">
            <v>BBLS</v>
          </cell>
          <cell r="FM25">
            <v>6.5</v>
          </cell>
          <cell r="FN25">
            <v>784987</v>
          </cell>
          <cell r="FO25">
            <v>8186971.6821958376</v>
          </cell>
          <cell r="FP25">
            <v>13.110482148089289</v>
          </cell>
          <cell r="FQ25">
            <v>0</v>
          </cell>
          <cell r="FR25">
            <v>7.6185</v>
          </cell>
          <cell r="FS25">
            <v>0</v>
          </cell>
          <cell r="FT25">
            <v>0</v>
          </cell>
          <cell r="FU25">
            <v>3279</v>
          </cell>
          <cell r="FV25">
            <v>8186769</v>
          </cell>
          <cell r="FW25">
            <v>-202.68219583760947</v>
          </cell>
        </row>
        <row r="26">
          <cell r="A26">
            <v>17</v>
          </cell>
          <cell r="B26" t="str">
            <v>SUWANNEE</v>
          </cell>
          <cell r="C26" t="str">
            <v>2</v>
          </cell>
          <cell r="E26">
            <v>0</v>
          </cell>
          <cell r="I26">
            <v>0</v>
          </cell>
          <cell r="J26" t="str">
            <v>GAS</v>
          </cell>
          <cell r="K26">
            <v>0</v>
          </cell>
          <cell r="L26" t="str">
            <v>MCF</v>
          </cell>
          <cell r="M26" t="str">
            <v xml:space="preserve"> </v>
          </cell>
          <cell r="N26">
            <v>0</v>
          </cell>
          <cell r="O26">
            <v>26000</v>
          </cell>
          <cell r="P26">
            <v>0</v>
          </cell>
          <cell r="Q26">
            <v>8.7978119339798457</v>
          </cell>
          <cell r="R26">
            <v>0.22452511578963311</v>
          </cell>
          <cell r="S26">
            <v>26000</v>
          </cell>
          <cell r="U26">
            <v>0</v>
          </cell>
          <cell r="V26">
            <v>26000</v>
          </cell>
          <cell r="W26">
            <v>0</v>
          </cell>
          <cell r="AA26">
            <v>17</v>
          </cell>
          <cell r="AB26" t="str">
            <v>SUWANNEE</v>
          </cell>
          <cell r="AC26" t="str">
            <v>2</v>
          </cell>
          <cell r="AE26">
            <v>0</v>
          </cell>
          <cell r="AI26">
            <v>0</v>
          </cell>
          <cell r="AJ26" t="str">
            <v>GAS</v>
          </cell>
          <cell r="AK26">
            <v>0</v>
          </cell>
          <cell r="AL26" t="str">
            <v>MCF</v>
          </cell>
          <cell r="AM26" t="str">
            <v xml:space="preserve"> </v>
          </cell>
          <cell r="AN26">
            <v>0</v>
          </cell>
          <cell r="AO26">
            <v>26000</v>
          </cell>
          <cell r="AP26">
            <v>0</v>
          </cell>
          <cell r="AQ26">
            <v>9.3175139491916443</v>
          </cell>
          <cell r="AR26">
            <v>0.24839198346481606</v>
          </cell>
          <cell r="AS26">
            <v>26000</v>
          </cell>
          <cell r="AU26">
            <v>0</v>
          </cell>
          <cell r="AV26">
            <v>26000</v>
          </cell>
          <cell r="AW26">
            <v>0</v>
          </cell>
          <cell r="BA26">
            <v>17</v>
          </cell>
          <cell r="BB26" t="str">
            <v>SUWANNEE</v>
          </cell>
          <cell r="BC26" t="str">
            <v>2</v>
          </cell>
          <cell r="BE26">
            <v>0</v>
          </cell>
          <cell r="BI26">
            <v>0</v>
          </cell>
          <cell r="BJ26" t="str">
            <v>GAS</v>
          </cell>
          <cell r="BK26">
            <v>0</v>
          </cell>
          <cell r="BL26" t="str">
            <v>MCF</v>
          </cell>
          <cell r="BM26" t="str">
            <v xml:space="preserve"> </v>
          </cell>
          <cell r="BN26">
            <v>0</v>
          </cell>
          <cell r="BO26">
            <v>26000</v>
          </cell>
          <cell r="BP26">
            <v>0</v>
          </cell>
          <cell r="BQ26">
            <v>9.597436547708492</v>
          </cell>
          <cell r="BR26">
            <v>0.19899102448305653</v>
          </cell>
          <cell r="BS26">
            <v>26000</v>
          </cell>
          <cell r="BU26">
            <v>0</v>
          </cell>
          <cell r="BV26">
            <v>26000</v>
          </cell>
          <cell r="BW26">
            <v>0</v>
          </cell>
          <cell r="CA26">
            <v>17</v>
          </cell>
          <cell r="CB26" t="str">
            <v>SUWANNEE</v>
          </cell>
          <cell r="CC26" t="str">
            <v>2</v>
          </cell>
          <cell r="CE26">
            <v>0</v>
          </cell>
          <cell r="CI26">
            <v>0</v>
          </cell>
          <cell r="CJ26" t="str">
            <v>GAS</v>
          </cell>
          <cell r="CK26">
            <v>0</v>
          </cell>
          <cell r="CL26" t="str">
            <v>MCF</v>
          </cell>
          <cell r="CM26" t="str">
            <v xml:space="preserve"> </v>
          </cell>
          <cell r="CN26">
            <v>0</v>
          </cell>
          <cell r="CO26">
            <v>13000</v>
          </cell>
          <cell r="CP26">
            <v>0</v>
          </cell>
          <cell r="CQ26">
            <v>9.7661455892806845</v>
          </cell>
          <cell r="CR26">
            <v>0.21999745280262431</v>
          </cell>
          <cell r="CS26">
            <v>13000</v>
          </cell>
          <cell r="CU26">
            <v>0</v>
          </cell>
          <cell r="CV26">
            <v>13000</v>
          </cell>
          <cell r="CW26">
            <v>0</v>
          </cell>
          <cell r="DA26">
            <v>17</v>
          </cell>
          <cell r="DB26" t="str">
            <v>SUWANNEE</v>
          </cell>
          <cell r="DC26" t="str">
            <v>2</v>
          </cell>
          <cell r="DE26">
            <v>0</v>
          </cell>
          <cell r="DI26">
            <v>0</v>
          </cell>
          <cell r="DJ26" t="str">
            <v>GAS</v>
          </cell>
          <cell r="DK26">
            <v>0</v>
          </cell>
          <cell r="DL26" t="str">
            <v>MCF</v>
          </cell>
          <cell r="DM26" t="str">
            <v xml:space="preserve"> </v>
          </cell>
          <cell r="DN26">
            <v>0</v>
          </cell>
          <cell r="DO26">
            <v>0</v>
          </cell>
          <cell r="DP26">
            <v>0</v>
          </cell>
          <cell r="DQ26">
            <v>9.0375377696502301</v>
          </cell>
          <cell r="DR26">
            <v>0.21308055143181109</v>
          </cell>
          <cell r="DS26">
            <v>0</v>
          </cell>
          <cell r="DU26">
            <v>0</v>
          </cell>
          <cell r="DV26">
            <v>0</v>
          </cell>
          <cell r="DW26">
            <v>0</v>
          </cell>
          <cell r="EA26">
            <v>17</v>
          </cell>
          <cell r="EB26" t="str">
            <v>SUWANNEE</v>
          </cell>
          <cell r="EC26" t="str">
            <v>2</v>
          </cell>
          <cell r="EE26">
            <v>0</v>
          </cell>
          <cell r="EI26">
            <v>0</v>
          </cell>
          <cell r="EJ26" t="str">
            <v>GAS</v>
          </cell>
          <cell r="EK26">
            <v>0</v>
          </cell>
          <cell r="EL26" t="str">
            <v>MCF</v>
          </cell>
          <cell r="EM26" t="str">
            <v xml:space="preserve"> </v>
          </cell>
          <cell r="EN26">
            <v>0</v>
          </cell>
          <cell r="EO26">
            <v>0</v>
          </cell>
          <cell r="EP26">
            <v>0</v>
          </cell>
          <cell r="EQ26">
            <v>8.9014130919532644</v>
          </cell>
          <cell r="ER26">
            <v>0.22957531823213329</v>
          </cell>
          <cell r="ES26">
            <v>0</v>
          </cell>
          <cell r="EU26">
            <v>0</v>
          </cell>
          <cell r="EV26">
            <v>0</v>
          </cell>
          <cell r="EW26">
            <v>0</v>
          </cell>
          <cell r="FA26">
            <v>17</v>
          </cell>
          <cell r="FB26" t="str">
            <v>SUWANNEE</v>
          </cell>
          <cell r="FC26" t="str">
            <v>2</v>
          </cell>
          <cell r="FE26">
            <v>0</v>
          </cell>
          <cell r="FI26">
            <v>0</v>
          </cell>
          <cell r="FJ26" t="str">
            <v>GAS</v>
          </cell>
          <cell r="FK26">
            <v>0</v>
          </cell>
          <cell r="FL26" t="str">
            <v>MCF</v>
          </cell>
          <cell r="FM26">
            <v>1</v>
          </cell>
          <cell r="FN26">
            <v>0</v>
          </cell>
          <cell r="FO26">
            <v>143000</v>
          </cell>
          <cell r="FP26">
            <v>0</v>
          </cell>
          <cell r="FQ26">
            <v>0</v>
          </cell>
          <cell r="FR26">
            <v>0.22957531823213329</v>
          </cell>
          <cell r="FS26">
            <v>143000</v>
          </cell>
          <cell r="FT26">
            <v>0</v>
          </cell>
          <cell r="FV26">
            <v>143000</v>
          </cell>
          <cell r="FW26">
            <v>0</v>
          </cell>
        </row>
        <row r="27">
          <cell r="A27">
            <v>18</v>
          </cell>
          <cell r="B27" t="str">
            <v>SUWANNEE</v>
          </cell>
          <cell r="C27" t="str">
            <v>3</v>
          </cell>
          <cell r="D27">
            <v>80</v>
          </cell>
          <cell r="E27">
            <v>19205</v>
          </cell>
          <cell r="F27">
            <v>38.138440860215056</v>
          </cell>
          <cell r="G27">
            <v>76.908601979513975</v>
          </cell>
          <cell r="H27">
            <v>48.670668953687823</v>
          </cell>
          <cell r="I27">
            <v>11721.166362926322</v>
          </cell>
          <cell r="J27" t="str">
            <v>HEAVY OIL</v>
          </cell>
          <cell r="K27">
            <v>34578</v>
          </cell>
          <cell r="L27" t="str">
            <v>BBLS</v>
          </cell>
          <cell r="M27">
            <v>6.5100642026722193</v>
          </cell>
          <cell r="N27">
            <v>225105</v>
          </cell>
          <cell r="O27">
            <v>2358882.6601693723</v>
          </cell>
          <cell r="P27">
            <v>12.28264858198059</v>
          </cell>
          <cell r="Q27">
            <v>60.602376882248862</v>
          </cell>
          <cell r="R27">
            <v>7.6167988991547073</v>
          </cell>
          <cell r="S27">
            <v>0</v>
          </cell>
          <cell r="U27">
            <v>583</v>
          </cell>
          <cell r="V27">
            <v>2358876</v>
          </cell>
          <cell r="W27">
            <v>-6.6601693723350763</v>
          </cell>
          <cell r="AA27">
            <v>18</v>
          </cell>
          <cell r="AB27" t="str">
            <v>SUWANNEE</v>
          </cell>
          <cell r="AC27" t="str">
            <v>3</v>
          </cell>
          <cell r="AD27">
            <v>80</v>
          </cell>
          <cell r="AE27">
            <v>20645</v>
          </cell>
          <cell r="AF27">
            <v>43.815524193548391</v>
          </cell>
          <cell r="AG27">
            <v>76.908601979513975</v>
          </cell>
          <cell r="AH27">
            <v>54.150747508305649</v>
          </cell>
          <cell r="AI27">
            <v>11645.337854201985</v>
          </cell>
          <cell r="AJ27" t="str">
            <v>HEAVY OIL</v>
          </cell>
          <cell r="AK27">
            <v>36931</v>
          </cell>
          <cell r="AL27" t="str">
            <v>BBLS</v>
          </cell>
          <cell r="AM27">
            <v>6.5099239121605157</v>
          </cell>
          <cell r="AN27">
            <v>240418</v>
          </cell>
          <cell r="AO27">
            <v>2557874.1125267642</v>
          </cell>
          <cell r="AP27">
            <v>12.389799527860324</v>
          </cell>
          <cell r="AQ27">
            <v>61.644084460085196</v>
          </cell>
          <cell r="AR27">
            <v>7.6168105204667533</v>
          </cell>
          <cell r="AS27">
            <v>0</v>
          </cell>
          <cell r="AU27">
            <v>602</v>
          </cell>
          <cell r="AV27">
            <v>2557814</v>
          </cell>
          <cell r="AW27">
            <v>-60.112526764161885</v>
          </cell>
          <cell r="BA27">
            <v>18</v>
          </cell>
          <cell r="BB27" t="str">
            <v>SUWANNEE</v>
          </cell>
          <cell r="BC27" t="str">
            <v>3</v>
          </cell>
          <cell r="BD27">
            <v>80</v>
          </cell>
          <cell r="BE27">
            <v>17947</v>
          </cell>
          <cell r="BF27">
            <v>33.444220430107528</v>
          </cell>
          <cell r="BG27">
            <v>76.908601979513975</v>
          </cell>
          <cell r="BH27">
            <v>45.076992753623188</v>
          </cell>
          <cell r="BI27">
            <v>11737.950632417673</v>
          </cell>
          <cell r="BJ27" t="str">
            <v>HEAVY OIL</v>
          </cell>
          <cell r="BK27">
            <v>32360</v>
          </cell>
          <cell r="BL27" t="str">
            <v>BBLS</v>
          </cell>
          <cell r="BM27">
            <v>6.5099196538936956</v>
          </cell>
          <cell r="BN27">
            <v>210661</v>
          </cell>
          <cell r="BO27">
            <v>2270144.0219761399</v>
          </cell>
          <cell r="BP27">
            <v>12.649155970224216</v>
          </cell>
          <cell r="BQ27">
            <v>62.535970939125122</v>
          </cell>
          <cell r="BR27">
            <v>7.6168109513612725</v>
          </cell>
          <cell r="BS27">
            <v>0</v>
          </cell>
          <cell r="BU27">
            <v>552</v>
          </cell>
          <cell r="BV27">
            <v>2270093</v>
          </cell>
          <cell r="BW27">
            <v>-51.02197613986209</v>
          </cell>
          <cell r="CA27">
            <v>18</v>
          </cell>
          <cell r="CB27" t="str">
            <v>SUWANNEE</v>
          </cell>
          <cell r="CC27" t="str">
            <v>3</v>
          </cell>
          <cell r="CD27">
            <v>80</v>
          </cell>
          <cell r="CE27">
            <v>7511</v>
          </cell>
          <cell r="CF27">
            <v>21.003024193548388</v>
          </cell>
          <cell r="CG27">
            <v>47.137530245508572</v>
          </cell>
          <cell r="CH27">
            <v>67.646103896103895</v>
          </cell>
          <cell r="CI27">
            <v>11690.187724670484</v>
          </cell>
          <cell r="CJ27" t="str">
            <v>HEAVY OIL</v>
          </cell>
          <cell r="CK27">
            <v>13488</v>
          </cell>
          <cell r="CL27" t="str">
            <v>BBLS</v>
          </cell>
          <cell r="CM27">
            <v>6.5098606168446027</v>
          </cell>
          <cell r="CN27">
            <v>87805</v>
          </cell>
          <cell r="CO27">
            <v>949910.52484879992</v>
          </cell>
          <cell r="CP27">
            <v>12.646924841549726</v>
          </cell>
          <cell r="CQ27">
            <v>62.809517909918419</v>
          </cell>
          <cell r="CR27">
            <v>7.6168258659416006</v>
          </cell>
          <cell r="CS27">
            <v>0</v>
          </cell>
          <cell r="CU27">
            <v>231</v>
          </cell>
          <cell r="CV27">
            <v>949877</v>
          </cell>
          <cell r="CW27">
            <v>-33.52484879991971</v>
          </cell>
          <cell r="DA27">
            <v>18</v>
          </cell>
          <cell r="DB27" t="str">
            <v>SUWANNEE</v>
          </cell>
          <cell r="DC27" t="str">
            <v>3</v>
          </cell>
          <cell r="DD27">
            <v>81</v>
          </cell>
          <cell r="DE27">
            <v>0</v>
          </cell>
          <cell r="DF27">
            <v>0</v>
          </cell>
          <cell r="DG27">
            <v>0</v>
          </cell>
          <cell r="DH27" t="e">
            <v>#DIV/0!</v>
          </cell>
          <cell r="DI27">
            <v>0</v>
          </cell>
          <cell r="DJ27" t="str">
            <v>HEAVY OIL</v>
          </cell>
          <cell r="DK27">
            <v>0</v>
          </cell>
          <cell r="DL27" t="str">
            <v>BBLS</v>
          </cell>
          <cell r="DM27" t="str">
            <v xml:space="preserve"> </v>
          </cell>
          <cell r="DN27">
            <v>0</v>
          </cell>
          <cell r="DO27">
            <v>0</v>
          </cell>
          <cell r="DP27">
            <v>0</v>
          </cell>
          <cell r="DQ27">
            <v>66.16196590909091</v>
          </cell>
          <cell r="DR27">
            <v>7.6182954545454553</v>
          </cell>
          <cell r="DS27">
            <v>0</v>
          </cell>
          <cell r="DU27">
            <v>0</v>
          </cell>
          <cell r="DV27">
            <v>0</v>
          </cell>
          <cell r="DW27">
            <v>0</v>
          </cell>
          <cell r="EA27">
            <v>18</v>
          </cell>
          <cell r="EB27" t="str">
            <v>SUWANNEE</v>
          </cell>
          <cell r="EC27" t="str">
            <v>3</v>
          </cell>
          <cell r="ED27">
            <v>81</v>
          </cell>
          <cell r="EE27">
            <v>0</v>
          </cell>
          <cell r="EF27">
            <v>0</v>
          </cell>
          <cell r="EG27">
            <v>76.908601979513975</v>
          </cell>
          <cell r="EH27" t="e">
            <v>#DIV/0!</v>
          </cell>
          <cell r="EI27">
            <v>0</v>
          </cell>
          <cell r="EJ27" t="str">
            <v>HEAVY OIL</v>
          </cell>
          <cell r="EK27">
            <v>0</v>
          </cell>
          <cell r="EL27" t="str">
            <v>BBLS</v>
          </cell>
          <cell r="EM27" t="str">
            <v xml:space="preserve"> </v>
          </cell>
          <cell r="EN27">
            <v>0</v>
          </cell>
          <cell r="EO27">
            <v>0</v>
          </cell>
          <cell r="EP27">
            <v>0</v>
          </cell>
          <cell r="EQ27">
            <v>66.280950000000004</v>
          </cell>
          <cell r="ER27">
            <v>7.6185</v>
          </cell>
          <cell r="ES27">
            <v>0</v>
          </cell>
          <cell r="EU27">
            <v>0</v>
          </cell>
          <cell r="EV27">
            <v>0</v>
          </cell>
          <cell r="EW27">
            <v>0</v>
          </cell>
          <cell r="FA27">
            <v>18</v>
          </cell>
          <cell r="FB27" t="str">
            <v>SUWANNEE</v>
          </cell>
          <cell r="FC27" t="str">
            <v>3</v>
          </cell>
          <cell r="FD27">
            <v>80.5</v>
          </cell>
          <cell r="FE27">
            <v>112642</v>
          </cell>
          <cell r="FF27">
            <v>19.550051203277011</v>
          </cell>
          <cell r="FG27">
            <v>68.018629170054012</v>
          </cell>
          <cell r="FH27">
            <v>52.321000342583076</v>
          </cell>
          <cell r="FI27">
            <v>11621.624260932867</v>
          </cell>
          <cell r="FJ27" t="str">
            <v>HEAVY OIL</v>
          </cell>
          <cell r="FK27">
            <v>201088</v>
          </cell>
          <cell r="FL27" t="str">
            <v>BBLS</v>
          </cell>
          <cell r="FM27">
            <v>6.5</v>
          </cell>
          <cell r="FN27">
            <v>1309083</v>
          </cell>
          <cell r="FO27">
            <v>13636022.319521077</v>
          </cell>
          <cell r="FP27">
            <v>12.105628734860067</v>
          </cell>
          <cell r="FQ27">
            <v>0</v>
          </cell>
          <cell r="FR27">
            <v>7.6185</v>
          </cell>
          <cell r="FS27">
            <v>0</v>
          </cell>
          <cell r="FT27">
            <v>0</v>
          </cell>
          <cell r="FU27">
            <v>3336</v>
          </cell>
          <cell r="FV27">
            <v>13635618</v>
          </cell>
          <cell r="FW27">
            <v>-404.31952107697725</v>
          </cell>
        </row>
        <row r="28">
          <cell r="A28">
            <v>19</v>
          </cell>
          <cell r="B28" t="str">
            <v>SUWANNEE</v>
          </cell>
          <cell r="C28" t="str">
            <v>3</v>
          </cell>
          <cell r="E28">
            <v>3495</v>
          </cell>
          <cell r="I28">
            <v>15432.045779685264</v>
          </cell>
          <cell r="J28" t="str">
            <v>GAS</v>
          </cell>
          <cell r="K28">
            <v>53935</v>
          </cell>
          <cell r="L28" t="str">
            <v>MCF</v>
          </cell>
          <cell r="M28">
            <v>1</v>
          </cell>
          <cell r="N28">
            <v>53935</v>
          </cell>
          <cell r="O28">
            <v>512619.7487793169</v>
          </cell>
          <cell r="P28">
            <v>14.667231724730097</v>
          </cell>
          <cell r="Q28">
            <v>8.7978119339798457</v>
          </cell>
          <cell r="R28">
            <v>0.22452511578963311</v>
          </cell>
          <cell r="S28">
            <v>26000</v>
          </cell>
          <cell r="U28">
            <v>0</v>
          </cell>
          <cell r="V28">
            <v>512636</v>
          </cell>
          <cell r="W28">
            <v>16.251220683101565</v>
          </cell>
          <cell r="AA28">
            <v>19</v>
          </cell>
          <cell r="AB28" t="str">
            <v>SUWANNEE</v>
          </cell>
          <cell r="AC28" t="str">
            <v>3</v>
          </cell>
          <cell r="AE28">
            <v>5434</v>
          </cell>
          <cell r="AI28">
            <v>14828.487302171514</v>
          </cell>
          <cell r="AJ28" t="str">
            <v>GAS</v>
          </cell>
          <cell r="AK28">
            <v>80578</v>
          </cell>
          <cell r="AL28" t="str">
            <v>MCF</v>
          </cell>
          <cell r="AM28">
            <v>1</v>
          </cell>
          <cell r="AN28">
            <v>80578</v>
          </cell>
          <cell r="AO28">
            <v>796801.56824159215</v>
          </cell>
          <cell r="AP28">
            <v>14.663260365137877</v>
          </cell>
          <cell r="AQ28">
            <v>9.3175139491916443</v>
          </cell>
          <cell r="AR28">
            <v>0.24839198346481606</v>
          </cell>
          <cell r="AS28">
            <v>26000</v>
          </cell>
          <cell r="AU28">
            <v>0</v>
          </cell>
          <cell r="AV28">
            <v>796827</v>
          </cell>
          <cell r="AW28">
            <v>25.431758407852612</v>
          </cell>
          <cell r="BA28">
            <v>19</v>
          </cell>
          <cell r="BB28" t="str">
            <v>SUWANNEE</v>
          </cell>
          <cell r="BC28" t="str">
            <v>3</v>
          </cell>
          <cell r="BE28">
            <v>1959</v>
          </cell>
          <cell r="BI28">
            <v>14911.689637570189</v>
          </cell>
          <cell r="BJ28" t="str">
            <v>GAS</v>
          </cell>
          <cell r="BK28">
            <v>29212</v>
          </cell>
          <cell r="BL28" t="str">
            <v>MCF</v>
          </cell>
          <cell r="BM28">
            <v>1</v>
          </cell>
          <cell r="BN28">
            <v>29212</v>
          </cell>
          <cell r="BO28">
            <v>312173.24223885953</v>
          </cell>
          <cell r="BP28">
            <v>15.935336510406305</v>
          </cell>
          <cell r="BQ28">
            <v>9.597436547708492</v>
          </cell>
          <cell r="BR28">
            <v>0.19899102448305653</v>
          </cell>
          <cell r="BS28">
            <v>26000</v>
          </cell>
          <cell r="BU28">
            <v>0</v>
          </cell>
          <cell r="BV28">
            <v>312169</v>
          </cell>
          <cell r="BW28">
            <v>-4.242238859529607</v>
          </cell>
          <cell r="CA28">
            <v>19</v>
          </cell>
          <cell r="CB28" t="str">
            <v>SUWANNEE</v>
          </cell>
          <cell r="CC28" t="str">
            <v>3</v>
          </cell>
          <cell r="CE28">
            <v>4990</v>
          </cell>
          <cell r="CI28">
            <v>15805.811623246493</v>
          </cell>
          <cell r="CJ28" t="str">
            <v>GAS</v>
          </cell>
          <cell r="CK28">
            <v>78871</v>
          </cell>
          <cell r="CL28" t="str">
            <v>MCF</v>
          </cell>
          <cell r="CM28">
            <v>1</v>
          </cell>
          <cell r="CN28">
            <v>78871</v>
          </cell>
          <cell r="CO28">
            <v>800617.08787215268</v>
          </cell>
          <cell r="CP28">
            <v>16.044430618680416</v>
          </cell>
          <cell r="CQ28">
            <v>9.7661455892806845</v>
          </cell>
          <cell r="CR28">
            <v>0.21999745280262431</v>
          </cell>
          <cell r="CS28">
            <v>13000</v>
          </cell>
          <cell r="CU28">
            <v>0</v>
          </cell>
          <cell r="CV28">
            <v>800649</v>
          </cell>
          <cell r="CW28">
            <v>31.912127847317606</v>
          </cell>
          <cell r="DA28">
            <v>19</v>
          </cell>
          <cell r="DB28" t="str">
            <v>SUWANNEE</v>
          </cell>
          <cell r="DC28" t="str">
            <v>3</v>
          </cell>
          <cell r="DE28">
            <v>75</v>
          </cell>
          <cell r="DI28">
            <v>16226.666666666666</v>
          </cell>
          <cell r="DJ28" t="str">
            <v>GAS</v>
          </cell>
          <cell r="DK28">
            <v>1217</v>
          </cell>
          <cell r="DL28" t="str">
            <v>MCF</v>
          </cell>
          <cell r="DM28">
            <v>1</v>
          </cell>
          <cell r="DN28">
            <v>1217</v>
          </cell>
          <cell r="DO28">
            <v>11258.002496756846</v>
          </cell>
          <cell r="DP28">
            <v>15.010669995675794</v>
          </cell>
          <cell r="DQ28">
            <v>9.0375377696502301</v>
          </cell>
          <cell r="DR28">
            <v>0.21308055143181109</v>
          </cell>
          <cell r="DS28">
            <v>0</v>
          </cell>
          <cell r="DU28">
            <v>0</v>
          </cell>
          <cell r="DV28">
            <v>11254</v>
          </cell>
          <cell r="DW28">
            <v>-4.0024967568460852</v>
          </cell>
          <cell r="EA28">
            <v>19</v>
          </cell>
          <cell r="EB28" t="str">
            <v>SUWANNEE</v>
          </cell>
          <cell r="EC28" t="str">
            <v>3</v>
          </cell>
          <cell r="EE28">
            <v>431</v>
          </cell>
          <cell r="EI28">
            <v>16220.417633410672</v>
          </cell>
          <cell r="EJ28" t="str">
            <v>GAS</v>
          </cell>
          <cell r="EK28">
            <v>6991</v>
          </cell>
          <cell r="EL28" t="str">
            <v>MCF</v>
          </cell>
          <cell r="EM28">
            <v>1</v>
          </cell>
          <cell r="EN28">
            <v>6991</v>
          </cell>
          <cell r="EO28">
            <v>63834.739975606113</v>
          </cell>
          <cell r="EP28">
            <v>14.81084454190397</v>
          </cell>
          <cell r="EQ28">
            <v>8.9014130919532644</v>
          </cell>
          <cell r="ER28">
            <v>0.22957531823213329</v>
          </cell>
          <cell r="ES28">
            <v>0</v>
          </cell>
          <cell r="EU28">
            <v>0</v>
          </cell>
          <cell r="EV28">
            <v>63827</v>
          </cell>
          <cell r="EW28">
            <v>-7.7399756061131484</v>
          </cell>
          <cell r="FA28">
            <v>19</v>
          </cell>
          <cell r="FB28" t="str">
            <v>SUWANNEE</v>
          </cell>
          <cell r="FC28" t="str">
            <v>3</v>
          </cell>
          <cell r="FE28">
            <v>27865</v>
          </cell>
          <cell r="FI28">
            <v>15342.795621747711</v>
          </cell>
          <cell r="FJ28" t="str">
            <v>GAS</v>
          </cell>
          <cell r="FK28">
            <v>427527</v>
          </cell>
          <cell r="FL28" t="str">
            <v>MCF</v>
          </cell>
          <cell r="FM28">
            <v>1</v>
          </cell>
          <cell r="FN28">
            <v>427527</v>
          </cell>
          <cell r="FO28">
            <v>4021904.3896042844</v>
          </cell>
          <cell r="FP28">
            <v>14.433534504232137</v>
          </cell>
          <cell r="FQ28">
            <v>0</v>
          </cell>
          <cell r="FR28">
            <v>0.22957531823213329</v>
          </cell>
          <cell r="FS28">
            <v>143000</v>
          </cell>
          <cell r="FT28">
            <v>0</v>
          </cell>
          <cell r="FV28">
            <v>4021930</v>
          </cell>
          <cell r="FW28">
            <v>25.61039571557194</v>
          </cell>
        </row>
        <row r="29">
          <cell r="A29">
            <v>20</v>
          </cell>
          <cell r="B29" t="str">
            <v>AVON PARK</v>
          </cell>
          <cell r="C29" t="str">
            <v>1-2</v>
          </cell>
          <cell r="D29">
            <v>52</v>
          </cell>
          <cell r="E29">
            <v>905</v>
          </cell>
          <cell r="F29">
            <v>2.3392266335814722</v>
          </cell>
          <cell r="G29">
            <v>98.68</v>
          </cell>
          <cell r="H29">
            <v>19.125105663567201</v>
          </cell>
          <cell r="I29">
            <v>19953.591160220996</v>
          </cell>
          <cell r="J29" t="str">
            <v>LIGHT OIL</v>
          </cell>
          <cell r="K29">
            <v>3116</v>
          </cell>
          <cell r="L29" t="str">
            <v>BBLS</v>
          </cell>
          <cell r="M29">
            <v>5.7952503209242616</v>
          </cell>
          <cell r="N29">
            <v>18058</v>
          </cell>
          <cell r="O29">
            <v>304339.56020512816</v>
          </cell>
          <cell r="P29">
            <v>33.62868068564952</v>
          </cell>
          <cell r="Q29">
            <v>93.900251748251733</v>
          </cell>
          <cell r="R29">
            <v>3.7696969696969695</v>
          </cell>
          <cell r="S29">
            <v>0</v>
          </cell>
          <cell r="U29">
            <v>182</v>
          </cell>
          <cell r="V29">
            <v>304106</v>
          </cell>
          <cell r="W29">
            <v>-233.56020512816031</v>
          </cell>
          <cell r="AA29">
            <v>20</v>
          </cell>
          <cell r="AB29" t="str">
            <v>AVON PARK</v>
          </cell>
          <cell r="AC29" t="str">
            <v>1-2</v>
          </cell>
          <cell r="AD29">
            <v>52</v>
          </cell>
          <cell r="AE29">
            <v>1023</v>
          </cell>
          <cell r="AF29">
            <v>2.6442307692307692</v>
          </cell>
          <cell r="AG29">
            <v>98.68</v>
          </cell>
          <cell r="AH29">
            <v>17.644015177647464</v>
          </cell>
          <cell r="AI29">
            <v>20038.123167155427</v>
          </cell>
          <cell r="AJ29" t="str">
            <v>LIGHT OIL</v>
          </cell>
          <cell r="AK29">
            <v>3537</v>
          </cell>
          <cell r="AL29" t="str">
            <v>BBLS</v>
          </cell>
          <cell r="AM29">
            <v>5.7955894826123835</v>
          </cell>
          <cell r="AN29">
            <v>20499</v>
          </cell>
          <cell r="AO29">
            <v>349425.18179999996</v>
          </cell>
          <cell r="AP29">
            <v>34.156909266862165</v>
          </cell>
          <cell r="AQ29">
            <v>95.0214</v>
          </cell>
          <cell r="AR29">
            <v>3.77</v>
          </cell>
          <cell r="AS29">
            <v>0</v>
          </cell>
          <cell r="AU29">
            <v>223</v>
          </cell>
          <cell r="AV29">
            <v>349157</v>
          </cell>
          <cell r="AW29">
            <v>-268.1817999999621</v>
          </cell>
          <cell r="BA29">
            <v>20</v>
          </cell>
          <cell r="BB29" t="str">
            <v>AVON PARK</v>
          </cell>
          <cell r="BC29" t="str">
            <v>1-2</v>
          </cell>
          <cell r="BD29">
            <v>52</v>
          </cell>
          <cell r="BE29">
            <v>367</v>
          </cell>
          <cell r="BF29">
            <v>0.94861455748552514</v>
          </cell>
          <cell r="BG29">
            <v>98.68</v>
          </cell>
          <cell r="BH29">
            <v>16.606334841628957</v>
          </cell>
          <cell r="BI29">
            <v>19945.504087193458</v>
          </cell>
          <cell r="BJ29" t="str">
            <v>LIGHT OIL</v>
          </cell>
          <cell r="BK29">
            <v>1263</v>
          </cell>
          <cell r="BL29" t="str">
            <v>BBLS</v>
          </cell>
          <cell r="BM29">
            <v>5.7957244655581945</v>
          </cell>
          <cell r="BN29">
            <v>7320</v>
          </cell>
          <cell r="BO29">
            <v>127314.13408695653</v>
          </cell>
          <cell r="BP29">
            <v>34.690499751214318</v>
          </cell>
          <cell r="BQ29">
            <v>97.016000000000005</v>
          </cell>
          <cell r="BR29">
            <v>3.7869565217391306</v>
          </cell>
          <cell r="BS29">
            <v>0</v>
          </cell>
          <cell r="BU29">
            <v>85</v>
          </cell>
          <cell r="BV29">
            <v>126654</v>
          </cell>
          <cell r="BW29">
            <v>-660.13408695653197</v>
          </cell>
          <cell r="CA29">
            <v>20</v>
          </cell>
          <cell r="CB29" t="str">
            <v>AVON PARK</v>
          </cell>
          <cell r="CC29" t="str">
            <v>1-2</v>
          </cell>
          <cell r="CD29">
            <v>52</v>
          </cell>
          <cell r="CE29">
            <v>1632</v>
          </cell>
          <cell r="CF29">
            <v>4.2183622828784122</v>
          </cell>
          <cell r="CG29">
            <v>98.68</v>
          </cell>
          <cell r="CH29">
            <v>21.570182394924664</v>
          </cell>
          <cell r="CI29">
            <v>19984.068627450979</v>
          </cell>
          <cell r="CJ29" t="str">
            <v>LIGHT OIL</v>
          </cell>
          <cell r="CK29">
            <v>5627</v>
          </cell>
          <cell r="CL29" t="str">
            <v>BBLS</v>
          </cell>
          <cell r="CM29">
            <v>5.7959836502576865</v>
          </cell>
          <cell r="CN29">
            <v>32614</v>
          </cell>
          <cell r="CO29">
            <v>574692.84956521739</v>
          </cell>
          <cell r="CP29">
            <v>35.214022644927539</v>
          </cell>
          <cell r="CQ29">
            <v>98.34434782608696</v>
          </cell>
          <cell r="CR29">
            <v>3.7869565217391306</v>
          </cell>
          <cell r="CS29">
            <v>0</v>
          </cell>
          <cell r="CU29">
            <v>291</v>
          </cell>
          <cell r="CV29">
            <v>571716</v>
          </cell>
          <cell r="CW29">
            <v>-2976.8495652173879</v>
          </cell>
          <cell r="DA29">
            <v>20</v>
          </cell>
          <cell r="DB29" t="str">
            <v>AVON PARK</v>
          </cell>
          <cell r="DC29" t="str">
            <v>1-2</v>
          </cell>
          <cell r="DD29">
            <v>64</v>
          </cell>
          <cell r="DE29">
            <v>0</v>
          </cell>
          <cell r="DF29">
            <v>0</v>
          </cell>
          <cell r="DG29">
            <v>98.68</v>
          </cell>
          <cell r="DH29">
            <v>0</v>
          </cell>
          <cell r="DI29">
            <v>0</v>
          </cell>
          <cell r="DJ29" t="str">
            <v>LIGHT OIL</v>
          </cell>
          <cell r="DK29">
            <v>0</v>
          </cell>
          <cell r="DL29" t="str">
            <v>BBLS</v>
          </cell>
          <cell r="DM29" t="str">
            <v xml:space="preserve"> </v>
          </cell>
          <cell r="DN29">
            <v>0</v>
          </cell>
          <cell r="DO29">
            <v>0</v>
          </cell>
          <cell r="DP29">
            <v>0</v>
          </cell>
          <cell r="DQ29">
            <v>106.404</v>
          </cell>
          <cell r="DR29">
            <v>3.9</v>
          </cell>
          <cell r="DS29">
            <v>0</v>
          </cell>
          <cell r="DU29">
            <v>1</v>
          </cell>
          <cell r="DV29">
            <v>0</v>
          </cell>
          <cell r="DW29">
            <v>0</v>
          </cell>
          <cell r="EA29">
            <v>20</v>
          </cell>
          <cell r="EB29" t="str">
            <v>AVON PARK</v>
          </cell>
          <cell r="EC29" t="str">
            <v>1-2</v>
          </cell>
          <cell r="ED29">
            <v>64</v>
          </cell>
          <cell r="EE29">
            <v>27</v>
          </cell>
          <cell r="EF29">
            <v>5.670362903225807E-2</v>
          </cell>
          <cell r="EG29">
            <v>98.68</v>
          </cell>
          <cell r="EH29">
            <v>16.875</v>
          </cell>
          <cell r="EI29">
            <v>26074.074074074073</v>
          </cell>
          <cell r="EJ29" t="str">
            <v>LIGHT OIL</v>
          </cell>
          <cell r="EK29">
            <v>122</v>
          </cell>
          <cell r="EL29" t="str">
            <v>BBLS</v>
          </cell>
          <cell r="EM29">
            <v>5.7704918032786887</v>
          </cell>
          <cell r="EN29">
            <v>704</v>
          </cell>
          <cell r="EO29">
            <v>13541.268</v>
          </cell>
          <cell r="EP29">
            <v>50.152844444444447</v>
          </cell>
          <cell r="EQ29">
            <v>106.914</v>
          </cell>
          <cell r="ER29">
            <v>4.08</v>
          </cell>
          <cell r="ES29">
            <v>0</v>
          </cell>
          <cell r="EU29">
            <v>5</v>
          </cell>
          <cell r="EV29">
            <v>13031</v>
          </cell>
          <cell r="EW29">
            <v>-510.26800000000003</v>
          </cell>
          <cell r="FA29">
            <v>20</v>
          </cell>
          <cell r="FB29" t="str">
            <v>AVON PARK</v>
          </cell>
          <cell r="FC29" t="str">
            <v>1-2</v>
          </cell>
          <cell r="FD29">
            <v>58</v>
          </cell>
          <cell r="FE29">
            <v>6638</v>
          </cell>
          <cell r="FF29">
            <v>1.281902731429984</v>
          </cell>
          <cell r="FG29">
            <v>98.680000000000021</v>
          </cell>
          <cell r="FH29">
            <v>17.40658188016258</v>
          </cell>
          <cell r="FI29">
            <v>20220.397710153662</v>
          </cell>
          <cell r="FJ29" t="str">
            <v>LIGHT OIL</v>
          </cell>
          <cell r="FK29">
            <v>23160</v>
          </cell>
          <cell r="FL29" t="str">
            <v>BBLS</v>
          </cell>
          <cell r="FM29">
            <v>5.8</v>
          </cell>
          <cell r="FN29">
            <v>134223</v>
          </cell>
          <cell r="FO29">
            <v>2269731.9936573021</v>
          </cell>
          <cell r="FP29">
            <v>34.193009847202504</v>
          </cell>
          <cell r="FQ29">
            <v>0</v>
          </cell>
          <cell r="FR29">
            <v>4.08</v>
          </cell>
          <cell r="FS29">
            <v>0</v>
          </cell>
          <cell r="FT29">
            <v>0</v>
          </cell>
          <cell r="FU29">
            <v>1315</v>
          </cell>
          <cell r="FV29">
            <v>2280141</v>
          </cell>
          <cell r="FW29">
            <v>10409.006342697889</v>
          </cell>
        </row>
        <row r="30">
          <cell r="A30">
            <v>21</v>
          </cell>
          <cell r="B30" t="str">
            <v>AVON PARK</v>
          </cell>
          <cell r="C30" t="str">
            <v>1-2</v>
          </cell>
          <cell r="E30">
            <v>1614</v>
          </cell>
          <cell r="I30">
            <v>19231.102850061958</v>
          </cell>
          <cell r="J30" t="str">
            <v>GAS</v>
          </cell>
          <cell r="K30">
            <v>31039</v>
          </cell>
          <cell r="L30" t="str">
            <v>MCF</v>
          </cell>
          <cell r="M30">
            <v>1</v>
          </cell>
          <cell r="N30">
            <v>31039</v>
          </cell>
          <cell r="O30">
            <v>298410.31968779489</v>
          </cell>
          <cell r="P30">
            <v>18.488867390817525</v>
          </cell>
          <cell r="Q30">
            <v>8.7978119339798457</v>
          </cell>
          <cell r="R30">
            <v>0.22452511578963311</v>
          </cell>
          <cell r="S30">
            <v>18366</v>
          </cell>
          <cell r="U30">
            <v>0</v>
          </cell>
          <cell r="V30">
            <v>298422</v>
          </cell>
          <cell r="W30">
            <v>11.68031220510602</v>
          </cell>
          <cell r="AA30">
            <v>21</v>
          </cell>
          <cell r="AB30" t="str">
            <v>AVON PARK</v>
          </cell>
          <cell r="AC30" t="str">
            <v>1-2</v>
          </cell>
          <cell r="AE30">
            <v>2529</v>
          </cell>
          <cell r="AI30">
            <v>17706.60340055358</v>
          </cell>
          <cell r="AJ30" t="str">
            <v>GAS</v>
          </cell>
          <cell r="AK30">
            <v>44780</v>
          </cell>
          <cell r="AL30" t="str">
            <v>MCF</v>
          </cell>
          <cell r="AM30">
            <v>1</v>
          </cell>
          <cell r="AN30">
            <v>44780</v>
          </cell>
          <cell r="AO30">
            <v>446727.26766435627</v>
          </cell>
          <cell r="AP30">
            <v>17.664186147265966</v>
          </cell>
          <cell r="AQ30">
            <v>9.3175139491916443</v>
          </cell>
          <cell r="AR30">
            <v>0.24839198346481606</v>
          </cell>
          <cell r="AS30">
            <v>18366</v>
          </cell>
          <cell r="AU30">
            <v>0</v>
          </cell>
          <cell r="AV30">
            <v>446746</v>
          </cell>
          <cell r="AW30">
            <v>18.732335643726401</v>
          </cell>
          <cell r="BA30">
            <v>21</v>
          </cell>
          <cell r="BB30" t="str">
            <v>AVON PARK</v>
          </cell>
          <cell r="BC30" t="str">
            <v>1-2</v>
          </cell>
          <cell r="BE30">
            <v>952</v>
          </cell>
          <cell r="BI30">
            <v>18088.235294117647</v>
          </cell>
          <cell r="BJ30" t="str">
            <v>GAS</v>
          </cell>
          <cell r="BK30">
            <v>17220</v>
          </cell>
          <cell r="BL30" t="str">
            <v>MCF</v>
          </cell>
          <cell r="BM30">
            <v>1</v>
          </cell>
          <cell r="BN30">
            <v>17220</v>
          </cell>
          <cell r="BO30">
            <v>187060.48279313848</v>
          </cell>
          <cell r="BP30">
            <v>19.649210377430514</v>
          </cell>
          <cell r="BQ30">
            <v>9.597436547708492</v>
          </cell>
          <cell r="BR30">
            <v>0.19899102448305653</v>
          </cell>
          <cell r="BS30">
            <v>18366</v>
          </cell>
          <cell r="BU30">
            <v>0</v>
          </cell>
          <cell r="BV30">
            <v>187062</v>
          </cell>
          <cell r="BW30">
            <v>1.5172068615211174</v>
          </cell>
          <cell r="CA30">
            <v>21</v>
          </cell>
          <cell r="CB30" t="str">
            <v>AVON PARK</v>
          </cell>
          <cell r="CC30" t="str">
            <v>1-2</v>
          </cell>
          <cell r="CE30">
            <v>1534</v>
          </cell>
          <cell r="CI30">
            <v>24100.391134289439</v>
          </cell>
          <cell r="CJ30" t="str">
            <v>GAS</v>
          </cell>
          <cell r="CK30">
            <v>36970</v>
          </cell>
          <cell r="CL30" t="str">
            <v>MCF</v>
          </cell>
          <cell r="CM30">
            <v>1</v>
          </cell>
          <cell r="CN30">
            <v>36970</v>
          </cell>
          <cell r="CO30">
            <v>387553.70826581994</v>
          </cell>
          <cell r="CP30">
            <v>25.264257383691</v>
          </cell>
          <cell r="CQ30">
            <v>9.7661455892806845</v>
          </cell>
          <cell r="CR30">
            <v>0.21999745280262431</v>
          </cell>
          <cell r="CS30">
            <v>18366</v>
          </cell>
          <cell r="CU30">
            <v>0</v>
          </cell>
          <cell r="CV30">
            <v>387569</v>
          </cell>
          <cell r="CW30">
            <v>15.291734180063941</v>
          </cell>
          <cell r="DA30">
            <v>21</v>
          </cell>
          <cell r="DB30" t="str">
            <v>AVON PARK</v>
          </cell>
          <cell r="DC30" t="str">
            <v>1-2</v>
          </cell>
          <cell r="DE30">
            <v>42</v>
          </cell>
          <cell r="DI30">
            <v>15333.333333333334</v>
          </cell>
          <cell r="DJ30" t="str">
            <v>GAS</v>
          </cell>
          <cell r="DK30">
            <v>644</v>
          </cell>
          <cell r="DL30" t="str">
            <v>MCF</v>
          </cell>
          <cell r="DM30">
            <v>1</v>
          </cell>
          <cell r="DN30">
            <v>644</v>
          </cell>
          <cell r="DO30">
            <v>24323.398198776835</v>
          </cell>
          <cell r="DP30">
            <v>57.912852854230565</v>
          </cell>
          <cell r="DQ30">
            <v>9.0375377696502301</v>
          </cell>
          <cell r="DR30">
            <v>0.21308055143181109</v>
          </cell>
          <cell r="DS30">
            <v>18366</v>
          </cell>
          <cell r="DU30">
            <v>0</v>
          </cell>
          <cell r="DV30">
            <v>24327</v>
          </cell>
          <cell r="DW30">
            <v>3.6018012231652392</v>
          </cell>
          <cell r="EA30">
            <v>21</v>
          </cell>
          <cell r="EB30" t="str">
            <v>AVON PARK</v>
          </cell>
          <cell r="EC30" t="str">
            <v>1-2</v>
          </cell>
          <cell r="EE30">
            <v>25</v>
          </cell>
          <cell r="EI30">
            <v>34440</v>
          </cell>
          <cell r="EJ30" t="str">
            <v>GAS</v>
          </cell>
          <cell r="EK30">
            <v>861</v>
          </cell>
          <cell r="EL30" t="str">
            <v>MCF</v>
          </cell>
          <cell r="EM30">
            <v>1</v>
          </cell>
          <cell r="EN30">
            <v>861</v>
          </cell>
          <cell r="EO30">
            <v>26227.781021169627</v>
          </cell>
          <cell r="EP30">
            <v>104.91112408467851</v>
          </cell>
          <cell r="EQ30">
            <v>8.9014130919532644</v>
          </cell>
          <cell r="ER30">
            <v>0.22957531823213329</v>
          </cell>
          <cell r="ES30">
            <v>18366</v>
          </cell>
          <cell r="EU30">
            <v>0</v>
          </cell>
          <cell r="EV30">
            <v>26229</v>
          </cell>
          <cell r="EW30">
            <v>1.2189788303730893</v>
          </cell>
          <cell r="FA30">
            <v>21</v>
          </cell>
          <cell r="FB30" t="str">
            <v>AVON PARK</v>
          </cell>
          <cell r="FC30" t="str">
            <v>1-2</v>
          </cell>
          <cell r="FD30">
            <v>0</v>
          </cell>
          <cell r="FE30">
            <v>12376</v>
          </cell>
          <cell r="FF30">
            <v>0</v>
          </cell>
          <cell r="FG30">
            <v>0</v>
          </cell>
          <cell r="FH30">
            <v>0</v>
          </cell>
          <cell r="FI30">
            <v>19099.224305106658</v>
          </cell>
          <cell r="FJ30" t="str">
            <v>GAS</v>
          </cell>
          <cell r="FK30">
            <v>236372</v>
          </cell>
          <cell r="FL30" t="str">
            <v>MCF</v>
          </cell>
          <cell r="FM30">
            <v>5.8</v>
          </cell>
          <cell r="FN30">
            <v>236372</v>
          </cell>
          <cell r="FO30">
            <v>2351460.9576310562</v>
          </cell>
          <cell r="FP30">
            <v>19.000169340910279</v>
          </cell>
          <cell r="FQ30">
            <v>0</v>
          </cell>
          <cell r="FR30">
            <v>0.22957531823213329</v>
          </cell>
          <cell r="FS30">
            <v>220392</v>
          </cell>
          <cell r="FT30">
            <v>0</v>
          </cell>
          <cell r="FU30">
            <v>0</v>
          </cell>
          <cell r="FV30">
            <v>2351499</v>
          </cell>
          <cell r="FW30">
            <v>38.042368943803012</v>
          </cell>
        </row>
        <row r="31">
          <cell r="A31">
            <v>22</v>
          </cell>
          <cell r="B31" t="str">
            <v xml:space="preserve">BARTOW </v>
          </cell>
          <cell r="C31" t="str">
            <v>1-4</v>
          </cell>
          <cell r="D31">
            <v>187</v>
          </cell>
          <cell r="E31">
            <v>2840</v>
          </cell>
          <cell r="F31">
            <v>6.529958024265424</v>
          </cell>
          <cell r="G31">
            <v>97.71</v>
          </cell>
          <cell r="H31">
            <v>44.776855023534338</v>
          </cell>
          <cell r="I31">
            <v>19967.957746478874</v>
          </cell>
          <cell r="J31" t="str">
            <v>LIGHT OIL</v>
          </cell>
          <cell r="K31">
            <v>9784</v>
          </cell>
          <cell r="L31" t="str">
            <v>BBLS</v>
          </cell>
          <cell r="M31">
            <v>5.7960956663941126</v>
          </cell>
          <cell r="N31">
            <v>56709</v>
          </cell>
          <cell r="O31">
            <v>965816.45322144509</v>
          </cell>
          <cell r="P31">
            <v>34.007621592304403</v>
          </cell>
          <cell r="Q31">
            <v>93.900251748251733</v>
          </cell>
          <cell r="R31">
            <v>4.8136130536130537</v>
          </cell>
          <cell r="S31">
            <v>0</v>
          </cell>
          <cell r="U31">
            <v>434</v>
          </cell>
          <cell r="V31">
            <v>965245</v>
          </cell>
          <cell r="W31">
            <v>-571.45322144508827</v>
          </cell>
          <cell r="AA31">
            <v>22</v>
          </cell>
          <cell r="AB31" t="str">
            <v xml:space="preserve">BARTOW </v>
          </cell>
          <cell r="AC31" t="str">
            <v>1-4</v>
          </cell>
          <cell r="AD31">
            <v>187</v>
          </cell>
          <cell r="AE31">
            <v>3651</v>
          </cell>
          <cell r="AF31">
            <v>9.9455177965614396</v>
          </cell>
          <cell r="AG31">
            <v>97.71</v>
          </cell>
          <cell r="AH31">
            <v>51.654207613554703</v>
          </cell>
          <cell r="AI31">
            <v>19990.687482881403</v>
          </cell>
          <cell r="AJ31" t="str">
            <v>LIGHT OIL</v>
          </cell>
          <cell r="AK31">
            <v>12592</v>
          </cell>
          <cell r="AL31" t="str">
            <v>BBLS</v>
          </cell>
          <cell r="AM31">
            <v>5.7962198221092756</v>
          </cell>
          <cell r="AN31">
            <v>72986</v>
          </cell>
          <cell r="AO31">
            <v>1257127.3568</v>
          </cell>
          <cell r="AP31">
            <v>34.432411854286492</v>
          </cell>
          <cell r="AQ31">
            <v>95.0214</v>
          </cell>
          <cell r="AR31">
            <v>4.8140000000000001</v>
          </cell>
          <cell r="AS31">
            <v>0</v>
          </cell>
          <cell r="AU31">
            <v>573</v>
          </cell>
          <cell r="AV31">
            <v>1256292</v>
          </cell>
          <cell r="AW31">
            <v>-835.35679999995045</v>
          </cell>
          <cell r="BA31">
            <v>22</v>
          </cell>
          <cell r="BB31" t="str">
            <v xml:space="preserve">BARTOW </v>
          </cell>
          <cell r="BC31" t="str">
            <v>1-4</v>
          </cell>
          <cell r="BD31">
            <v>187</v>
          </cell>
          <cell r="BE31">
            <v>814</v>
          </cell>
          <cell r="BF31">
            <v>3.4399976999597492</v>
          </cell>
          <cell r="BG31">
            <v>80.348249999999993</v>
          </cell>
          <cell r="BH31">
            <v>56.874628639334524</v>
          </cell>
          <cell r="BI31">
            <v>19947.174447174446</v>
          </cell>
          <cell r="BJ31" t="str">
            <v>LIGHT OIL</v>
          </cell>
          <cell r="BK31">
            <v>2801</v>
          </cell>
          <cell r="BL31" t="str">
            <v>BBLS</v>
          </cell>
          <cell r="BM31">
            <v>5.7968582649053912</v>
          </cell>
          <cell r="BN31">
            <v>16237</v>
          </cell>
          <cell r="BO31">
            <v>285286.47773913044</v>
          </cell>
          <cell r="BP31">
            <v>35.047478837731013</v>
          </cell>
          <cell r="BQ31">
            <v>97.016000000000005</v>
          </cell>
          <cell r="BR31">
            <v>4.8356521739130436</v>
          </cell>
          <cell r="BS31">
            <v>0</v>
          </cell>
          <cell r="BU31">
            <v>180</v>
          </cell>
          <cell r="BV31">
            <v>283857</v>
          </cell>
          <cell r="BW31">
            <v>-1429.4777391304378</v>
          </cell>
          <cell r="CA31">
            <v>22</v>
          </cell>
          <cell r="CB31" t="str">
            <v xml:space="preserve">BARTOW </v>
          </cell>
          <cell r="CC31" t="str">
            <v>1-4</v>
          </cell>
          <cell r="CD31">
            <v>187</v>
          </cell>
          <cell r="CE31">
            <v>4483</v>
          </cell>
          <cell r="CF31">
            <v>7.7604795583922721</v>
          </cell>
          <cell r="CG31">
            <v>92.109435483870968</v>
          </cell>
          <cell r="CH31">
            <v>35.973811784696885</v>
          </cell>
          <cell r="CI31">
            <v>19990.408208788758</v>
          </cell>
          <cell r="CJ31" t="str">
            <v>LIGHT OIL</v>
          </cell>
          <cell r="CK31">
            <v>15462</v>
          </cell>
          <cell r="CL31" t="str">
            <v>BBLS</v>
          </cell>
          <cell r="CM31">
            <v>5.7959513646358811</v>
          </cell>
          <cell r="CN31">
            <v>89617</v>
          </cell>
          <cell r="CO31">
            <v>1595369.1600000001</v>
          </cell>
          <cell r="CP31">
            <v>35.587088110640202</v>
          </cell>
          <cell r="CQ31">
            <v>98.34434782608696</v>
          </cell>
          <cell r="CR31">
            <v>4.8356521739130436</v>
          </cell>
          <cell r="CS31">
            <v>0</v>
          </cell>
          <cell r="CU31">
            <v>642</v>
          </cell>
          <cell r="CV31">
            <v>1587097</v>
          </cell>
          <cell r="CW31">
            <v>-8272.160000000149</v>
          </cell>
          <cell r="DA31">
            <v>22</v>
          </cell>
          <cell r="DB31" t="str">
            <v xml:space="preserve">BARTOW </v>
          </cell>
          <cell r="DC31" t="str">
            <v>1-4</v>
          </cell>
          <cell r="DD31">
            <v>219</v>
          </cell>
          <cell r="DE31">
            <v>0</v>
          </cell>
          <cell r="DF31">
            <v>0.13256738842244808</v>
          </cell>
          <cell r="DG31">
            <v>97.71</v>
          </cell>
          <cell r="DH31">
            <v>65.753424657534239</v>
          </cell>
          <cell r="DI31">
            <v>0</v>
          </cell>
          <cell r="DJ31" t="str">
            <v>LIGHT OIL</v>
          </cell>
          <cell r="DK31">
            <v>0</v>
          </cell>
          <cell r="DL31" t="str">
            <v>BBLS</v>
          </cell>
          <cell r="DM31" t="str">
            <v xml:space="preserve"> </v>
          </cell>
          <cell r="DN31">
            <v>0</v>
          </cell>
          <cell r="DO31">
            <v>0</v>
          </cell>
          <cell r="DP31">
            <v>0</v>
          </cell>
          <cell r="DQ31">
            <v>106.404</v>
          </cell>
          <cell r="DR31">
            <v>4.9800000000000004</v>
          </cell>
          <cell r="DS31">
            <v>0</v>
          </cell>
          <cell r="DU31">
            <v>6</v>
          </cell>
          <cell r="DV31">
            <v>0</v>
          </cell>
          <cell r="DW31">
            <v>0</v>
          </cell>
          <cell r="EA31">
            <v>22</v>
          </cell>
          <cell r="EB31" t="str">
            <v xml:space="preserve">BARTOW </v>
          </cell>
          <cell r="EC31" t="str">
            <v>1-4</v>
          </cell>
          <cell r="ED31">
            <v>219</v>
          </cell>
          <cell r="EE31">
            <v>61</v>
          </cell>
          <cell r="EF31">
            <v>0.28109196248833895</v>
          </cell>
          <cell r="EG31">
            <v>97.71</v>
          </cell>
          <cell r="EH31">
            <v>29.876060013046313</v>
          </cell>
          <cell r="EI31">
            <v>20770.491803278688</v>
          </cell>
          <cell r="EJ31" t="str">
            <v>LIGHT OIL</v>
          </cell>
          <cell r="EK31">
            <v>219</v>
          </cell>
          <cell r="EL31" t="str">
            <v>BBLS</v>
          </cell>
          <cell r="EM31">
            <v>5.7853881278538815</v>
          </cell>
          <cell r="EN31">
            <v>1267</v>
          </cell>
          <cell r="EO31">
            <v>24504.786</v>
          </cell>
          <cell r="EP31">
            <v>40.171780327868852</v>
          </cell>
          <cell r="EQ31">
            <v>106.914</v>
          </cell>
          <cell r="ER31">
            <v>4.9800000000000004</v>
          </cell>
          <cell r="ES31">
            <v>0</v>
          </cell>
          <cell r="EU31">
            <v>28</v>
          </cell>
          <cell r="EV31">
            <v>23606</v>
          </cell>
          <cell r="EW31">
            <v>-898.78600000000006</v>
          </cell>
          <cell r="FA31">
            <v>22</v>
          </cell>
          <cell r="FB31" t="str">
            <v xml:space="preserve">BARTOW </v>
          </cell>
          <cell r="FC31" t="str">
            <v>1-4</v>
          </cell>
          <cell r="FD31">
            <v>203</v>
          </cell>
          <cell r="FE31">
            <v>19543</v>
          </cell>
          <cell r="FF31">
            <v>3.7702826774016982</v>
          </cell>
          <cell r="FG31">
            <v>93.800963277649771</v>
          </cell>
          <cell r="FH31">
            <v>43.349753694581281</v>
          </cell>
          <cell r="FI31">
            <v>19781.405106687816</v>
          </cell>
          <cell r="FJ31" t="str">
            <v>LIGHT OIL</v>
          </cell>
          <cell r="FK31">
            <v>66698</v>
          </cell>
          <cell r="FL31" t="str">
            <v>BBLS</v>
          </cell>
          <cell r="FM31">
            <v>5.8</v>
          </cell>
          <cell r="FN31">
            <v>386588</v>
          </cell>
          <cell r="FO31">
            <v>6603272.2337605758</v>
          </cell>
          <cell r="FP31">
            <v>33.788426719339796</v>
          </cell>
          <cell r="FQ31">
            <v>0</v>
          </cell>
          <cell r="FR31">
            <v>4.9800000000000004</v>
          </cell>
          <cell r="FS31">
            <v>0</v>
          </cell>
          <cell r="FT31">
            <v>0</v>
          </cell>
          <cell r="FU31">
            <v>3106</v>
          </cell>
          <cell r="FV31">
            <v>6605562</v>
          </cell>
          <cell r="FW31">
            <v>2289.7662394242361</v>
          </cell>
        </row>
        <row r="32">
          <cell r="A32">
            <v>23</v>
          </cell>
          <cell r="B32" t="str">
            <v xml:space="preserve">BARTOW </v>
          </cell>
          <cell r="C32" t="str">
            <v>1-4</v>
          </cell>
          <cell r="E32">
            <v>6245</v>
          </cell>
          <cell r="I32">
            <v>16349.559647718173</v>
          </cell>
          <cell r="J32" t="str">
            <v>GAS</v>
          </cell>
          <cell r="K32">
            <v>102103</v>
          </cell>
          <cell r="L32" t="str">
            <v>MCF</v>
          </cell>
          <cell r="M32">
            <v>1</v>
          </cell>
          <cell r="N32">
            <v>102103</v>
          </cell>
          <cell r="O32">
            <v>951817.67979261314</v>
          </cell>
          <cell r="P32">
            <v>15.241275897399731</v>
          </cell>
          <cell r="Q32">
            <v>8.7978119339798457</v>
          </cell>
          <cell r="R32">
            <v>0.22452511578963311</v>
          </cell>
          <cell r="S32">
            <v>30610</v>
          </cell>
          <cell r="U32">
            <v>0</v>
          </cell>
          <cell r="V32">
            <v>951847</v>
          </cell>
          <cell r="W32">
            <v>29.320207386859693</v>
          </cell>
          <cell r="AA32">
            <v>23</v>
          </cell>
          <cell r="AB32" t="str">
            <v xml:space="preserve">BARTOW </v>
          </cell>
          <cell r="AC32" t="str">
            <v>1-4</v>
          </cell>
          <cell r="AE32">
            <v>10186</v>
          </cell>
          <cell r="AI32">
            <v>15248.969173375221</v>
          </cell>
          <cell r="AJ32" t="str">
            <v>GAS</v>
          </cell>
          <cell r="AK32">
            <v>155326</v>
          </cell>
          <cell r="AL32" t="str">
            <v>MCF</v>
          </cell>
          <cell r="AM32">
            <v>1</v>
          </cell>
          <cell r="AN32">
            <v>155326</v>
          </cell>
          <cell r="AO32">
            <v>1516443.9048957971</v>
          </cell>
          <cell r="AP32">
            <v>14.887530972862725</v>
          </cell>
          <cell r="AQ32">
            <v>9.3175139491916443</v>
          </cell>
          <cell r="AR32">
            <v>0.24839198346481606</v>
          </cell>
          <cell r="AS32">
            <v>30610</v>
          </cell>
          <cell r="AU32">
            <v>0</v>
          </cell>
          <cell r="AV32">
            <v>1516495</v>
          </cell>
          <cell r="AW32">
            <v>51.095104202860966</v>
          </cell>
          <cell r="BA32">
            <v>23</v>
          </cell>
          <cell r="BB32" t="str">
            <v xml:space="preserve">BARTOW </v>
          </cell>
          <cell r="BC32" t="str">
            <v>1-4</v>
          </cell>
          <cell r="BE32">
            <v>3972</v>
          </cell>
          <cell r="BI32">
            <v>15113.544813695871</v>
          </cell>
          <cell r="BJ32" t="str">
            <v>GAS</v>
          </cell>
          <cell r="BK32">
            <v>60031</v>
          </cell>
          <cell r="BL32" t="str">
            <v>MCF</v>
          </cell>
          <cell r="BM32">
            <v>1</v>
          </cell>
          <cell r="BN32">
            <v>60031</v>
          </cell>
          <cell r="BO32">
            <v>618699.34358623088</v>
          </cell>
          <cell r="BP32">
            <v>15.576519224225351</v>
          </cell>
          <cell r="BQ32">
            <v>9.597436547708492</v>
          </cell>
          <cell r="BR32">
            <v>0.19899102448305653</v>
          </cell>
          <cell r="BS32">
            <v>30610</v>
          </cell>
          <cell r="BU32">
            <v>0</v>
          </cell>
          <cell r="BV32">
            <v>618690</v>
          </cell>
          <cell r="BW32">
            <v>-9.3435862308833748</v>
          </cell>
          <cell r="CA32">
            <v>23</v>
          </cell>
          <cell r="CB32" t="str">
            <v xml:space="preserve">BARTOW </v>
          </cell>
          <cell r="CC32" t="str">
            <v>1-4</v>
          </cell>
          <cell r="CE32">
            <v>6314</v>
          </cell>
          <cell r="CI32">
            <v>18823.249920810893</v>
          </cell>
          <cell r="CJ32" t="str">
            <v>GAS</v>
          </cell>
          <cell r="CK32">
            <v>118850</v>
          </cell>
          <cell r="CL32" t="str">
            <v>MCF</v>
          </cell>
          <cell r="CM32">
            <v>1</v>
          </cell>
          <cell r="CN32">
            <v>118850</v>
          </cell>
          <cell r="CO32">
            <v>1217463.1005516013</v>
          </cell>
          <cell r="CP32">
            <v>19.281962314722858</v>
          </cell>
          <cell r="CQ32">
            <v>9.7661455892806845</v>
          </cell>
          <cell r="CR32">
            <v>0.21999745280262431</v>
          </cell>
          <cell r="CS32">
            <v>30610</v>
          </cell>
          <cell r="CU32">
            <v>0</v>
          </cell>
          <cell r="CV32">
            <v>1217510</v>
          </cell>
          <cell r="CW32">
            <v>46.899448398733512</v>
          </cell>
          <cell r="DA32">
            <v>23</v>
          </cell>
          <cell r="DB32" t="str">
            <v xml:space="preserve">BARTOW </v>
          </cell>
          <cell r="DC32" t="str">
            <v>1-4</v>
          </cell>
          <cell r="DE32">
            <v>216</v>
          </cell>
          <cell r="DI32">
            <v>14541.666666666666</v>
          </cell>
          <cell r="DJ32" t="str">
            <v>GAS</v>
          </cell>
          <cell r="DK32">
            <v>3141</v>
          </cell>
          <cell r="DL32" t="str">
            <v>MCF</v>
          </cell>
          <cell r="DM32">
            <v>1</v>
          </cell>
          <cell r="DN32">
            <v>3141</v>
          </cell>
          <cell r="DO32">
            <v>59666.19214651869</v>
          </cell>
          <cell r="DP32">
            <v>27.623237104869766</v>
          </cell>
          <cell r="DQ32">
            <v>9.0375377696502301</v>
          </cell>
          <cell r="DR32">
            <v>0.21308055143181109</v>
          </cell>
          <cell r="DS32">
            <v>30610</v>
          </cell>
          <cell r="DU32">
            <v>0</v>
          </cell>
          <cell r="DV32">
            <v>59672</v>
          </cell>
          <cell r="DW32">
            <v>5.8078534813103033</v>
          </cell>
          <cell r="EA32">
            <v>23</v>
          </cell>
          <cell r="EB32" t="str">
            <v xml:space="preserve">BARTOW </v>
          </cell>
          <cell r="EC32" t="str">
            <v>1-4</v>
          </cell>
          <cell r="EE32">
            <v>397</v>
          </cell>
          <cell r="EI32">
            <v>20272.040302267</v>
          </cell>
          <cell r="EJ32" t="str">
            <v>GAS</v>
          </cell>
          <cell r="EK32">
            <v>8048</v>
          </cell>
          <cell r="EL32" t="str">
            <v>MCF</v>
          </cell>
          <cell r="EM32">
            <v>1</v>
          </cell>
          <cell r="EN32">
            <v>8048</v>
          </cell>
          <cell r="EO32">
            <v>104096.19472517207</v>
          </cell>
          <cell r="EP32">
            <v>26.22070396100052</v>
          </cell>
          <cell r="EQ32">
            <v>8.9014130919532644</v>
          </cell>
          <cell r="ER32">
            <v>0.22957531823213329</v>
          </cell>
          <cell r="ES32">
            <v>30610</v>
          </cell>
          <cell r="EU32">
            <v>0</v>
          </cell>
          <cell r="EV32">
            <v>104094</v>
          </cell>
          <cell r="EW32">
            <v>-2.1947251720703207</v>
          </cell>
          <cell r="FA32">
            <v>23</v>
          </cell>
          <cell r="FB32" t="str">
            <v xml:space="preserve">BARTOW </v>
          </cell>
          <cell r="FC32" t="str">
            <v>1-4</v>
          </cell>
          <cell r="FE32">
            <v>48789</v>
          </cell>
          <cell r="FI32">
            <v>16156.736149541906</v>
          </cell>
          <cell r="FJ32" t="str">
            <v>GAS</v>
          </cell>
          <cell r="FK32">
            <v>788271</v>
          </cell>
          <cell r="FL32" t="str">
            <v>MCF</v>
          </cell>
          <cell r="FM32">
            <v>1</v>
          </cell>
          <cell r="FN32">
            <v>788271</v>
          </cell>
          <cell r="FO32">
            <v>7482276.4156979322</v>
          </cell>
          <cell r="FP32">
            <v>15.335990521834702</v>
          </cell>
          <cell r="FQ32">
            <v>0</v>
          </cell>
          <cell r="FR32">
            <v>0.22957531823213329</v>
          </cell>
          <cell r="FS32">
            <v>367320</v>
          </cell>
          <cell r="FT32">
            <v>0</v>
          </cell>
          <cell r="FV32">
            <v>7482327</v>
          </cell>
          <cell r="FW32">
            <v>50.584302067756653</v>
          </cell>
        </row>
        <row r="33">
          <cell r="A33">
            <v>24</v>
          </cell>
          <cell r="B33" t="str">
            <v>BAYBORO</v>
          </cell>
          <cell r="C33" t="str">
            <v>1-4</v>
          </cell>
          <cell r="D33">
            <v>184</v>
          </cell>
          <cell r="E33">
            <v>10604</v>
          </cell>
          <cell r="F33">
            <v>7.7460261804581583</v>
          </cell>
          <cell r="G33">
            <v>99.902500000000003</v>
          </cell>
          <cell r="H33">
            <v>65.303608818820052</v>
          </cell>
          <cell r="I33">
            <v>15226.70690305545</v>
          </cell>
          <cell r="J33" t="str">
            <v>LIGHT OIL</v>
          </cell>
          <cell r="K33">
            <v>27858</v>
          </cell>
          <cell r="L33" t="str">
            <v>BBLS</v>
          </cell>
          <cell r="M33">
            <v>5.79596525235121</v>
          </cell>
          <cell r="N33">
            <v>161464</v>
          </cell>
          <cell r="O33">
            <v>2749970.8456503493</v>
          </cell>
          <cell r="P33">
            <v>25.933335021221701</v>
          </cell>
          <cell r="Q33">
            <v>93.900251748251733</v>
          </cell>
          <cell r="R33">
            <v>4.8136130536130537</v>
          </cell>
          <cell r="S33">
            <v>0</v>
          </cell>
          <cell r="U33">
            <v>353</v>
          </cell>
          <cell r="V33">
            <v>2748272</v>
          </cell>
          <cell r="W33">
            <v>-1698.845650349278</v>
          </cell>
          <cell r="AA33">
            <v>24</v>
          </cell>
          <cell r="AB33" t="str">
            <v>BAYBORO</v>
          </cell>
          <cell r="AC33" t="str">
            <v>1-4</v>
          </cell>
          <cell r="AD33">
            <v>184</v>
          </cell>
          <cell r="AE33">
            <v>13859</v>
          </cell>
          <cell r="AF33">
            <v>10.123743571762505</v>
          </cell>
          <cell r="AG33">
            <v>99.902500000000003</v>
          </cell>
          <cell r="AH33">
            <v>65.3541450532868</v>
          </cell>
          <cell r="AI33">
            <v>15226.351107583519</v>
          </cell>
          <cell r="AJ33" t="str">
            <v>LIGHT OIL</v>
          </cell>
          <cell r="AK33">
            <v>36407</v>
          </cell>
          <cell r="AL33" t="str">
            <v>BBLS</v>
          </cell>
          <cell r="AM33">
            <v>5.7961930398000385</v>
          </cell>
          <cell r="AN33">
            <v>211022</v>
          </cell>
          <cell r="AO33">
            <v>3634707.4077999997</v>
          </cell>
          <cell r="AP33">
            <v>26.226332403492314</v>
          </cell>
          <cell r="AQ33">
            <v>95.0214</v>
          </cell>
          <cell r="AR33">
            <v>4.8140000000000001</v>
          </cell>
          <cell r="AS33">
            <v>0</v>
          </cell>
          <cell r="AU33">
            <v>461</v>
          </cell>
          <cell r="AV33">
            <v>3632315</v>
          </cell>
          <cell r="AW33">
            <v>-2392.4077999996953</v>
          </cell>
          <cell r="BA33">
            <v>24</v>
          </cell>
          <cell r="BB33" t="str">
            <v>BAYBORO</v>
          </cell>
          <cell r="BC33" t="str">
            <v>1-4</v>
          </cell>
          <cell r="BD33">
            <v>184</v>
          </cell>
          <cell r="BE33">
            <v>3877</v>
          </cell>
          <cell r="BF33">
            <v>2.8320769050958394</v>
          </cell>
          <cell r="BG33">
            <v>99.902500000000003</v>
          </cell>
          <cell r="BH33">
            <v>65.845788043478265</v>
          </cell>
          <cell r="BI33">
            <v>15230.590662883673</v>
          </cell>
          <cell r="BJ33" t="str">
            <v>LIGHT OIL</v>
          </cell>
          <cell r="BK33">
            <v>10188</v>
          </cell>
          <cell r="BL33" t="str">
            <v>BBLS</v>
          </cell>
          <cell r="BM33">
            <v>5.7959363957597176</v>
          </cell>
          <cell r="BN33">
            <v>59049</v>
          </cell>
          <cell r="BO33">
            <v>1037664.6323478261</v>
          </cell>
          <cell r="BP33">
            <v>26.764628123493065</v>
          </cell>
          <cell r="BQ33">
            <v>97.016000000000005</v>
          </cell>
          <cell r="BR33">
            <v>4.8356521739130436</v>
          </cell>
          <cell r="BS33">
            <v>0</v>
          </cell>
          <cell r="BU33">
            <v>128</v>
          </cell>
          <cell r="BV33">
            <v>1032317</v>
          </cell>
          <cell r="BW33">
            <v>-5347.6323478261475</v>
          </cell>
          <cell r="CA33">
            <v>24</v>
          </cell>
          <cell r="CB33" t="str">
            <v>BAYBORO</v>
          </cell>
          <cell r="CC33" t="str">
            <v>1-4</v>
          </cell>
          <cell r="CD33">
            <v>184</v>
          </cell>
          <cell r="CE33">
            <v>19158</v>
          </cell>
          <cell r="CF33">
            <v>13.994565217391305</v>
          </cell>
          <cell r="CG33">
            <v>99.902500000000003</v>
          </cell>
          <cell r="CH33">
            <v>65.278724274226519</v>
          </cell>
          <cell r="CI33">
            <v>15175.957824407558</v>
          </cell>
          <cell r="CJ33" t="str">
            <v>LIGHT OIL</v>
          </cell>
          <cell r="CK33">
            <v>50162</v>
          </cell>
          <cell r="CL33" t="str">
            <v>BBLS</v>
          </cell>
          <cell r="CM33">
            <v>5.7960408277181932</v>
          </cell>
          <cell r="CN33">
            <v>290741</v>
          </cell>
          <cell r="CO33">
            <v>5175715.16</v>
          </cell>
          <cell r="CP33">
            <v>27.015947176114416</v>
          </cell>
          <cell r="CQ33">
            <v>98.34434782608696</v>
          </cell>
          <cell r="CR33">
            <v>4.8356521739130436</v>
          </cell>
          <cell r="CS33">
            <v>0</v>
          </cell>
          <cell r="CU33">
            <v>638</v>
          </cell>
          <cell r="CV33">
            <v>5149023</v>
          </cell>
          <cell r="CW33">
            <v>-26692.160000000149</v>
          </cell>
          <cell r="DA33">
            <v>24</v>
          </cell>
          <cell r="DB33" t="str">
            <v>BAYBORO</v>
          </cell>
          <cell r="DC33" t="str">
            <v>1-4</v>
          </cell>
          <cell r="DD33">
            <v>232</v>
          </cell>
          <cell r="DE33">
            <v>0</v>
          </cell>
          <cell r="DF33">
            <v>0</v>
          </cell>
          <cell r="DG33">
            <v>99.902500000000003</v>
          </cell>
          <cell r="DH33">
            <v>0</v>
          </cell>
          <cell r="DI33">
            <v>0</v>
          </cell>
          <cell r="DJ33" t="str">
            <v>LIGHT OIL</v>
          </cell>
          <cell r="DK33">
            <v>0</v>
          </cell>
          <cell r="DL33" t="str">
            <v>BBLS</v>
          </cell>
          <cell r="DM33" t="str">
            <v xml:space="preserve"> </v>
          </cell>
          <cell r="DN33">
            <v>0</v>
          </cell>
          <cell r="DO33">
            <v>0</v>
          </cell>
          <cell r="DP33">
            <v>0</v>
          </cell>
          <cell r="DQ33">
            <v>106.404</v>
          </cell>
          <cell r="DR33">
            <v>4.9800000000000004</v>
          </cell>
          <cell r="DS33">
            <v>0</v>
          </cell>
          <cell r="DU33">
            <v>0</v>
          </cell>
          <cell r="DV33">
            <v>0</v>
          </cell>
          <cell r="DW33">
            <v>0</v>
          </cell>
          <cell r="EA33">
            <v>24</v>
          </cell>
          <cell r="EB33" t="str">
            <v>BAYBORO</v>
          </cell>
          <cell r="EC33" t="str">
            <v>1-4</v>
          </cell>
          <cell r="ED33">
            <v>232</v>
          </cell>
          <cell r="EE33">
            <v>384</v>
          </cell>
          <cell r="EF33">
            <v>0.22246941045606228</v>
          </cell>
          <cell r="EG33">
            <v>99.902500000000003</v>
          </cell>
          <cell r="EH33">
            <v>55.172413793103445</v>
          </cell>
          <cell r="EI33">
            <v>17947.916666666668</v>
          </cell>
          <cell r="EJ33" t="str">
            <v>LIGHT OIL</v>
          </cell>
          <cell r="EK33">
            <v>1188</v>
          </cell>
          <cell r="EL33" t="str">
            <v>BBLS</v>
          </cell>
          <cell r="EM33">
            <v>5.801346801346801</v>
          </cell>
          <cell r="EN33">
            <v>6892</v>
          </cell>
          <cell r="EO33">
            <v>132930.07200000001</v>
          </cell>
          <cell r="EP33">
            <v>34.617206250000002</v>
          </cell>
          <cell r="EQ33">
            <v>106.914</v>
          </cell>
          <cell r="ER33">
            <v>4.9800000000000004</v>
          </cell>
          <cell r="ES33">
            <v>0</v>
          </cell>
          <cell r="EU33">
            <v>12</v>
          </cell>
          <cell r="EV33">
            <v>128592</v>
          </cell>
          <cell r="EW33">
            <v>-4338.0720000000147</v>
          </cell>
          <cell r="FA33">
            <v>24</v>
          </cell>
          <cell r="FB33" t="str">
            <v>BAYBORO</v>
          </cell>
          <cell r="FC33" t="str">
            <v>1-4</v>
          </cell>
          <cell r="FD33">
            <v>208</v>
          </cell>
          <cell r="FE33">
            <v>75628</v>
          </cell>
          <cell r="FF33">
            <v>4.072537565481114</v>
          </cell>
          <cell r="FG33">
            <v>99.902500000000018</v>
          </cell>
          <cell r="FH33">
            <v>57.966704479259278</v>
          </cell>
          <cell r="FI33">
            <v>15389.273813931348</v>
          </cell>
          <cell r="FJ33" t="str">
            <v>LIGHT OIL</v>
          </cell>
          <cell r="FK33">
            <v>200800</v>
          </cell>
          <cell r="FL33" t="str">
            <v>BBLS</v>
          </cell>
          <cell r="FM33">
            <v>5.8</v>
          </cell>
          <cell r="FN33">
            <v>1163860</v>
          </cell>
          <cell r="FO33">
            <v>19930278.117798176</v>
          </cell>
          <cell r="FP33">
            <v>26.353041357431341</v>
          </cell>
          <cell r="FQ33">
            <v>0</v>
          </cell>
          <cell r="FR33">
            <v>4.9800000000000004</v>
          </cell>
          <cell r="FS33">
            <v>0</v>
          </cell>
          <cell r="FT33">
            <v>0</v>
          </cell>
          <cell r="FU33">
            <v>2509</v>
          </cell>
          <cell r="FV33">
            <v>19931034</v>
          </cell>
          <cell r="FW33">
            <v>755.88220182433724</v>
          </cell>
        </row>
        <row r="34">
          <cell r="A34">
            <v>25</v>
          </cell>
          <cell r="B34" t="str">
            <v>DEBARY</v>
          </cell>
          <cell r="C34" t="str">
            <v>1-10</v>
          </cell>
          <cell r="D34">
            <v>667</v>
          </cell>
          <cell r="E34">
            <v>13488</v>
          </cell>
          <cell r="F34">
            <v>8.9650739146555765</v>
          </cell>
          <cell r="G34">
            <v>97.49199999999999</v>
          </cell>
          <cell r="H34">
            <v>51.268370426623733</v>
          </cell>
          <cell r="I34">
            <v>17401.319691577697</v>
          </cell>
          <cell r="J34" t="str">
            <v>LIGHT OIL</v>
          </cell>
          <cell r="K34">
            <v>40494</v>
          </cell>
          <cell r="L34" t="str">
            <v>BBLS</v>
          </cell>
          <cell r="M34">
            <v>5.7961426384155681</v>
          </cell>
          <cell r="N34">
            <v>234709</v>
          </cell>
          <cell r="O34">
            <v>4030197.7263216777</v>
          </cell>
          <cell r="P34">
            <v>29.879876381388478</v>
          </cell>
          <cell r="Q34">
            <v>93.900251748251733</v>
          </cell>
          <cell r="R34">
            <v>5.6255477855477851</v>
          </cell>
          <cell r="S34">
            <v>0</v>
          </cell>
          <cell r="U34">
            <v>1301</v>
          </cell>
          <cell r="V34">
            <v>4027830</v>
          </cell>
          <cell r="W34">
            <v>-2367.7263216776773</v>
          </cell>
          <cell r="AA34">
            <v>25</v>
          </cell>
          <cell r="AB34" t="str">
            <v>DEBARY</v>
          </cell>
          <cell r="AC34" t="str">
            <v>1-10</v>
          </cell>
          <cell r="AD34">
            <v>667</v>
          </cell>
          <cell r="AE34">
            <v>17278</v>
          </cell>
          <cell r="AF34">
            <v>10.599740452354469</v>
          </cell>
          <cell r="AG34">
            <v>97.49199999999999</v>
          </cell>
          <cell r="AH34">
            <v>51.882940108892925</v>
          </cell>
          <cell r="AI34">
            <v>17452.830188679247</v>
          </cell>
          <cell r="AJ34" t="str">
            <v>LIGHT OIL</v>
          </cell>
          <cell r="AK34">
            <v>52026</v>
          </cell>
          <cell r="AL34" t="str">
            <v>BBLS</v>
          </cell>
          <cell r="AM34">
            <v>5.7961403913427905</v>
          </cell>
          <cell r="AN34">
            <v>301550</v>
          </cell>
          <cell r="AO34">
            <v>5236281.6324000005</v>
          </cell>
          <cell r="AP34">
            <v>30.306063389281171</v>
          </cell>
          <cell r="AQ34">
            <v>95.0214</v>
          </cell>
          <cell r="AR34">
            <v>5.6260000000000003</v>
          </cell>
          <cell r="AS34">
            <v>0</v>
          </cell>
          <cell r="AU34">
            <v>1520</v>
          </cell>
          <cell r="AV34">
            <v>5232774</v>
          </cell>
          <cell r="AW34">
            <v>-3507.6324000004679</v>
          </cell>
          <cell r="BA34">
            <v>25</v>
          </cell>
          <cell r="BB34" t="str">
            <v>DEBARY</v>
          </cell>
          <cell r="BC34" t="str">
            <v>1-10</v>
          </cell>
          <cell r="BD34">
            <v>667</v>
          </cell>
          <cell r="BE34">
            <v>6116</v>
          </cell>
          <cell r="BF34">
            <v>4.730497654398607</v>
          </cell>
          <cell r="BG34">
            <v>97.49199999999999</v>
          </cell>
          <cell r="BH34">
            <v>54.062830335984074</v>
          </cell>
          <cell r="BI34">
            <v>17525.670372792676</v>
          </cell>
          <cell r="BJ34" t="str">
            <v>LIGHT OIL</v>
          </cell>
          <cell r="BK34">
            <v>18493</v>
          </cell>
          <cell r="BL34" t="str">
            <v>BBLS</v>
          </cell>
          <cell r="BM34">
            <v>5.7960850051370789</v>
          </cell>
          <cell r="BN34">
            <v>107187</v>
          </cell>
          <cell r="BO34">
            <v>1898626.4593043479</v>
          </cell>
          <cell r="BP34">
            <v>31.043598091961211</v>
          </cell>
          <cell r="BQ34">
            <v>97.016000000000005</v>
          </cell>
          <cell r="BR34">
            <v>5.6513043478260876</v>
          </cell>
          <cell r="BS34">
            <v>0</v>
          </cell>
          <cell r="BU34">
            <v>651</v>
          </cell>
          <cell r="BV34">
            <v>1888851</v>
          </cell>
          <cell r="BW34">
            <v>-9775.4593043478671</v>
          </cell>
          <cell r="CA34">
            <v>25</v>
          </cell>
          <cell r="CB34" t="str">
            <v>DEBARY</v>
          </cell>
          <cell r="CC34" t="str">
            <v>1-10</v>
          </cell>
          <cell r="CD34">
            <v>667</v>
          </cell>
          <cell r="CE34">
            <v>22674</v>
          </cell>
          <cell r="CF34">
            <v>8.5592284502909823</v>
          </cell>
          <cell r="CG34">
            <v>97.49199999999999</v>
          </cell>
          <cell r="CH34">
            <v>36.745908638294814</v>
          </cell>
          <cell r="CI34">
            <v>17409.764487959776</v>
          </cell>
          <cell r="CJ34" t="str">
            <v>LIGHT OIL</v>
          </cell>
          <cell r="CK34">
            <v>68108</v>
          </cell>
          <cell r="CL34" t="str">
            <v>BBLS</v>
          </cell>
          <cell r="CM34">
            <v>5.7959270570270744</v>
          </cell>
          <cell r="CN34">
            <v>394749</v>
          </cell>
          <cell r="CO34">
            <v>7082935.8782608695</v>
          </cell>
          <cell r="CP34">
            <v>31.238140064659387</v>
          </cell>
          <cell r="CQ34">
            <v>98.34434782608696</v>
          </cell>
          <cell r="CR34">
            <v>5.6513043478260876</v>
          </cell>
          <cell r="CS34">
            <v>0</v>
          </cell>
          <cell r="CU34">
            <v>1733</v>
          </cell>
          <cell r="CV34">
            <v>7046282</v>
          </cell>
          <cell r="CW34">
            <v>-36653.878260869533</v>
          </cell>
          <cell r="DA34">
            <v>25</v>
          </cell>
          <cell r="DB34" t="str">
            <v>DEBARY</v>
          </cell>
          <cell r="DC34" t="str">
            <v>1-10</v>
          </cell>
          <cell r="DD34">
            <v>762</v>
          </cell>
          <cell r="DE34">
            <v>18</v>
          </cell>
          <cell r="DF34">
            <v>2.2149197076171929</v>
          </cell>
          <cell r="DG34">
            <v>97.49199999999999</v>
          </cell>
          <cell r="DH34">
            <v>76.291678817925529</v>
          </cell>
          <cell r="DI34">
            <v>20444.444444444442</v>
          </cell>
          <cell r="DJ34" t="str">
            <v>LIGHT OIL</v>
          </cell>
          <cell r="DK34">
            <v>64</v>
          </cell>
          <cell r="DL34" t="str">
            <v>BBLS</v>
          </cell>
          <cell r="DM34">
            <v>5.75</v>
          </cell>
          <cell r="DN34">
            <v>368</v>
          </cell>
          <cell r="DO34">
            <v>7182.3359999999993</v>
          </cell>
          <cell r="DP34">
            <v>39.901866666666663</v>
          </cell>
          <cell r="DQ34">
            <v>106.404</v>
          </cell>
          <cell r="DR34">
            <v>5.82</v>
          </cell>
          <cell r="DS34">
            <v>0</v>
          </cell>
          <cell r="DU34">
            <v>216</v>
          </cell>
          <cell r="DV34">
            <v>6888</v>
          </cell>
          <cell r="DW34">
            <v>-294.33599999999933</v>
          </cell>
          <cell r="EA34">
            <v>25</v>
          </cell>
          <cell r="EB34" t="str">
            <v>DEBARY</v>
          </cell>
          <cell r="EC34" t="str">
            <v>1-10</v>
          </cell>
          <cell r="ED34">
            <v>762</v>
          </cell>
          <cell r="EE34">
            <v>396</v>
          </cell>
          <cell r="EF34">
            <v>0.60131092484407189</v>
          </cell>
          <cell r="EG34">
            <v>97.49199999999999</v>
          </cell>
          <cell r="EH34">
            <v>47.593120008935053</v>
          </cell>
          <cell r="EI34">
            <v>18510.101010101011</v>
          </cell>
          <cell r="EJ34" t="str">
            <v>LIGHT OIL</v>
          </cell>
          <cell r="EK34">
            <v>1264</v>
          </cell>
          <cell r="EL34" t="str">
            <v>BBLS</v>
          </cell>
          <cell r="EM34">
            <v>5.799050632911392</v>
          </cell>
          <cell r="EN34">
            <v>7330</v>
          </cell>
          <cell r="EO34">
            <v>142495.77600000001</v>
          </cell>
          <cell r="EP34">
            <v>35.983781818181818</v>
          </cell>
          <cell r="EQ34">
            <v>106.914</v>
          </cell>
          <cell r="ER34">
            <v>5.82</v>
          </cell>
          <cell r="ES34">
            <v>0</v>
          </cell>
          <cell r="EU34">
            <v>94</v>
          </cell>
          <cell r="EV34">
            <v>137759</v>
          </cell>
          <cell r="EW34">
            <v>-4736.7760000000126</v>
          </cell>
          <cell r="FA34">
            <v>25</v>
          </cell>
          <cell r="FB34" t="str">
            <v>DEBARY</v>
          </cell>
          <cell r="FC34" t="str">
            <v>1-10</v>
          </cell>
          <cell r="FD34">
            <v>714.5</v>
          </cell>
          <cell r="FE34">
            <v>97222</v>
          </cell>
          <cell r="FF34">
            <v>5.3384701435447504</v>
          </cell>
          <cell r="FG34">
            <v>96.005921057347663</v>
          </cell>
          <cell r="FH34">
            <v>49.452024737048689</v>
          </cell>
          <cell r="FI34">
            <v>17449.990742835984</v>
          </cell>
          <cell r="FJ34" t="str">
            <v>LIGHT OIL</v>
          </cell>
          <cell r="FK34">
            <v>292702</v>
          </cell>
          <cell r="FL34" t="str">
            <v>BBLS</v>
          </cell>
          <cell r="FM34">
            <v>5.8</v>
          </cell>
          <cell r="FN34">
            <v>1696523</v>
          </cell>
          <cell r="FO34">
            <v>29237723.808286898</v>
          </cell>
          <cell r="FP34">
            <v>30.073156084308998</v>
          </cell>
          <cell r="FQ34">
            <v>0</v>
          </cell>
          <cell r="FR34">
            <v>5.82</v>
          </cell>
          <cell r="FS34">
            <v>0</v>
          </cell>
          <cell r="FT34">
            <v>0</v>
          </cell>
          <cell r="FU34">
            <v>9638</v>
          </cell>
          <cell r="FV34">
            <v>29147964</v>
          </cell>
          <cell r="FW34">
            <v>-89759.808286897838</v>
          </cell>
        </row>
        <row r="35">
          <cell r="A35">
            <v>26</v>
          </cell>
          <cell r="B35" t="str">
            <v>DEBARY</v>
          </cell>
          <cell r="C35" t="str">
            <v>1-10</v>
          </cell>
          <cell r="E35">
            <v>31001</v>
          </cell>
          <cell r="I35">
            <v>14013.709235185961</v>
          </cell>
          <cell r="J35" t="str">
            <v>GAS</v>
          </cell>
          <cell r="K35">
            <v>434439</v>
          </cell>
          <cell r="L35" t="str">
            <v>MCF</v>
          </cell>
          <cell r="M35">
            <v>1</v>
          </cell>
          <cell r="N35">
            <v>434439</v>
          </cell>
          <cell r="O35">
            <v>4103318.0855648029</v>
          </cell>
          <cell r="P35">
            <v>13.236082983016042</v>
          </cell>
          <cell r="Q35">
            <v>8.7978119339798457</v>
          </cell>
          <cell r="R35">
            <v>0.22452511578963311</v>
          </cell>
          <cell r="S35">
            <v>183663</v>
          </cell>
          <cell r="U35">
            <v>0</v>
          </cell>
          <cell r="V35">
            <v>4103439</v>
          </cell>
          <cell r="W35">
            <v>120.91443519713357</v>
          </cell>
          <cell r="AA35">
            <v>26</v>
          </cell>
          <cell r="AB35" t="str">
            <v>DEBARY</v>
          </cell>
          <cell r="AC35" t="str">
            <v>1-10</v>
          </cell>
          <cell r="AE35">
            <v>35323</v>
          </cell>
          <cell r="AI35">
            <v>13759.646689126064</v>
          </cell>
          <cell r="AJ35" t="str">
            <v>GAS</v>
          </cell>
          <cell r="AK35">
            <v>486032</v>
          </cell>
          <cell r="AL35" t="str">
            <v>MCF</v>
          </cell>
          <cell r="AM35">
            <v>1</v>
          </cell>
          <cell r="AN35">
            <v>486032</v>
          </cell>
          <cell r="AO35">
            <v>4832999.3922608839</v>
          </cell>
          <cell r="AP35">
            <v>13.682301594600924</v>
          </cell>
          <cell r="AQ35">
            <v>9.3175139491916443</v>
          </cell>
          <cell r="AR35">
            <v>0.24839198346481606</v>
          </cell>
          <cell r="AS35">
            <v>183663</v>
          </cell>
          <cell r="AU35">
            <v>0</v>
          </cell>
          <cell r="AV35">
            <v>4833155</v>
          </cell>
          <cell r="AW35">
            <v>155.6077391160652</v>
          </cell>
          <cell r="BA35">
            <v>26</v>
          </cell>
          <cell r="BB35" t="str">
            <v>DEBARY</v>
          </cell>
          <cell r="BC35" t="str">
            <v>1-10</v>
          </cell>
          <cell r="BE35">
            <v>17359</v>
          </cell>
          <cell r="BI35">
            <v>13931.390057030934</v>
          </cell>
          <cell r="BJ35" t="str">
            <v>GAS</v>
          </cell>
          <cell r="BK35">
            <v>241835</v>
          </cell>
          <cell r="BL35" t="str">
            <v>MCF</v>
          </cell>
          <cell r="BM35">
            <v>1</v>
          </cell>
          <cell r="BN35">
            <v>241835</v>
          </cell>
          <cell r="BO35">
            <v>2552782.0619209432</v>
          </cell>
          <cell r="BP35">
            <v>14.705812903513699</v>
          </cell>
          <cell r="BQ35">
            <v>9.597436547708492</v>
          </cell>
          <cell r="BR35">
            <v>0.19899102448305653</v>
          </cell>
          <cell r="BS35">
            <v>183663</v>
          </cell>
          <cell r="BU35">
            <v>0</v>
          </cell>
          <cell r="BV35">
            <v>2552735</v>
          </cell>
          <cell r="BW35">
            <v>-47.061920943204314</v>
          </cell>
          <cell r="CA35">
            <v>26</v>
          </cell>
          <cell r="CB35" t="str">
            <v>DEBARY</v>
          </cell>
          <cell r="CC35" t="str">
            <v>1-10</v>
          </cell>
          <cell r="CE35">
            <v>19801</v>
          </cell>
          <cell r="CI35">
            <v>15917.98394020504</v>
          </cell>
          <cell r="CJ35" t="str">
            <v>GAS</v>
          </cell>
          <cell r="CK35">
            <v>315192</v>
          </cell>
          <cell r="CL35" t="str">
            <v>MCF</v>
          </cell>
          <cell r="CM35">
            <v>1</v>
          </cell>
          <cell r="CN35">
            <v>315192</v>
          </cell>
          <cell r="CO35">
            <v>3331215.3977203225</v>
          </cell>
          <cell r="CP35">
            <v>16.823470520278384</v>
          </cell>
          <cell r="CQ35">
            <v>9.7661455892806845</v>
          </cell>
          <cell r="CR35">
            <v>0.21999745280262431</v>
          </cell>
          <cell r="CS35">
            <v>183663</v>
          </cell>
          <cell r="CU35">
            <v>0</v>
          </cell>
          <cell r="CV35">
            <v>3331353</v>
          </cell>
          <cell r="CW35">
            <v>137.60227967752144</v>
          </cell>
          <cell r="DA35">
            <v>26</v>
          </cell>
          <cell r="DB35" t="str">
            <v>DEBARY</v>
          </cell>
          <cell r="DC35" t="str">
            <v>1-10</v>
          </cell>
          <cell r="DE35">
            <v>12539</v>
          </cell>
          <cell r="DI35">
            <v>13622.298428901826</v>
          </cell>
          <cell r="DJ35" t="str">
            <v>GAS</v>
          </cell>
          <cell r="DK35">
            <v>170810</v>
          </cell>
          <cell r="DL35" t="str">
            <v>MCF</v>
          </cell>
          <cell r="DM35">
            <v>1</v>
          </cell>
          <cell r="DN35">
            <v>170810</v>
          </cell>
          <cell r="DO35">
            <v>1763761.1154240237</v>
          </cell>
          <cell r="DP35">
            <v>14.066202371991576</v>
          </cell>
          <cell r="DQ35">
            <v>9.0375377696502301</v>
          </cell>
          <cell r="DR35">
            <v>0.21308055143181109</v>
          </cell>
          <cell r="DS35">
            <v>183663</v>
          </cell>
          <cell r="DU35">
            <v>0</v>
          </cell>
          <cell r="DV35">
            <v>1763812</v>
          </cell>
          <cell r="DW35">
            <v>50.884575976291671</v>
          </cell>
          <cell r="EA35">
            <v>26</v>
          </cell>
          <cell r="EB35" t="str">
            <v>DEBARY</v>
          </cell>
          <cell r="EC35" t="str">
            <v>1-10</v>
          </cell>
          <cell r="EE35">
            <v>3013</v>
          </cell>
          <cell r="EI35">
            <v>15617.988715565882</v>
          </cell>
          <cell r="EJ35" t="str">
            <v>GAS</v>
          </cell>
          <cell r="EK35">
            <v>47057</v>
          </cell>
          <cell r="EL35" t="str">
            <v>MCF</v>
          </cell>
          <cell r="EM35">
            <v>1</v>
          </cell>
          <cell r="EN35">
            <v>47057</v>
          </cell>
          <cell r="EO35">
            <v>613339.9216180942</v>
          </cell>
          <cell r="EP35">
            <v>20.356452758648992</v>
          </cell>
          <cell r="EQ35">
            <v>8.9014130919532644</v>
          </cell>
          <cell r="ER35">
            <v>0.22957531823213329</v>
          </cell>
          <cell r="ES35">
            <v>183663</v>
          </cell>
          <cell r="EU35">
            <v>0</v>
          </cell>
          <cell r="EV35">
            <v>613314</v>
          </cell>
          <cell r="EW35">
            <v>-25.921618094202131</v>
          </cell>
          <cell r="FA35">
            <v>26</v>
          </cell>
          <cell r="FB35" t="str">
            <v>DEBARY</v>
          </cell>
          <cell r="FC35" t="str">
            <v>1-10</v>
          </cell>
          <cell r="FE35">
            <v>243322</v>
          </cell>
          <cell r="FI35">
            <v>14058.013660910234</v>
          </cell>
          <cell r="FJ35" t="str">
            <v>GAS</v>
          </cell>
          <cell r="FK35">
            <v>3420624</v>
          </cell>
          <cell r="FL35" t="str">
            <v>MCF</v>
          </cell>
          <cell r="FM35">
            <v>1</v>
          </cell>
          <cell r="FN35">
            <v>3420624</v>
          </cell>
          <cell r="FO35">
            <v>32430509.974509068</v>
          </cell>
          <cell r="FP35">
            <v>13.328227605604535</v>
          </cell>
          <cell r="FQ35">
            <v>0</v>
          </cell>
          <cell r="FR35">
            <v>0.22957531823213329</v>
          </cell>
          <cell r="FS35">
            <v>2203956</v>
          </cell>
          <cell r="FT35">
            <v>0</v>
          </cell>
          <cell r="FV35">
            <v>32430471</v>
          </cell>
          <cell r="FW35">
            <v>-38.974509067833424</v>
          </cell>
        </row>
        <row r="36">
          <cell r="A36">
            <v>27</v>
          </cell>
          <cell r="B36" t="str">
            <v>HIGGINS</v>
          </cell>
          <cell r="C36" t="str">
            <v>1-4</v>
          </cell>
          <cell r="D36">
            <v>122</v>
          </cell>
          <cell r="E36">
            <v>0</v>
          </cell>
          <cell r="F36">
            <v>0</v>
          </cell>
          <cell r="G36">
            <v>99.242500000000007</v>
          </cell>
          <cell r="H36">
            <v>41.536464593048414</v>
          </cell>
          <cell r="I36">
            <v>0</v>
          </cell>
          <cell r="J36" t="str">
            <v>LIGHT OIL</v>
          </cell>
          <cell r="K36">
            <v>0</v>
          </cell>
          <cell r="L36" t="str">
            <v>BBLS</v>
          </cell>
          <cell r="M36" t="str">
            <v xml:space="preserve"> </v>
          </cell>
          <cell r="N36">
            <v>0</v>
          </cell>
          <cell r="O36">
            <v>0</v>
          </cell>
          <cell r="P36">
            <v>0</v>
          </cell>
          <cell r="Q36">
            <v>93.900251748251733</v>
          </cell>
          <cell r="R36">
            <v>2.7257808857808858</v>
          </cell>
          <cell r="S36">
            <v>0</v>
          </cell>
          <cell r="U36">
            <v>341</v>
          </cell>
          <cell r="V36">
            <v>0</v>
          </cell>
          <cell r="W36">
            <v>0</v>
          </cell>
          <cell r="AA36">
            <v>27</v>
          </cell>
          <cell r="AB36" t="str">
            <v>HIGGINS</v>
          </cell>
          <cell r="AC36" t="str">
            <v>1-4</v>
          </cell>
          <cell r="AD36">
            <v>122</v>
          </cell>
          <cell r="AE36">
            <v>0</v>
          </cell>
          <cell r="AF36">
            <v>0</v>
          </cell>
          <cell r="AG36">
            <v>99.242500000000007</v>
          </cell>
          <cell r="AH36">
            <v>52.43466969647784</v>
          </cell>
          <cell r="AI36">
            <v>0</v>
          </cell>
          <cell r="AJ36" t="str">
            <v>LIGHT OIL</v>
          </cell>
          <cell r="AK36">
            <v>0</v>
          </cell>
          <cell r="AL36" t="str">
            <v>BBLS</v>
          </cell>
          <cell r="AM36" t="str">
            <v xml:space="preserve"> </v>
          </cell>
          <cell r="AN36">
            <v>0</v>
          </cell>
          <cell r="AO36">
            <v>0</v>
          </cell>
          <cell r="AP36">
            <v>0</v>
          </cell>
          <cell r="AQ36">
            <v>95.0214</v>
          </cell>
          <cell r="AR36">
            <v>2.7259999999999995</v>
          </cell>
          <cell r="AS36">
            <v>0</v>
          </cell>
          <cell r="AU36">
            <v>404</v>
          </cell>
          <cell r="AV36">
            <v>0</v>
          </cell>
          <cell r="AW36">
            <v>0</v>
          </cell>
          <cell r="BA36">
            <v>27</v>
          </cell>
          <cell r="BB36" t="str">
            <v>HIGGINS</v>
          </cell>
          <cell r="BC36" t="str">
            <v>1-4</v>
          </cell>
          <cell r="BD36">
            <v>122</v>
          </cell>
          <cell r="BE36">
            <v>0</v>
          </cell>
          <cell r="BF36">
            <v>0</v>
          </cell>
          <cell r="BG36">
            <v>99.242500000000007</v>
          </cell>
          <cell r="BH36">
            <v>54.85686322485931</v>
          </cell>
          <cell r="BI36">
            <v>0</v>
          </cell>
          <cell r="BJ36" t="str">
            <v>LIGHT OIL</v>
          </cell>
          <cell r="BK36">
            <v>0</v>
          </cell>
          <cell r="BL36" t="str">
            <v>BBLS</v>
          </cell>
          <cell r="BM36" t="str">
            <v xml:space="preserve"> </v>
          </cell>
          <cell r="BN36">
            <v>0</v>
          </cell>
          <cell r="BO36">
            <v>0</v>
          </cell>
          <cell r="BP36">
            <v>0</v>
          </cell>
          <cell r="BQ36">
            <v>97.016000000000005</v>
          </cell>
          <cell r="BR36">
            <v>2.7382608695652175</v>
          </cell>
          <cell r="BS36">
            <v>0</v>
          </cell>
          <cell r="BU36">
            <v>201</v>
          </cell>
          <cell r="BV36">
            <v>0</v>
          </cell>
          <cell r="BW36">
            <v>0</v>
          </cell>
          <cell r="CA36">
            <v>27</v>
          </cell>
          <cell r="CB36" t="str">
            <v>HIGGINS</v>
          </cell>
          <cell r="CC36" t="str">
            <v>1-4</v>
          </cell>
          <cell r="CD36">
            <v>122</v>
          </cell>
          <cell r="CE36">
            <v>0</v>
          </cell>
          <cell r="CF36">
            <v>0</v>
          </cell>
          <cell r="CG36">
            <v>99.242500000000007</v>
          </cell>
          <cell r="CH36">
            <v>23.35444610034774</v>
          </cell>
          <cell r="CI36">
            <v>0</v>
          </cell>
          <cell r="CJ36" t="str">
            <v>LIGHT OIL</v>
          </cell>
          <cell r="CK36">
            <v>0</v>
          </cell>
          <cell r="CL36" t="str">
            <v>BBLS</v>
          </cell>
          <cell r="CM36" t="str">
            <v xml:space="preserve"> </v>
          </cell>
          <cell r="CN36">
            <v>0</v>
          </cell>
          <cell r="CO36">
            <v>0</v>
          </cell>
          <cell r="CP36">
            <v>0</v>
          </cell>
          <cell r="CQ36">
            <v>98.34434782608696</v>
          </cell>
          <cell r="CR36">
            <v>2.7382608695652175</v>
          </cell>
          <cell r="CS36">
            <v>0</v>
          </cell>
          <cell r="CU36">
            <v>528</v>
          </cell>
          <cell r="CV36">
            <v>0</v>
          </cell>
          <cell r="CW36">
            <v>0</v>
          </cell>
          <cell r="DA36">
            <v>27</v>
          </cell>
          <cell r="DB36" t="str">
            <v>HIGGINS</v>
          </cell>
          <cell r="DC36" t="str">
            <v>1-4</v>
          </cell>
          <cell r="DD36">
            <v>134</v>
          </cell>
          <cell r="DE36">
            <v>0</v>
          </cell>
          <cell r="DF36">
            <v>0</v>
          </cell>
          <cell r="DG36">
            <v>99.242500000000007</v>
          </cell>
          <cell r="DH36">
            <v>32.835820895522389</v>
          </cell>
          <cell r="DI36">
            <v>0</v>
          </cell>
          <cell r="DJ36" t="str">
            <v>LIGHT OIL</v>
          </cell>
          <cell r="DK36">
            <v>0</v>
          </cell>
          <cell r="DL36" t="str">
            <v>BBLS</v>
          </cell>
          <cell r="DM36" t="str">
            <v xml:space="preserve"> </v>
          </cell>
          <cell r="DN36">
            <v>0</v>
          </cell>
          <cell r="DO36">
            <v>0</v>
          </cell>
          <cell r="DP36">
            <v>0</v>
          </cell>
          <cell r="DQ36">
            <v>106.404</v>
          </cell>
          <cell r="DR36">
            <v>2.82</v>
          </cell>
          <cell r="DS36">
            <v>0</v>
          </cell>
          <cell r="DU36">
            <v>4</v>
          </cell>
          <cell r="DV36">
            <v>0</v>
          </cell>
          <cell r="DW36">
            <v>0</v>
          </cell>
          <cell r="EA36">
            <v>27</v>
          </cell>
          <cell r="EB36" t="str">
            <v>HIGGINS</v>
          </cell>
          <cell r="EC36" t="str">
            <v>1-4</v>
          </cell>
          <cell r="ED36">
            <v>134</v>
          </cell>
          <cell r="EE36">
            <v>0</v>
          </cell>
          <cell r="EF36">
            <v>0</v>
          </cell>
          <cell r="EG36">
            <v>99.242500000000007</v>
          </cell>
          <cell r="EH36">
            <v>14.328358208955224</v>
          </cell>
          <cell r="EI36">
            <v>0</v>
          </cell>
          <cell r="EJ36" t="str">
            <v>LIGHT OIL</v>
          </cell>
          <cell r="EK36">
            <v>0</v>
          </cell>
          <cell r="EL36" t="str">
            <v>BBLS</v>
          </cell>
          <cell r="EM36" t="str">
            <v xml:space="preserve"> </v>
          </cell>
          <cell r="EN36">
            <v>0</v>
          </cell>
          <cell r="EO36">
            <v>0</v>
          </cell>
          <cell r="EP36">
            <v>0</v>
          </cell>
          <cell r="EQ36">
            <v>106.914</v>
          </cell>
          <cell r="ER36">
            <v>2.82</v>
          </cell>
          <cell r="ES36">
            <v>0</v>
          </cell>
          <cell r="EU36">
            <v>10</v>
          </cell>
          <cell r="EV36">
            <v>0</v>
          </cell>
          <cell r="EW36">
            <v>0</v>
          </cell>
          <cell r="FA36">
            <v>27</v>
          </cell>
          <cell r="FB36" t="str">
            <v>HIGGINS</v>
          </cell>
          <cell r="FC36" t="str">
            <v>1-4</v>
          </cell>
          <cell r="FD36">
            <v>128</v>
          </cell>
          <cell r="FE36">
            <v>0</v>
          </cell>
          <cell r="FF36">
            <v>0</v>
          </cell>
          <cell r="FG36">
            <v>99.242500000000021</v>
          </cell>
          <cell r="FH36">
            <v>40.165405974722326</v>
          </cell>
          <cell r="FI36">
            <v>0</v>
          </cell>
          <cell r="FJ36" t="str">
            <v>LIGHT OIL</v>
          </cell>
          <cell r="FK36">
            <v>0</v>
          </cell>
          <cell r="FL36" t="str">
            <v>BBLS</v>
          </cell>
          <cell r="FM36">
            <v>5.8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2.82</v>
          </cell>
          <cell r="FS36">
            <v>0</v>
          </cell>
          <cell r="FT36">
            <v>0</v>
          </cell>
          <cell r="FU36">
            <v>2611</v>
          </cell>
          <cell r="FV36">
            <v>0</v>
          </cell>
          <cell r="FW36">
            <v>0</v>
          </cell>
        </row>
        <row r="37">
          <cell r="A37">
            <v>28</v>
          </cell>
          <cell r="B37" t="str">
            <v>HIGGINS</v>
          </cell>
          <cell r="C37" t="str">
            <v>1-4</v>
          </cell>
          <cell r="E37">
            <v>4320</v>
          </cell>
          <cell r="I37">
            <v>23364.814814814814</v>
          </cell>
          <cell r="J37" t="str">
            <v>GAS</v>
          </cell>
          <cell r="K37">
            <v>100936</v>
          </cell>
          <cell r="L37" t="str">
            <v>MCF</v>
          </cell>
          <cell r="M37">
            <v>1</v>
          </cell>
          <cell r="N37">
            <v>100936</v>
          </cell>
          <cell r="O37">
            <v>971898.61245553219</v>
          </cell>
          <cell r="P37">
            <v>22.49765306610028</v>
          </cell>
          <cell r="Q37">
            <v>8.7978119339798457</v>
          </cell>
          <cell r="R37">
            <v>0.22452511578963311</v>
          </cell>
          <cell r="S37">
            <v>61220</v>
          </cell>
          <cell r="U37">
            <v>0</v>
          </cell>
          <cell r="V37">
            <v>971922</v>
          </cell>
          <cell r="W37">
            <v>23.387544467812404</v>
          </cell>
          <cell r="AA37">
            <v>28</v>
          </cell>
          <cell r="AB37" t="str">
            <v>HIGGINS</v>
          </cell>
          <cell r="AC37" t="str">
            <v>1-4</v>
          </cell>
          <cell r="AE37">
            <v>6461</v>
          </cell>
          <cell r="AI37">
            <v>20645.101377495746</v>
          </cell>
          <cell r="AJ37" t="str">
            <v>GAS</v>
          </cell>
          <cell r="AK37">
            <v>133388</v>
          </cell>
          <cell r="AL37" t="str">
            <v>MCF</v>
          </cell>
          <cell r="AM37">
            <v>1</v>
          </cell>
          <cell r="AN37">
            <v>133388</v>
          </cell>
          <cell r="AO37">
            <v>1337197.0605451798</v>
          </cell>
          <cell r="AP37">
            <v>20.696441116625596</v>
          </cell>
          <cell r="AQ37">
            <v>9.3175139491916443</v>
          </cell>
          <cell r="AR37">
            <v>0.24839198346481606</v>
          </cell>
          <cell r="AS37">
            <v>61220</v>
          </cell>
          <cell r="AU37">
            <v>0</v>
          </cell>
          <cell r="AV37">
            <v>1337249</v>
          </cell>
          <cell r="AW37">
            <v>51.939454820239916</v>
          </cell>
          <cell r="BA37">
            <v>28</v>
          </cell>
          <cell r="BB37" t="str">
            <v>HIGGINS</v>
          </cell>
          <cell r="BC37" t="str">
            <v>1-4</v>
          </cell>
          <cell r="BE37">
            <v>3363</v>
          </cell>
          <cell r="BI37">
            <v>20070.472792149863</v>
          </cell>
          <cell r="BJ37" t="str">
            <v>GAS</v>
          </cell>
          <cell r="BK37">
            <v>67497</v>
          </cell>
          <cell r="BL37" t="str">
            <v>MCF</v>
          </cell>
          <cell r="BM37">
            <v>1</v>
          </cell>
          <cell r="BN37">
            <v>67497</v>
          </cell>
          <cell r="BO37">
            <v>722449.47184021294</v>
          </cell>
          <cell r="BP37">
            <v>21.482291758555245</v>
          </cell>
          <cell r="BQ37">
            <v>9.597436547708492</v>
          </cell>
          <cell r="BR37">
            <v>0.19899102448305653</v>
          </cell>
          <cell r="BS37">
            <v>61220</v>
          </cell>
          <cell r="BU37">
            <v>0</v>
          </cell>
          <cell r="BV37">
            <v>722438</v>
          </cell>
          <cell r="BW37">
            <v>-11.471840212936513</v>
          </cell>
          <cell r="CA37">
            <v>28</v>
          </cell>
          <cell r="CB37" t="str">
            <v>HIGGINS</v>
          </cell>
          <cell r="CC37" t="str">
            <v>1-4</v>
          </cell>
          <cell r="CE37">
            <v>3761</v>
          </cell>
          <cell r="CI37">
            <v>34223.876628556231</v>
          </cell>
          <cell r="CJ37" t="str">
            <v>GAS</v>
          </cell>
          <cell r="CK37">
            <v>128716</v>
          </cell>
          <cell r="CL37" t="str">
            <v>MCF</v>
          </cell>
          <cell r="CM37">
            <v>1</v>
          </cell>
          <cell r="CN37">
            <v>128716</v>
          </cell>
          <cell r="CO37">
            <v>1346596.3878047953</v>
          </cell>
          <cell r="CP37">
            <v>35.80421132158456</v>
          </cell>
          <cell r="CQ37">
            <v>9.7661455892806845</v>
          </cell>
          <cell r="CR37">
            <v>0.21999745280262431</v>
          </cell>
          <cell r="CS37">
            <v>61220</v>
          </cell>
          <cell r="CU37">
            <v>0</v>
          </cell>
          <cell r="CV37">
            <v>1346644</v>
          </cell>
          <cell r="CW37">
            <v>47.612195204710588</v>
          </cell>
          <cell r="DA37">
            <v>28</v>
          </cell>
          <cell r="DB37" t="str">
            <v>HIGGINS</v>
          </cell>
          <cell r="DC37" t="str">
            <v>1-4</v>
          </cell>
          <cell r="DE37">
            <v>44</v>
          </cell>
          <cell r="DI37">
            <v>20227.272727272728</v>
          </cell>
          <cell r="DJ37" t="str">
            <v>GAS</v>
          </cell>
          <cell r="DK37">
            <v>890</v>
          </cell>
          <cell r="DL37" t="str">
            <v>MCF</v>
          </cell>
          <cell r="DM37">
            <v>1</v>
          </cell>
          <cell r="DN37">
            <v>890</v>
          </cell>
          <cell r="DO37">
            <v>69453.050305763012</v>
          </cell>
          <cell r="DP37">
            <v>157.84784160400685</v>
          </cell>
          <cell r="DQ37">
            <v>9.0375377696502301</v>
          </cell>
          <cell r="DR37">
            <v>0.21308055143181109</v>
          </cell>
          <cell r="DS37">
            <v>61220</v>
          </cell>
          <cell r="DU37">
            <v>0</v>
          </cell>
          <cell r="DV37">
            <v>69442</v>
          </cell>
          <cell r="DW37">
            <v>-11.050305763012148</v>
          </cell>
          <cell r="EA37">
            <v>28</v>
          </cell>
          <cell r="EB37" t="str">
            <v>HIGGINS</v>
          </cell>
          <cell r="EC37" t="str">
            <v>1-4</v>
          </cell>
          <cell r="EE37">
            <v>48</v>
          </cell>
          <cell r="EI37">
            <v>46666.666666666664</v>
          </cell>
          <cell r="EJ37" t="str">
            <v>GAS</v>
          </cell>
          <cell r="EK37">
            <v>2240</v>
          </cell>
          <cell r="EL37" t="str">
            <v>MCF</v>
          </cell>
          <cell r="EM37">
            <v>1</v>
          </cell>
          <cell r="EN37">
            <v>2240</v>
          </cell>
          <cell r="EO37">
            <v>81673.414038815288</v>
          </cell>
          <cell r="EP37">
            <v>170.15294591419851</v>
          </cell>
          <cell r="EQ37">
            <v>8.9014130919532644</v>
          </cell>
          <cell r="ER37">
            <v>0.22957531823213329</v>
          </cell>
          <cell r="ES37">
            <v>61220</v>
          </cell>
          <cell r="EU37">
            <v>0</v>
          </cell>
          <cell r="EV37">
            <v>81668</v>
          </cell>
          <cell r="EW37">
            <v>-5.4140388152882224</v>
          </cell>
          <cell r="FA37">
            <v>28</v>
          </cell>
          <cell r="FB37" t="str">
            <v>HIGGINS</v>
          </cell>
          <cell r="FC37" t="str">
            <v>1-4</v>
          </cell>
          <cell r="FE37">
            <v>33559</v>
          </cell>
          <cell r="FI37">
            <v>23259.513096337796</v>
          </cell>
          <cell r="FJ37" t="str">
            <v>GAS</v>
          </cell>
          <cell r="FK37">
            <v>780566</v>
          </cell>
          <cell r="FL37" t="str">
            <v>MCF</v>
          </cell>
          <cell r="FM37">
            <v>1</v>
          </cell>
          <cell r="FN37">
            <v>780566</v>
          </cell>
          <cell r="FO37">
            <v>7787380.9969902989</v>
          </cell>
          <cell r="FP37">
            <v>23.205044837421553</v>
          </cell>
          <cell r="FQ37">
            <v>0</v>
          </cell>
          <cell r="FR37">
            <v>0.22957531823213329</v>
          </cell>
          <cell r="FS37">
            <v>734640</v>
          </cell>
          <cell r="FT37">
            <v>0</v>
          </cell>
          <cell r="FV37">
            <v>7787426</v>
          </cell>
          <cell r="FW37">
            <v>45.003009701147676</v>
          </cell>
        </row>
        <row r="38">
          <cell r="A38">
            <v>29</v>
          </cell>
          <cell r="B38" t="str">
            <v>HINES</v>
          </cell>
          <cell r="C38" t="str">
            <v>1-3</v>
          </cell>
          <cell r="D38">
            <v>1499</v>
          </cell>
          <cell r="E38">
            <v>955831</v>
          </cell>
          <cell r="F38">
            <v>85.705075785290546</v>
          </cell>
          <cell r="G38">
            <v>97.205498587781165</v>
          </cell>
          <cell r="H38">
            <v>29.142859407795324</v>
          </cell>
          <cell r="I38">
            <v>6883.7210762153563</v>
          </cell>
          <cell r="J38" t="str">
            <v>GAS</v>
          </cell>
          <cell r="K38">
            <v>6579674</v>
          </cell>
          <cell r="L38" t="str">
            <v>MCF</v>
          </cell>
          <cell r="M38">
            <v>1</v>
          </cell>
          <cell r="N38">
            <v>6579674</v>
          </cell>
          <cell r="O38">
            <v>63478059.505604953</v>
          </cell>
          <cell r="P38">
            <v>6.6411383922058347</v>
          </cell>
          <cell r="Q38">
            <v>8.7978119339798457</v>
          </cell>
          <cell r="R38">
            <v>0.22452511578963311</v>
          </cell>
          <cell r="S38">
            <v>4114023</v>
          </cell>
          <cell r="U38">
            <v>2188</v>
          </cell>
          <cell r="V38">
            <v>63479991</v>
          </cell>
          <cell r="W38">
            <v>1931.4943950474262</v>
          </cell>
          <cell r="AA38">
            <v>29</v>
          </cell>
          <cell r="AB38" t="str">
            <v>HINES</v>
          </cell>
          <cell r="AC38" t="str">
            <v>1-3</v>
          </cell>
          <cell r="AD38">
            <v>1499</v>
          </cell>
          <cell r="AE38">
            <v>969485</v>
          </cell>
          <cell r="AF38">
            <v>86.929368683064695</v>
          </cell>
          <cell r="AG38">
            <v>97.205498587781165</v>
          </cell>
          <cell r="AH38">
            <v>29.264909638099606</v>
          </cell>
          <cell r="AI38">
            <v>6876.7830342914021</v>
          </cell>
          <cell r="AJ38" t="str">
            <v>GAS</v>
          </cell>
          <cell r="AK38">
            <v>6666938</v>
          </cell>
          <cell r="AL38" t="str">
            <v>MCF</v>
          </cell>
          <cell r="AM38">
            <v>1</v>
          </cell>
          <cell r="AN38">
            <v>6666938</v>
          </cell>
          <cell r="AO38">
            <v>67889324.766852796</v>
          </cell>
          <cell r="AP38">
            <v>7.0026173449669455</v>
          </cell>
          <cell r="AQ38">
            <v>9.3175139491916443</v>
          </cell>
          <cell r="AR38">
            <v>0.24839198346481606</v>
          </cell>
          <cell r="AS38">
            <v>4114023</v>
          </cell>
          <cell r="AU38">
            <v>2210</v>
          </cell>
          <cell r="AV38">
            <v>67891566</v>
          </cell>
          <cell r="AW38">
            <v>2241.2331472039223</v>
          </cell>
          <cell r="BA38">
            <v>29</v>
          </cell>
          <cell r="BB38" t="str">
            <v>HINES</v>
          </cell>
          <cell r="BC38" t="str">
            <v>1-3</v>
          </cell>
          <cell r="BD38">
            <v>1499</v>
          </cell>
          <cell r="BE38">
            <v>758827</v>
          </cell>
          <cell r="BF38">
            <v>68.040611303593082</v>
          </cell>
          <cell r="BG38">
            <v>82.356682620741196</v>
          </cell>
          <cell r="BH38">
            <v>29.517326419751168</v>
          </cell>
          <cell r="BI38">
            <v>6940.3882571389786</v>
          </cell>
          <cell r="BJ38" t="str">
            <v>GAS</v>
          </cell>
          <cell r="BK38">
            <v>5266554</v>
          </cell>
          <cell r="BL38" t="str">
            <v>MCF</v>
          </cell>
          <cell r="BM38">
            <v>1</v>
          </cell>
          <cell r="BN38">
            <v>5266554</v>
          </cell>
          <cell r="BO38">
            <v>55707437.816035688</v>
          </cell>
          <cell r="BP38">
            <v>7.3412566785361735</v>
          </cell>
          <cell r="BQ38">
            <v>9.597436547708492</v>
          </cell>
          <cell r="BR38">
            <v>0.19899102448305653</v>
          </cell>
          <cell r="BS38">
            <v>4114023</v>
          </cell>
          <cell r="BU38">
            <v>1715</v>
          </cell>
          <cell r="BV38">
            <v>55706335</v>
          </cell>
          <cell r="BW38">
            <v>-1102.8160356879234</v>
          </cell>
          <cell r="CA38">
            <v>29</v>
          </cell>
          <cell r="CB38" t="str">
            <v>HINES</v>
          </cell>
          <cell r="CC38" t="str">
            <v>1-3</v>
          </cell>
          <cell r="CD38">
            <v>1499</v>
          </cell>
          <cell r="CE38">
            <v>587258</v>
          </cell>
          <cell r="CF38">
            <v>52.656789113889545</v>
          </cell>
          <cell r="CG38">
            <v>67.742326466206691</v>
          </cell>
          <cell r="CH38">
            <v>26.632665602130402</v>
          </cell>
          <cell r="CI38">
            <v>6871.3444516720083</v>
          </cell>
          <cell r="CJ38" t="str">
            <v>GAS</v>
          </cell>
          <cell r="CK38">
            <v>4035252</v>
          </cell>
          <cell r="CL38" t="str">
            <v>MCF</v>
          </cell>
          <cell r="CM38">
            <v>1</v>
          </cell>
          <cell r="CN38">
            <v>4035252</v>
          </cell>
          <cell r="CO38">
            <v>44410626.68285276</v>
          </cell>
          <cell r="CP38">
            <v>7.5623706586973283</v>
          </cell>
          <cell r="CQ38">
            <v>9.7661455892806845</v>
          </cell>
          <cell r="CR38">
            <v>0.21999745280262431</v>
          </cell>
          <cell r="CS38">
            <v>4114023</v>
          </cell>
          <cell r="CU38">
            <v>1471</v>
          </cell>
          <cell r="CV38">
            <v>44412305</v>
          </cell>
          <cell r="CW38">
            <v>1678.3171472400427</v>
          </cell>
          <cell r="DA38">
            <v>29</v>
          </cell>
          <cell r="DB38" t="str">
            <v>HINES</v>
          </cell>
          <cell r="DC38" t="str">
            <v>1-3</v>
          </cell>
          <cell r="DD38">
            <v>1687</v>
          </cell>
          <cell r="DE38">
            <v>476253</v>
          </cell>
          <cell r="DF38">
            <v>37.944576170717248</v>
          </cell>
          <cell r="DG38">
            <v>81.914387476670058</v>
          </cell>
          <cell r="DH38">
            <v>25.25113119053098</v>
          </cell>
          <cell r="DI38">
            <v>6908.5906020539496</v>
          </cell>
          <cell r="DJ38" t="str">
            <v>GAS</v>
          </cell>
          <cell r="DK38">
            <v>3290237</v>
          </cell>
          <cell r="DL38" t="str">
            <v>MCF</v>
          </cell>
          <cell r="DM38">
            <v>1</v>
          </cell>
          <cell r="DN38">
            <v>3290237</v>
          </cell>
          <cell r="DO38">
            <v>34550749.672902018</v>
          </cell>
          <cell r="DP38">
            <v>7.2547048885575567</v>
          </cell>
          <cell r="DQ38">
            <v>9.0375377696502301</v>
          </cell>
          <cell r="DR38">
            <v>0.21308055143181109</v>
          </cell>
          <cell r="DS38">
            <v>4114023</v>
          </cell>
          <cell r="DU38">
            <v>1118</v>
          </cell>
          <cell r="DV38">
            <v>34551688</v>
          </cell>
          <cell r="DW38">
            <v>938.3270979821682</v>
          </cell>
          <cell r="EA38">
            <v>29</v>
          </cell>
          <cell r="EB38" t="str">
            <v>HINES</v>
          </cell>
          <cell r="EC38" t="str">
            <v>1-4</v>
          </cell>
          <cell r="ED38">
            <v>1687</v>
          </cell>
          <cell r="EE38">
            <v>495944</v>
          </cell>
          <cell r="EF38">
            <v>39.513420145196349</v>
          </cell>
          <cell r="EG38">
            <v>72.904123940835873</v>
          </cell>
          <cell r="EH38">
            <v>24.275792393085123</v>
          </cell>
          <cell r="EI38">
            <v>6945.7317761682771</v>
          </cell>
          <cell r="EJ38" t="str">
            <v>GAS</v>
          </cell>
          <cell r="EK38">
            <v>3444694</v>
          </cell>
          <cell r="EL38" t="str">
            <v>MCF</v>
          </cell>
          <cell r="EM38">
            <v>1</v>
          </cell>
          <cell r="EN38">
            <v>3444694</v>
          </cell>
          <cell r="EO38">
            <v>35567484.990635172</v>
          </cell>
          <cell r="EP38">
            <v>7.1716736144877586</v>
          </cell>
          <cell r="EQ38">
            <v>8.9014130919532644</v>
          </cell>
          <cell r="ER38">
            <v>0.22957531823213329</v>
          </cell>
          <cell r="ES38">
            <v>4114024</v>
          </cell>
          <cell r="EU38">
            <v>1211</v>
          </cell>
          <cell r="EV38">
            <v>35565576</v>
          </cell>
          <cell r="EW38">
            <v>-1908.9906351715326</v>
          </cell>
          <cell r="FA38">
            <v>29</v>
          </cell>
          <cell r="FB38" t="str">
            <v>HINES</v>
          </cell>
          <cell r="FC38" t="str">
            <v>1-3</v>
          </cell>
          <cell r="FD38">
            <v>1693</v>
          </cell>
          <cell r="FE38">
            <v>7328704</v>
          </cell>
          <cell r="FF38">
            <v>48.485964767427333</v>
          </cell>
          <cell r="FG38">
            <v>83.469036740544624</v>
          </cell>
          <cell r="FH38">
            <v>24.951449273363956</v>
          </cell>
          <cell r="FI38">
            <v>6921.2724378007351</v>
          </cell>
          <cell r="FJ38" t="str">
            <v>GAS</v>
          </cell>
          <cell r="FK38">
            <v>50723957</v>
          </cell>
          <cell r="FL38" t="str">
            <v>MCF</v>
          </cell>
          <cell r="FM38">
            <v>1</v>
          </cell>
          <cell r="FN38">
            <v>50723957</v>
          </cell>
          <cell r="FO38">
            <v>504154207.43488336</v>
          </cell>
          <cell r="FP38">
            <v>6.8791727355189041</v>
          </cell>
          <cell r="FQ38">
            <v>0</v>
          </cell>
          <cell r="FR38">
            <v>0.22957531823213329</v>
          </cell>
          <cell r="FS38">
            <v>49368277</v>
          </cell>
          <cell r="FT38">
            <v>0</v>
          </cell>
          <cell r="FU38">
            <v>17349</v>
          </cell>
          <cell r="FV38">
            <v>504155420</v>
          </cell>
          <cell r="FW38">
            <v>1212.5651166439056</v>
          </cell>
        </row>
        <row r="39">
          <cell r="A39">
            <v>30</v>
          </cell>
          <cell r="B39" t="str">
            <v>HINES</v>
          </cell>
          <cell r="C39" t="str">
            <v>1-3</v>
          </cell>
          <cell r="E39">
            <v>0</v>
          </cell>
          <cell r="I39">
            <v>0</v>
          </cell>
          <cell r="J39" t="str">
            <v>LIGHT OIL</v>
          </cell>
          <cell r="K39">
            <v>0</v>
          </cell>
          <cell r="L39" t="str">
            <v>BBLS</v>
          </cell>
          <cell r="M39" t="str">
            <v xml:space="preserve"> </v>
          </cell>
          <cell r="N39">
            <v>0</v>
          </cell>
          <cell r="O39">
            <v>0</v>
          </cell>
          <cell r="P39">
            <v>0</v>
          </cell>
          <cell r="Q39">
            <v>93.900251748251733</v>
          </cell>
          <cell r="R39">
            <v>9.1342657342657336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AA39">
            <v>30</v>
          </cell>
          <cell r="AB39" t="str">
            <v>HINES</v>
          </cell>
          <cell r="AC39" t="str">
            <v>1-3</v>
          </cell>
          <cell r="AE39">
            <v>0</v>
          </cell>
          <cell r="AI39">
            <v>0</v>
          </cell>
          <cell r="AJ39" t="str">
            <v>LIGHT OIL</v>
          </cell>
          <cell r="AK39">
            <v>0</v>
          </cell>
          <cell r="AL39" t="str">
            <v>BBLS</v>
          </cell>
          <cell r="AM39" t="str">
            <v xml:space="preserve"> </v>
          </cell>
          <cell r="AN39">
            <v>0</v>
          </cell>
          <cell r="AO39">
            <v>0</v>
          </cell>
          <cell r="AP39">
            <v>0</v>
          </cell>
          <cell r="AQ39">
            <v>95.0214</v>
          </cell>
          <cell r="AR39">
            <v>9.1349999999999998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BA39">
            <v>30</v>
          </cell>
          <cell r="BB39" t="str">
            <v>HINES</v>
          </cell>
          <cell r="BC39" t="str">
            <v>1-3</v>
          </cell>
          <cell r="BE39">
            <v>0</v>
          </cell>
          <cell r="BI39">
            <v>0</v>
          </cell>
          <cell r="BJ39" t="str">
            <v>LIGHT OIL</v>
          </cell>
          <cell r="BK39">
            <v>0</v>
          </cell>
          <cell r="BL39" t="str">
            <v>BBLS</v>
          </cell>
          <cell r="BM39" t="str">
            <v xml:space="preserve"> </v>
          </cell>
          <cell r="BN39">
            <v>0</v>
          </cell>
          <cell r="BO39">
            <v>0</v>
          </cell>
          <cell r="BP39">
            <v>0</v>
          </cell>
          <cell r="BQ39">
            <v>97.016000000000005</v>
          </cell>
          <cell r="BR39">
            <v>9.176086956521738</v>
          </cell>
          <cell r="BS39">
            <v>0</v>
          </cell>
          <cell r="BU39">
            <v>0</v>
          </cell>
          <cell r="BV39">
            <v>0</v>
          </cell>
          <cell r="BW39">
            <v>0</v>
          </cell>
          <cell r="CA39">
            <v>30</v>
          </cell>
          <cell r="CB39" t="str">
            <v>HINES</v>
          </cell>
          <cell r="CC39" t="str">
            <v>1-3</v>
          </cell>
          <cell r="CE39">
            <v>0</v>
          </cell>
          <cell r="CI39">
            <v>0</v>
          </cell>
          <cell r="CJ39" t="str">
            <v>LIGHT OIL</v>
          </cell>
          <cell r="CK39">
            <v>0</v>
          </cell>
          <cell r="CL39" t="str">
            <v>BBLS</v>
          </cell>
          <cell r="CM39" t="str">
            <v xml:space="preserve"> </v>
          </cell>
          <cell r="CN39">
            <v>0</v>
          </cell>
          <cell r="CO39">
            <v>0</v>
          </cell>
          <cell r="CP39">
            <v>0</v>
          </cell>
          <cell r="CQ39">
            <v>98.34434782608696</v>
          </cell>
          <cell r="CR39">
            <v>9.176086956521738</v>
          </cell>
          <cell r="CS39">
            <v>0</v>
          </cell>
          <cell r="CU39">
            <v>0</v>
          </cell>
          <cell r="CV39">
            <v>0</v>
          </cell>
          <cell r="CW39">
            <v>0</v>
          </cell>
          <cell r="DA39">
            <v>30</v>
          </cell>
          <cell r="DB39" t="str">
            <v>HINES</v>
          </cell>
          <cell r="DC39" t="str">
            <v>1-3</v>
          </cell>
          <cell r="DE39">
            <v>0</v>
          </cell>
          <cell r="DI39">
            <v>0</v>
          </cell>
          <cell r="DJ39" t="str">
            <v>LIGHT OIL</v>
          </cell>
          <cell r="DK39">
            <v>0</v>
          </cell>
          <cell r="DL39" t="str">
            <v>BBLS</v>
          </cell>
          <cell r="DM39" t="str">
            <v xml:space="preserve"> </v>
          </cell>
          <cell r="DN39">
            <v>0</v>
          </cell>
          <cell r="DO39">
            <v>0</v>
          </cell>
          <cell r="DP39">
            <v>0</v>
          </cell>
          <cell r="DQ39">
            <v>106.404</v>
          </cell>
          <cell r="DR39">
            <v>9.4499999999999993</v>
          </cell>
          <cell r="DS39">
            <v>0</v>
          </cell>
          <cell r="DU39">
            <v>0</v>
          </cell>
          <cell r="DV39">
            <v>0</v>
          </cell>
          <cell r="DW39">
            <v>0</v>
          </cell>
          <cell r="EA39">
            <v>30</v>
          </cell>
          <cell r="EB39" t="str">
            <v>HINES</v>
          </cell>
          <cell r="EC39" t="str">
            <v>1-4</v>
          </cell>
          <cell r="EE39">
            <v>0</v>
          </cell>
          <cell r="EI39">
            <v>0</v>
          </cell>
          <cell r="EJ39" t="str">
            <v>LIGHT OIL</v>
          </cell>
          <cell r="EK39">
            <v>0</v>
          </cell>
          <cell r="EL39" t="str">
            <v>BBLS</v>
          </cell>
          <cell r="EM39" t="str">
            <v xml:space="preserve"> </v>
          </cell>
          <cell r="EN39">
            <v>0</v>
          </cell>
          <cell r="EO39">
            <v>0</v>
          </cell>
          <cell r="EP39">
            <v>0</v>
          </cell>
          <cell r="EQ39">
            <v>106.914</v>
          </cell>
          <cell r="ER39">
            <v>9.4499999999999993</v>
          </cell>
          <cell r="ES39">
            <v>0</v>
          </cell>
          <cell r="EU39">
            <v>0</v>
          </cell>
          <cell r="EV39">
            <v>0</v>
          </cell>
          <cell r="EW39">
            <v>0</v>
          </cell>
          <cell r="FA39">
            <v>30</v>
          </cell>
          <cell r="FB39" t="str">
            <v>HINES</v>
          </cell>
          <cell r="FC39" t="str">
            <v>1-3</v>
          </cell>
          <cell r="FE39">
            <v>0</v>
          </cell>
          <cell r="FI39">
            <v>0</v>
          </cell>
          <cell r="FJ39" t="str">
            <v>LIGHT OIL</v>
          </cell>
          <cell r="FK39">
            <v>0</v>
          </cell>
          <cell r="FL39" t="str">
            <v>BBLS</v>
          </cell>
          <cell r="FM39">
            <v>5.8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9.4499999999999993</v>
          </cell>
          <cell r="FS39">
            <v>0</v>
          </cell>
          <cell r="FT39">
            <v>0</v>
          </cell>
          <cell r="FV39">
            <v>0</v>
          </cell>
          <cell r="FW39">
            <v>0</v>
          </cell>
        </row>
        <row r="40">
          <cell r="A40">
            <v>31</v>
          </cell>
          <cell r="B40" t="str">
            <v>INT CITY</v>
          </cell>
          <cell r="C40" t="str">
            <v>1-14</v>
          </cell>
          <cell r="D40">
            <v>898</v>
          </cell>
          <cell r="E40">
            <v>15708</v>
          </cell>
          <cell r="F40">
            <v>11.334476854180139</v>
          </cell>
          <cell r="G40">
            <v>92.61999999999999</v>
          </cell>
          <cell r="H40">
            <v>52.054634441419893</v>
          </cell>
          <cell r="I40">
            <v>14714.285714285714</v>
          </cell>
          <cell r="J40" t="str">
            <v>LIGHT OIL</v>
          </cell>
          <cell r="K40">
            <v>39878</v>
          </cell>
          <cell r="L40" t="str">
            <v>BBLS</v>
          </cell>
          <cell r="M40">
            <v>5.7959777320828527</v>
          </cell>
          <cell r="N40">
            <v>231132</v>
          </cell>
          <cell r="O40">
            <v>4096090.4286806523</v>
          </cell>
          <cell r="P40">
            <v>26.076460584929031</v>
          </cell>
          <cell r="Q40">
            <v>93.900251748251733</v>
          </cell>
          <cell r="R40">
            <v>8.8152913752913751</v>
          </cell>
          <cell r="S40">
            <v>0</v>
          </cell>
          <cell r="U40">
            <v>1620</v>
          </cell>
          <cell r="V40">
            <v>4093562</v>
          </cell>
          <cell r="W40">
            <v>-2528.4286806522869</v>
          </cell>
          <cell r="AA40">
            <v>31</v>
          </cell>
          <cell r="AB40" t="str">
            <v>INT CITY</v>
          </cell>
          <cell r="AC40" t="str">
            <v>1-14</v>
          </cell>
          <cell r="AD40">
            <v>898</v>
          </cell>
          <cell r="AE40">
            <v>20721</v>
          </cell>
          <cell r="AF40">
            <v>15.53796369470987</v>
          </cell>
          <cell r="AG40">
            <v>92.61999999999999</v>
          </cell>
          <cell r="AH40">
            <v>55.900604394894309</v>
          </cell>
          <cell r="AI40">
            <v>14713.430818975919</v>
          </cell>
          <cell r="AJ40" t="str">
            <v>LIGHT OIL</v>
          </cell>
          <cell r="AK40">
            <v>52600</v>
          </cell>
          <cell r="AL40" t="str">
            <v>BBLS</v>
          </cell>
          <cell r="AM40">
            <v>5.7961406844106467</v>
          </cell>
          <cell r="AN40">
            <v>304877</v>
          </cell>
          <cell r="AO40">
            <v>5461847.2400000002</v>
          </cell>
          <cell r="AP40">
            <v>26.358994450074807</v>
          </cell>
          <cell r="AQ40">
            <v>95.0214</v>
          </cell>
          <cell r="AR40">
            <v>8.8160000000000007</v>
          </cell>
          <cell r="AS40">
            <v>0</v>
          </cell>
          <cell r="AU40">
            <v>2068</v>
          </cell>
          <cell r="AV40">
            <v>5458212</v>
          </cell>
          <cell r="AW40">
            <v>-3635.2400000002235</v>
          </cell>
          <cell r="BA40">
            <v>31</v>
          </cell>
          <cell r="BB40" t="str">
            <v>INT CITY</v>
          </cell>
          <cell r="BC40" t="str">
            <v>1-14</v>
          </cell>
          <cell r="BD40">
            <v>898</v>
          </cell>
          <cell r="BE40">
            <v>5964</v>
          </cell>
          <cell r="BF40">
            <v>6.1034676820652827</v>
          </cell>
          <cell r="BG40">
            <v>92.61999999999999</v>
          </cell>
          <cell r="BH40">
            <v>57.920662697150135</v>
          </cell>
          <cell r="BI40">
            <v>14719.14822266935</v>
          </cell>
          <cell r="BJ40" t="str">
            <v>LIGHT OIL</v>
          </cell>
          <cell r="BK40">
            <v>15147</v>
          </cell>
          <cell r="BL40" t="str">
            <v>BBLS</v>
          </cell>
          <cell r="BM40">
            <v>5.7955370700468736</v>
          </cell>
          <cell r="BN40">
            <v>87785</v>
          </cell>
          <cell r="BO40">
            <v>1603637.915478261</v>
          </cell>
          <cell r="BP40">
            <v>26.888630373545624</v>
          </cell>
          <cell r="BQ40">
            <v>97.016000000000005</v>
          </cell>
          <cell r="BR40">
            <v>8.8556521739130432</v>
          </cell>
          <cell r="BS40">
            <v>0</v>
          </cell>
          <cell r="BU40">
            <v>784</v>
          </cell>
          <cell r="BV40">
            <v>1595216</v>
          </cell>
          <cell r="BW40">
            <v>-8421.9154782609548</v>
          </cell>
          <cell r="CA40">
            <v>31</v>
          </cell>
          <cell r="CB40" t="str">
            <v>INT CITY</v>
          </cell>
          <cell r="CC40" t="str">
            <v>1-14</v>
          </cell>
          <cell r="CD40">
            <v>898</v>
          </cell>
          <cell r="CE40">
            <v>38616</v>
          </cell>
          <cell r="CF40">
            <v>13.090170510333596</v>
          </cell>
          <cell r="CG40">
            <v>99.733571428571409</v>
          </cell>
          <cell r="CH40">
            <v>39.735156506275793</v>
          </cell>
          <cell r="CI40">
            <v>14539.128858504248</v>
          </cell>
          <cell r="CJ40" t="str">
            <v>LIGHT OIL</v>
          </cell>
          <cell r="CK40">
            <v>96868</v>
          </cell>
          <cell r="CL40" t="str">
            <v>BBLS</v>
          </cell>
          <cell r="CM40">
            <v>5.795959449973159</v>
          </cell>
          <cell r="CN40">
            <v>561443</v>
          </cell>
          <cell r="CO40">
            <v>10384249.6</v>
          </cell>
          <cell r="CP40">
            <v>26.891054485187489</v>
          </cell>
          <cell r="CQ40">
            <v>98.34434782608696</v>
          </cell>
          <cell r="CR40">
            <v>8.8556521739130432</v>
          </cell>
          <cell r="CS40">
            <v>0</v>
          </cell>
          <cell r="CU40">
            <v>2451</v>
          </cell>
          <cell r="CV40">
            <v>10330565</v>
          </cell>
          <cell r="CW40">
            <v>-53684.599999999627</v>
          </cell>
          <cell r="DA40">
            <v>31</v>
          </cell>
          <cell r="DB40" t="str">
            <v>INT CITY</v>
          </cell>
          <cell r="DC40" t="str">
            <v>1-14</v>
          </cell>
          <cell r="DD40">
            <v>1206</v>
          </cell>
          <cell r="DE40">
            <v>30</v>
          </cell>
          <cell r="DF40">
            <v>1.328260133026623</v>
          </cell>
          <cell r="DG40">
            <v>93.562190476190466</v>
          </cell>
          <cell r="DH40">
            <v>40.335736284563581</v>
          </cell>
          <cell r="DI40">
            <v>14800</v>
          </cell>
          <cell r="DJ40" t="str">
            <v>LIGHT OIL</v>
          </cell>
          <cell r="DK40">
            <v>77</v>
          </cell>
          <cell r="DL40" t="str">
            <v>BBLS</v>
          </cell>
          <cell r="DM40">
            <v>5.7662337662337659</v>
          </cell>
          <cell r="DN40">
            <v>444</v>
          </cell>
          <cell r="DO40">
            <v>8895.348</v>
          </cell>
          <cell r="DP40">
            <v>29.651159999999997</v>
          </cell>
          <cell r="DQ40">
            <v>106.404</v>
          </cell>
          <cell r="DR40">
            <v>9.1199999999999992</v>
          </cell>
          <cell r="DS40">
            <v>0</v>
          </cell>
          <cell r="DU40">
            <v>245</v>
          </cell>
          <cell r="DV40">
            <v>8537</v>
          </cell>
          <cell r="DW40">
            <v>-358.34799999999996</v>
          </cell>
          <cell r="EA40">
            <v>31</v>
          </cell>
          <cell r="EB40" t="str">
            <v>INT CITY</v>
          </cell>
          <cell r="EC40" t="str">
            <v>1-14</v>
          </cell>
          <cell r="ED40">
            <v>1206</v>
          </cell>
          <cell r="EE40">
            <v>1644</v>
          </cell>
          <cell r="EF40">
            <v>0.81035236006348188</v>
          </cell>
          <cell r="EG40">
            <v>99.273617511520712</v>
          </cell>
          <cell r="EH40">
            <v>22.165520437030533</v>
          </cell>
          <cell r="EI40">
            <v>16014.598540145986</v>
          </cell>
          <cell r="EJ40" t="str">
            <v>LIGHT OIL</v>
          </cell>
          <cell r="EK40">
            <v>4543</v>
          </cell>
          <cell r="EL40" t="str">
            <v>BBLS</v>
          </cell>
          <cell r="EM40">
            <v>5.7952894563064055</v>
          </cell>
          <cell r="EN40">
            <v>26328</v>
          </cell>
          <cell r="EO40">
            <v>527142.46200000006</v>
          </cell>
          <cell r="EP40">
            <v>32.064626642335767</v>
          </cell>
          <cell r="EQ40">
            <v>106.914</v>
          </cell>
          <cell r="ER40">
            <v>9.1199999999999992</v>
          </cell>
          <cell r="ES40">
            <v>0</v>
          </cell>
          <cell r="EU40">
            <v>272</v>
          </cell>
          <cell r="EV40">
            <v>509158</v>
          </cell>
          <cell r="EW40">
            <v>-17984.462000000058</v>
          </cell>
          <cell r="FA40">
            <v>31</v>
          </cell>
          <cell r="FB40" t="str">
            <v>INT CITY</v>
          </cell>
          <cell r="FC40" t="str">
            <v>1-14</v>
          </cell>
          <cell r="FD40">
            <v>1052</v>
          </cell>
          <cell r="FE40">
            <v>138737</v>
          </cell>
          <cell r="FF40">
            <v>6.8911345687340724</v>
          </cell>
          <cell r="FG40">
            <v>96.80976971326163</v>
          </cell>
          <cell r="FH40">
            <v>57.007315936247416</v>
          </cell>
          <cell r="FI40">
            <v>14756.669093320455</v>
          </cell>
          <cell r="FJ40" t="str">
            <v>LIGHT OIL</v>
          </cell>
          <cell r="FK40">
            <v>353230</v>
          </cell>
          <cell r="FL40" t="str">
            <v>BBLS</v>
          </cell>
          <cell r="FM40">
            <v>5.8</v>
          </cell>
          <cell r="FN40">
            <v>2047296</v>
          </cell>
          <cell r="FO40">
            <v>36472302.994158909</v>
          </cell>
          <cell r="FP40">
            <v>26.288807595781162</v>
          </cell>
          <cell r="FQ40">
            <v>0</v>
          </cell>
          <cell r="FR40">
            <v>9.1199999999999992</v>
          </cell>
          <cell r="FS40">
            <v>0</v>
          </cell>
          <cell r="FT40">
            <v>0</v>
          </cell>
          <cell r="FU40">
            <v>14030</v>
          </cell>
          <cell r="FV40">
            <v>35884455</v>
          </cell>
          <cell r="FW40">
            <v>-587847.99415890872</v>
          </cell>
        </row>
        <row r="41">
          <cell r="A41">
            <v>32</v>
          </cell>
          <cell r="B41" t="str">
            <v>INT CITY</v>
          </cell>
          <cell r="C41" t="str">
            <v>1-14</v>
          </cell>
          <cell r="E41">
            <v>60019</v>
          </cell>
          <cell r="I41">
            <v>13524.900448191407</v>
          </cell>
          <cell r="J41" t="str">
            <v>GAS</v>
          </cell>
          <cell r="K41">
            <v>811751</v>
          </cell>
          <cell r="L41" t="str">
            <v>MCF</v>
          </cell>
          <cell r="M41">
            <v>1</v>
          </cell>
          <cell r="N41">
            <v>811751</v>
          </cell>
          <cell r="O41">
            <v>7813653.1224874249</v>
          </cell>
          <cell r="P41">
            <v>13.018632637143947</v>
          </cell>
          <cell r="Q41">
            <v>8.7978119339798457</v>
          </cell>
          <cell r="R41">
            <v>0.22452511578963311</v>
          </cell>
          <cell r="S41">
            <v>489762</v>
          </cell>
          <cell r="U41">
            <v>0</v>
          </cell>
          <cell r="V41">
            <v>7813885</v>
          </cell>
          <cell r="W41">
            <v>231.87751257512718</v>
          </cell>
          <cell r="AA41">
            <v>32</v>
          </cell>
          <cell r="AB41" t="str">
            <v>INT CITY</v>
          </cell>
          <cell r="AC41" t="str">
            <v>1-14</v>
          </cell>
          <cell r="AE41">
            <v>83090</v>
          </cell>
          <cell r="AI41">
            <v>13200.204597424479</v>
          </cell>
          <cell r="AJ41" t="str">
            <v>GAS</v>
          </cell>
          <cell r="AK41">
            <v>1096805</v>
          </cell>
          <cell r="AL41" t="str">
            <v>MCF</v>
          </cell>
          <cell r="AM41">
            <v>1</v>
          </cell>
          <cell r="AN41">
            <v>1096805</v>
          </cell>
          <cell r="AO41">
            <v>10981695.456467269</v>
          </cell>
          <cell r="AP41">
            <v>13.216627098889481</v>
          </cell>
          <cell r="AQ41">
            <v>9.3175139491916443</v>
          </cell>
          <cell r="AR41">
            <v>0.24839198346481606</v>
          </cell>
          <cell r="AS41">
            <v>489762</v>
          </cell>
          <cell r="AU41">
            <v>0</v>
          </cell>
          <cell r="AV41">
            <v>10982060</v>
          </cell>
          <cell r="AW41">
            <v>364.54353273101151</v>
          </cell>
          <cell r="BA41">
            <v>32</v>
          </cell>
          <cell r="BB41" t="str">
            <v>INT CITY</v>
          </cell>
          <cell r="BC41" t="str">
            <v>1-14</v>
          </cell>
          <cell r="BE41">
            <v>34814</v>
          </cell>
          <cell r="BI41">
            <v>13234.474636640432</v>
          </cell>
          <cell r="BJ41" t="str">
            <v>GAS</v>
          </cell>
          <cell r="BK41">
            <v>460745</v>
          </cell>
          <cell r="BL41" t="str">
            <v>MCF</v>
          </cell>
          <cell r="BM41">
            <v>1</v>
          </cell>
          <cell r="BN41">
            <v>460745</v>
          </cell>
          <cell r="BO41">
            <v>5003417.0217493949</v>
          </cell>
          <cell r="BP41">
            <v>14.37185333989026</v>
          </cell>
          <cell r="BQ41">
            <v>9.597436547708492</v>
          </cell>
          <cell r="BR41">
            <v>0.19899102448305653</v>
          </cell>
          <cell r="BS41">
            <v>489762</v>
          </cell>
          <cell r="BU41">
            <v>0</v>
          </cell>
          <cell r="BV41">
            <v>5003327</v>
          </cell>
          <cell r="BW41">
            <v>-90.0217493949458</v>
          </cell>
          <cell r="CA41">
            <v>32</v>
          </cell>
          <cell r="CB41" t="str">
            <v>INT CITY</v>
          </cell>
          <cell r="CC41" t="str">
            <v>1-14</v>
          </cell>
          <cell r="CE41">
            <v>48841</v>
          </cell>
          <cell r="CI41">
            <v>15483.016318257201</v>
          </cell>
          <cell r="CJ41" t="str">
            <v>GAS</v>
          </cell>
          <cell r="CK41">
            <v>756206</v>
          </cell>
          <cell r="CL41" t="str">
            <v>MCF</v>
          </cell>
          <cell r="CM41">
            <v>1</v>
          </cell>
          <cell r="CN41">
            <v>756206</v>
          </cell>
          <cell r="CO41">
            <v>8041343.2852816507</v>
          </cell>
          <cell r="CP41">
            <v>16.464329733792614</v>
          </cell>
          <cell r="CQ41">
            <v>9.7661455892806845</v>
          </cell>
          <cell r="CR41">
            <v>0.21999745280262431</v>
          </cell>
          <cell r="CS41">
            <v>489762</v>
          </cell>
          <cell r="CU41">
            <v>0</v>
          </cell>
          <cell r="CV41">
            <v>8041651</v>
          </cell>
          <cell r="CW41">
            <v>307.71471834927797</v>
          </cell>
          <cell r="DA41">
            <v>32</v>
          </cell>
          <cell r="DB41" t="str">
            <v>INT CITY</v>
          </cell>
          <cell r="DC41" t="str">
            <v>1-14</v>
          </cell>
          <cell r="DE41">
            <v>11888</v>
          </cell>
          <cell r="DI41">
            <v>14046.349259757739</v>
          </cell>
          <cell r="DJ41" t="str">
            <v>GAS</v>
          </cell>
          <cell r="DK41">
            <v>166983</v>
          </cell>
          <cell r="DL41" t="str">
            <v>MCF</v>
          </cell>
          <cell r="DM41">
            <v>1</v>
          </cell>
          <cell r="DN41">
            <v>166983</v>
          </cell>
          <cell r="DO41">
            <v>2034457.9991092426</v>
          </cell>
          <cell r="DP41">
            <v>17.113543061147734</v>
          </cell>
          <cell r="DQ41">
            <v>9.0375377696502301</v>
          </cell>
          <cell r="DR41">
            <v>0.21308055143181109</v>
          </cell>
          <cell r="DS41">
            <v>489762</v>
          </cell>
          <cell r="DU41">
            <v>0</v>
          </cell>
          <cell r="DV41">
            <v>2034502</v>
          </cell>
          <cell r="DW41">
            <v>44.000890757422894</v>
          </cell>
          <cell r="EA41">
            <v>32</v>
          </cell>
          <cell r="EB41" t="str">
            <v>INT CITY</v>
          </cell>
          <cell r="EC41" t="str">
            <v>1-14</v>
          </cell>
          <cell r="EE41">
            <v>5627</v>
          </cell>
          <cell r="EI41">
            <v>18626.799360227476</v>
          </cell>
          <cell r="EJ41" t="str">
            <v>GAS</v>
          </cell>
          <cell r="EK41">
            <v>104813</v>
          </cell>
          <cell r="EL41" t="str">
            <v>MCF</v>
          </cell>
          <cell r="EM41">
            <v>1</v>
          </cell>
          <cell r="EN41">
            <v>104813</v>
          </cell>
          <cell r="EO41">
            <v>1446808.2882367619</v>
          </cell>
          <cell r="EP41">
            <v>25.71189422848342</v>
          </cell>
          <cell r="EQ41">
            <v>8.9014130919532644</v>
          </cell>
          <cell r="ER41">
            <v>0.22957531823213329</v>
          </cell>
          <cell r="ES41">
            <v>489762</v>
          </cell>
          <cell r="EU41">
            <v>0</v>
          </cell>
          <cell r="EV41">
            <v>1446752</v>
          </cell>
          <cell r="EW41">
            <v>-56.28823676193133</v>
          </cell>
          <cell r="FA41">
            <v>32</v>
          </cell>
          <cell r="FB41" t="str">
            <v>INT CITY</v>
          </cell>
          <cell r="FC41" t="str">
            <v>1-14</v>
          </cell>
          <cell r="FE41">
            <v>508496</v>
          </cell>
          <cell r="FI41">
            <v>13815.788128126869</v>
          </cell>
          <cell r="FJ41" t="str">
            <v>GAS</v>
          </cell>
          <cell r="FK41">
            <v>7025273</v>
          </cell>
          <cell r="FL41" t="str">
            <v>MCF</v>
          </cell>
          <cell r="FM41">
            <v>1</v>
          </cell>
          <cell r="FN41">
            <v>7025273</v>
          </cell>
          <cell r="FO41">
            <v>68029484.173331752</v>
          </cell>
          <cell r="FP41">
            <v>13.378568203748259</v>
          </cell>
          <cell r="FQ41">
            <v>0</v>
          </cell>
          <cell r="FR41">
            <v>0.22957531823213329</v>
          </cell>
          <cell r="FS41">
            <v>5877144</v>
          </cell>
          <cell r="FT41">
            <v>0</v>
          </cell>
          <cell r="FV41">
            <v>68029323</v>
          </cell>
          <cell r="FW41">
            <v>-161.17333175241947</v>
          </cell>
        </row>
        <row r="42">
          <cell r="A42">
            <v>33</v>
          </cell>
          <cell r="B42" t="str">
            <v>RIO PINAR</v>
          </cell>
          <cell r="C42" t="str">
            <v>1</v>
          </cell>
          <cell r="D42">
            <v>13</v>
          </cell>
          <cell r="E42">
            <v>737</v>
          </cell>
          <cell r="F42">
            <v>7.6199338296112487</v>
          </cell>
          <cell r="G42">
            <v>94.11</v>
          </cell>
          <cell r="H42">
            <v>76.611226611226613</v>
          </cell>
          <cell r="I42">
            <v>21640.434192672998</v>
          </cell>
          <cell r="J42" t="str">
            <v>LIGHT OIL</v>
          </cell>
          <cell r="K42">
            <v>2752</v>
          </cell>
          <cell r="L42" t="str">
            <v>BBLS</v>
          </cell>
          <cell r="M42">
            <v>5.7954215116279073</v>
          </cell>
          <cell r="N42">
            <v>15949</v>
          </cell>
          <cell r="O42">
            <v>267830.07985081582</v>
          </cell>
          <cell r="P42">
            <v>36.340580712458049</v>
          </cell>
          <cell r="Q42">
            <v>93.900251748251733</v>
          </cell>
          <cell r="R42">
            <v>3.4217249417249418</v>
          </cell>
          <cell r="S42">
            <v>0</v>
          </cell>
          <cell r="U42">
            <v>74</v>
          </cell>
          <cell r="V42">
            <v>267635</v>
          </cell>
          <cell r="W42">
            <v>-195.07985081581865</v>
          </cell>
          <cell r="AA42">
            <v>33</v>
          </cell>
          <cell r="AB42" t="str">
            <v>RIO PINAR</v>
          </cell>
          <cell r="AC42" t="str">
            <v>1</v>
          </cell>
          <cell r="AD42">
            <v>13</v>
          </cell>
          <cell r="AE42">
            <v>892</v>
          </cell>
          <cell r="AF42">
            <v>9.2224979321753509</v>
          </cell>
          <cell r="AG42">
            <v>94.11</v>
          </cell>
          <cell r="AH42">
            <v>77.095937770095063</v>
          </cell>
          <cell r="AI42">
            <v>21630.044843049327</v>
          </cell>
          <cell r="AJ42" t="str">
            <v>LIGHT OIL</v>
          </cell>
          <cell r="AK42">
            <v>3329</v>
          </cell>
          <cell r="AL42" t="str">
            <v>BBLS</v>
          </cell>
          <cell r="AM42">
            <v>5.7957344547912282</v>
          </cell>
          <cell r="AN42">
            <v>19294</v>
          </cell>
          <cell r="AO42">
            <v>327718.07860000001</v>
          </cell>
          <cell r="AP42">
            <v>36.739694910313901</v>
          </cell>
          <cell r="AQ42">
            <v>95.0214</v>
          </cell>
          <cell r="AR42">
            <v>3.4219999999999997</v>
          </cell>
          <cell r="AS42">
            <v>0</v>
          </cell>
          <cell r="AU42">
            <v>89</v>
          </cell>
          <cell r="AV42">
            <v>327474</v>
          </cell>
          <cell r="AW42">
            <v>-244.07860000000801</v>
          </cell>
          <cell r="BA42">
            <v>33</v>
          </cell>
          <cell r="BB42" t="str">
            <v>RIO PINAR</v>
          </cell>
          <cell r="BC42" t="str">
            <v>1</v>
          </cell>
          <cell r="BD42">
            <v>13</v>
          </cell>
          <cell r="BE42">
            <v>318</v>
          </cell>
          <cell r="BF42">
            <v>3.2878411910669971</v>
          </cell>
          <cell r="BG42">
            <v>94.11</v>
          </cell>
          <cell r="BH42">
            <v>76.442307692307693</v>
          </cell>
          <cell r="BI42">
            <v>21588.05031446541</v>
          </cell>
          <cell r="BJ42" t="str">
            <v>LIGHT OIL</v>
          </cell>
          <cell r="BK42">
            <v>1184</v>
          </cell>
          <cell r="BL42" t="str">
            <v>BBLS</v>
          </cell>
          <cell r="BM42">
            <v>5.7981418918918921</v>
          </cell>
          <cell r="BN42">
            <v>6865</v>
          </cell>
          <cell r="BO42">
            <v>118936.81530434784</v>
          </cell>
          <cell r="BP42">
            <v>37.401514246650265</v>
          </cell>
          <cell r="BQ42">
            <v>97.016000000000005</v>
          </cell>
          <cell r="BR42">
            <v>3.4373913043478264</v>
          </cell>
          <cell r="BS42">
            <v>0</v>
          </cell>
          <cell r="BU42">
            <v>32</v>
          </cell>
          <cell r="BV42">
            <v>118363</v>
          </cell>
          <cell r="BW42">
            <v>-573.81530434783781</v>
          </cell>
          <cell r="CA42">
            <v>33</v>
          </cell>
          <cell r="CB42" t="str">
            <v>RIO PINAR</v>
          </cell>
          <cell r="CC42" t="str">
            <v>1</v>
          </cell>
          <cell r="CD42">
            <v>13</v>
          </cell>
          <cell r="CE42">
            <v>1431</v>
          </cell>
          <cell r="CF42">
            <v>14.795285359801488</v>
          </cell>
          <cell r="CG42">
            <v>94.11</v>
          </cell>
          <cell r="CH42">
            <v>76.976869284561587</v>
          </cell>
          <cell r="CI42">
            <v>21635.918937805731</v>
          </cell>
          <cell r="CJ42" t="str">
            <v>LIGHT OIL</v>
          </cell>
          <cell r="CK42">
            <v>5342</v>
          </cell>
          <cell r="CL42" t="str">
            <v>BBLS</v>
          </cell>
          <cell r="CM42">
            <v>5.7957693747660048</v>
          </cell>
          <cell r="CN42">
            <v>30961</v>
          </cell>
          <cell r="CO42">
            <v>543718.05043478264</v>
          </cell>
          <cell r="CP42">
            <v>37.995670889921918</v>
          </cell>
          <cell r="CQ42">
            <v>98.34434782608696</v>
          </cell>
          <cell r="CR42">
            <v>3.4373913043478264</v>
          </cell>
          <cell r="CS42">
            <v>0</v>
          </cell>
          <cell r="CU42">
            <v>143</v>
          </cell>
          <cell r="CV42">
            <v>540873</v>
          </cell>
          <cell r="CW42">
            <v>-2845.0504347826354</v>
          </cell>
          <cell r="DA42">
            <v>33</v>
          </cell>
          <cell r="DB42" t="str">
            <v>RIO PINAR</v>
          </cell>
          <cell r="DC42" t="str">
            <v>1</v>
          </cell>
          <cell r="DD42">
            <v>16</v>
          </cell>
          <cell r="DE42">
            <v>0</v>
          </cell>
          <cell r="DF42">
            <v>0</v>
          </cell>
          <cell r="DG42">
            <v>94.11</v>
          </cell>
          <cell r="DH42">
            <v>0</v>
          </cell>
          <cell r="DI42">
            <v>0</v>
          </cell>
          <cell r="DJ42" t="str">
            <v>LIGHT OIL</v>
          </cell>
          <cell r="DK42">
            <v>0</v>
          </cell>
          <cell r="DL42" t="str">
            <v>BBLS</v>
          </cell>
          <cell r="DM42" t="str">
            <v xml:space="preserve"> </v>
          </cell>
          <cell r="DN42">
            <v>0</v>
          </cell>
          <cell r="DO42">
            <v>0</v>
          </cell>
          <cell r="DP42">
            <v>0</v>
          </cell>
          <cell r="DQ42">
            <v>106.404</v>
          </cell>
          <cell r="DR42">
            <v>3.54</v>
          </cell>
          <cell r="DS42">
            <v>0</v>
          </cell>
          <cell r="DU42">
            <v>0</v>
          </cell>
          <cell r="DV42">
            <v>0</v>
          </cell>
          <cell r="DW42">
            <v>0</v>
          </cell>
          <cell r="EA42">
            <v>33</v>
          </cell>
          <cell r="EB42" t="str">
            <v>RIO PINAR</v>
          </cell>
          <cell r="EC42" t="str">
            <v>1</v>
          </cell>
          <cell r="ED42">
            <v>16</v>
          </cell>
          <cell r="EE42">
            <v>22</v>
          </cell>
          <cell r="EF42">
            <v>0.18481182795698925</v>
          </cell>
          <cell r="EG42">
            <v>94.11</v>
          </cell>
          <cell r="EH42">
            <v>68.75</v>
          </cell>
          <cell r="EI42">
            <v>24909.090909090912</v>
          </cell>
          <cell r="EJ42" t="str">
            <v>LIGHT OIL</v>
          </cell>
          <cell r="EK42">
            <v>94</v>
          </cell>
          <cell r="EL42" t="str">
            <v>BBLS</v>
          </cell>
          <cell r="EM42">
            <v>5.8297872340425529</v>
          </cell>
          <cell r="EN42">
            <v>548</v>
          </cell>
          <cell r="EO42">
            <v>10382.676000000001</v>
          </cell>
          <cell r="EP42">
            <v>47.193981818181825</v>
          </cell>
          <cell r="EQ42">
            <v>106.914</v>
          </cell>
          <cell r="ER42">
            <v>3.54</v>
          </cell>
          <cell r="ES42">
            <v>0</v>
          </cell>
          <cell r="EU42">
            <v>2</v>
          </cell>
          <cell r="EV42">
            <v>10083</v>
          </cell>
          <cell r="EW42">
            <v>-299.6760000000013</v>
          </cell>
          <cell r="FA42">
            <v>33</v>
          </cell>
          <cell r="FB42" t="str">
            <v>RIO PINAR</v>
          </cell>
          <cell r="FC42" t="str">
            <v>1</v>
          </cell>
          <cell r="FD42">
            <v>14.5</v>
          </cell>
          <cell r="FE42">
            <v>5475</v>
          </cell>
          <cell r="FF42">
            <v>4.2292361883574339</v>
          </cell>
          <cell r="FG42">
            <v>94.11</v>
          </cell>
          <cell r="FH42">
            <v>69.154982948086399</v>
          </cell>
          <cell r="FI42">
            <v>21754.703196347029</v>
          </cell>
          <cell r="FJ42" t="str">
            <v>LIGHT OIL</v>
          </cell>
          <cell r="FK42">
            <v>20550</v>
          </cell>
          <cell r="FL42" t="str">
            <v>BBLS</v>
          </cell>
          <cell r="FM42">
            <v>5.8</v>
          </cell>
          <cell r="FN42">
            <v>119107</v>
          </cell>
          <cell r="FO42">
            <v>2010132.7001899462</v>
          </cell>
          <cell r="FP42">
            <v>36.714752514884864</v>
          </cell>
          <cell r="FQ42">
            <v>0</v>
          </cell>
          <cell r="FR42">
            <v>3.54</v>
          </cell>
          <cell r="FS42">
            <v>0</v>
          </cell>
          <cell r="FT42">
            <v>0</v>
          </cell>
          <cell r="FU42">
            <v>546</v>
          </cell>
          <cell r="FV42">
            <v>2021258</v>
          </cell>
          <cell r="FW42">
            <v>11125.299810053781</v>
          </cell>
        </row>
        <row r="43">
          <cell r="A43">
            <v>34</v>
          </cell>
          <cell r="B43" t="str">
            <v>SUWANNEE</v>
          </cell>
          <cell r="C43" t="str">
            <v>1-3</v>
          </cell>
          <cell r="D43">
            <v>164</v>
          </cell>
          <cell r="E43">
            <v>2714</v>
          </cell>
          <cell r="F43">
            <v>2.2242984526619458</v>
          </cell>
          <cell r="G43">
            <v>99.396666666666661</v>
          </cell>
          <cell r="H43">
            <v>15.86145094677784</v>
          </cell>
          <cell r="I43">
            <v>15197.862932940308</v>
          </cell>
          <cell r="J43" t="str">
            <v>LIGHT OIL</v>
          </cell>
          <cell r="K43">
            <v>7117</v>
          </cell>
          <cell r="L43" t="str">
            <v>BBLS</v>
          </cell>
          <cell r="M43">
            <v>5.7955599269355069</v>
          </cell>
          <cell r="N43">
            <v>41247</v>
          </cell>
          <cell r="O43">
            <v>680257.92348717945</v>
          </cell>
          <cell r="P43">
            <v>25.064772420308749</v>
          </cell>
          <cell r="Q43">
            <v>93.900251748251733</v>
          </cell>
          <cell r="R43">
            <v>1.6818648018648017</v>
          </cell>
          <cell r="S43">
            <v>0</v>
          </cell>
          <cell r="U43">
            <v>313</v>
          </cell>
          <cell r="V43">
            <v>679800</v>
          </cell>
          <cell r="W43">
            <v>-457.92348717944697</v>
          </cell>
          <cell r="AA43">
            <v>34</v>
          </cell>
          <cell r="AB43" t="str">
            <v>SUWANNEE</v>
          </cell>
          <cell r="AC43" t="str">
            <v>1-3</v>
          </cell>
          <cell r="AD43">
            <v>164</v>
          </cell>
          <cell r="AE43">
            <v>3668</v>
          </cell>
          <cell r="AF43">
            <v>3.0061631261473902</v>
          </cell>
          <cell r="AG43">
            <v>99.396666666666661</v>
          </cell>
          <cell r="AH43">
            <v>15.389348847616917</v>
          </cell>
          <cell r="AI43">
            <v>15170.392584514722</v>
          </cell>
          <cell r="AJ43" t="str">
            <v>LIGHT OIL</v>
          </cell>
          <cell r="AK43">
            <v>9601</v>
          </cell>
          <cell r="AL43" t="str">
            <v>BBLS</v>
          </cell>
          <cell r="AM43">
            <v>5.7957504426622224</v>
          </cell>
          <cell r="AN43">
            <v>55645</v>
          </cell>
          <cell r="AO43">
            <v>928449.34340000001</v>
          </cell>
          <cell r="AP43">
            <v>25.31214131406761</v>
          </cell>
          <cell r="AQ43">
            <v>95.0214</v>
          </cell>
          <cell r="AR43">
            <v>1.6819999999999995</v>
          </cell>
          <cell r="AS43">
            <v>0</v>
          </cell>
          <cell r="AU43">
            <v>436</v>
          </cell>
          <cell r="AV43">
            <v>927762</v>
          </cell>
          <cell r="AW43">
            <v>-687.34340000001248</v>
          </cell>
          <cell r="BA43">
            <v>34</v>
          </cell>
          <cell r="BB43" t="str">
            <v>SUWANNEE</v>
          </cell>
          <cell r="BC43" t="str">
            <v>1-3</v>
          </cell>
          <cell r="BD43">
            <v>164</v>
          </cell>
          <cell r="BE43">
            <v>1135</v>
          </cell>
          <cell r="BF43">
            <v>0.93020587463939153</v>
          </cell>
          <cell r="BG43">
            <v>99.396666666666661</v>
          </cell>
          <cell r="BH43">
            <v>13.65933889602054</v>
          </cell>
          <cell r="BI43">
            <v>15153.30396475771</v>
          </cell>
          <cell r="BJ43" t="str">
            <v>LIGHT OIL</v>
          </cell>
          <cell r="BK43">
            <v>2967</v>
          </cell>
          <cell r="BL43" t="str">
            <v>BBLS</v>
          </cell>
          <cell r="BM43">
            <v>5.796764408493428</v>
          </cell>
          <cell r="BN43">
            <v>17199</v>
          </cell>
          <cell r="BO43">
            <v>292859.41200000001</v>
          </cell>
          <cell r="BP43">
            <v>25.802591365638769</v>
          </cell>
          <cell r="BQ43">
            <v>97.016000000000005</v>
          </cell>
          <cell r="BR43">
            <v>1.6895652173913041</v>
          </cell>
          <cell r="BS43">
            <v>0</v>
          </cell>
          <cell r="BU43">
            <v>152</v>
          </cell>
          <cell r="BV43">
            <v>291393</v>
          </cell>
          <cell r="BW43">
            <v>-1466.4120000000112</v>
          </cell>
          <cell r="CA43">
            <v>34</v>
          </cell>
          <cell r="CB43" t="str">
            <v>SUWANNEE</v>
          </cell>
          <cell r="CC43" t="str">
            <v>1-3</v>
          </cell>
          <cell r="CD43">
            <v>164</v>
          </cell>
          <cell r="CE43">
            <v>4749</v>
          </cell>
          <cell r="CF43">
            <v>3.8921125098347753</v>
          </cell>
          <cell r="CG43">
            <v>99.396666666666661</v>
          </cell>
          <cell r="CH43">
            <v>17.621085440063325</v>
          </cell>
          <cell r="CI43">
            <v>15126.974099810486</v>
          </cell>
          <cell r="CJ43" t="str">
            <v>LIGHT OIL</v>
          </cell>
          <cell r="CK43">
            <v>12394</v>
          </cell>
          <cell r="CL43" t="str">
            <v>BBLS</v>
          </cell>
          <cell r="CM43">
            <v>5.7961917056640306</v>
          </cell>
          <cell r="CN43">
            <v>71838</v>
          </cell>
          <cell r="CO43">
            <v>1239820.3182608697</v>
          </cell>
          <cell r="CP43">
            <v>26.106976590037267</v>
          </cell>
          <cell r="CQ43">
            <v>98.34434782608696</v>
          </cell>
          <cell r="CR43">
            <v>1.6895652173913041</v>
          </cell>
          <cell r="CS43">
            <v>0</v>
          </cell>
          <cell r="CU43">
            <v>493</v>
          </cell>
          <cell r="CV43">
            <v>1233468</v>
          </cell>
          <cell r="CW43">
            <v>-6352.3182608697098</v>
          </cell>
          <cell r="DA43">
            <v>34</v>
          </cell>
          <cell r="DB43" t="str">
            <v>SUWANNEE</v>
          </cell>
          <cell r="DC43" t="str">
            <v>1-3</v>
          </cell>
          <cell r="DD43">
            <v>201</v>
          </cell>
          <cell r="DE43">
            <v>0</v>
          </cell>
          <cell r="DF43">
            <v>0</v>
          </cell>
          <cell r="DG43">
            <v>99.396666666666661</v>
          </cell>
          <cell r="DH43">
            <v>0</v>
          </cell>
          <cell r="DI43">
            <v>0</v>
          </cell>
          <cell r="DJ43" t="str">
            <v>LIGHT OIL</v>
          </cell>
          <cell r="DK43">
            <v>0</v>
          </cell>
          <cell r="DL43" t="str">
            <v>BBLS</v>
          </cell>
          <cell r="DM43" t="str">
            <v xml:space="preserve"> </v>
          </cell>
          <cell r="DN43">
            <v>0</v>
          </cell>
          <cell r="DO43">
            <v>0</v>
          </cell>
          <cell r="DP43">
            <v>0</v>
          </cell>
          <cell r="DQ43">
            <v>106.404</v>
          </cell>
          <cell r="DR43">
            <v>1.7399999999999998</v>
          </cell>
          <cell r="DS43">
            <v>0</v>
          </cell>
          <cell r="DU43">
            <v>10</v>
          </cell>
          <cell r="DV43">
            <v>0</v>
          </cell>
          <cell r="DW43">
            <v>0</v>
          </cell>
          <cell r="EA43">
            <v>34</v>
          </cell>
          <cell r="EB43" t="str">
            <v>SUWANNEE</v>
          </cell>
          <cell r="EC43" t="str">
            <v>1-3</v>
          </cell>
          <cell r="ED43">
            <v>201</v>
          </cell>
          <cell r="EE43">
            <v>201</v>
          </cell>
          <cell r="EF43">
            <v>0.13440860215053765</v>
          </cell>
          <cell r="EG43">
            <v>99.396666666666661</v>
          </cell>
          <cell r="EH43">
            <v>7.8947368421052619</v>
          </cell>
          <cell r="EI43">
            <v>18268.656716417911</v>
          </cell>
          <cell r="EJ43" t="str">
            <v>LIGHT OIL</v>
          </cell>
          <cell r="EK43">
            <v>634</v>
          </cell>
          <cell r="EL43" t="str">
            <v>BBLS</v>
          </cell>
          <cell r="EM43">
            <v>5.7917981072555209</v>
          </cell>
          <cell r="EN43">
            <v>3672</v>
          </cell>
          <cell r="EO43">
            <v>68886.635999999999</v>
          </cell>
          <cell r="EP43">
            <v>34.271958208955219</v>
          </cell>
          <cell r="EQ43">
            <v>106.914</v>
          </cell>
          <cell r="ER43">
            <v>1.7399999999999998</v>
          </cell>
          <cell r="ES43">
            <v>0</v>
          </cell>
          <cell r="EU43">
            <v>38</v>
          </cell>
          <cell r="EV43">
            <v>66501</v>
          </cell>
          <cell r="EW43">
            <v>-2385.6359999999986</v>
          </cell>
          <cell r="FA43">
            <v>34</v>
          </cell>
          <cell r="FB43" t="str">
            <v>SUWANNEE</v>
          </cell>
          <cell r="FC43" t="str">
            <v>1-3</v>
          </cell>
          <cell r="FD43">
            <v>182.5</v>
          </cell>
          <cell r="FE43">
            <v>20365</v>
          </cell>
          <cell r="FF43">
            <v>1.2498772524181274</v>
          </cell>
          <cell r="FG43">
            <v>99.396666666666661</v>
          </cell>
          <cell r="FH43">
            <v>13.630583195752088</v>
          </cell>
          <cell r="FI43">
            <v>15348.440952614779</v>
          </cell>
          <cell r="FJ43" t="str">
            <v>LIGHT OIL</v>
          </cell>
          <cell r="FK43">
            <v>53930</v>
          </cell>
          <cell r="FL43" t="str">
            <v>BBLS</v>
          </cell>
          <cell r="FM43">
            <v>5.8</v>
          </cell>
          <cell r="FN43">
            <v>312571</v>
          </cell>
          <cell r="FO43">
            <v>5176627.633148049</v>
          </cell>
          <cell r="FP43">
            <v>25.419237088868396</v>
          </cell>
          <cell r="FQ43">
            <v>0</v>
          </cell>
          <cell r="FR43">
            <v>1.7399999999999998</v>
          </cell>
          <cell r="FS43">
            <v>0</v>
          </cell>
          <cell r="FT43">
            <v>0</v>
          </cell>
          <cell r="FU43">
            <v>2456</v>
          </cell>
          <cell r="FV43">
            <v>5242630</v>
          </cell>
          <cell r="FW43">
            <v>66002.366851950996</v>
          </cell>
        </row>
        <row r="44">
          <cell r="A44">
            <v>35</v>
          </cell>
          <cell r="B44" t="str">
            <v>SUWANNEE</v>
          </cell>
          <cell r="C44" t="str">
            <v>1-3</v>
          </cell>
          <cell r="E44">
            <v>0</v>
          </cell>
          <cell r="I44">
            <v>0</v>
          </cell>
          <cell r="J44" t="str">
            <v>GAS</v>
          </cell>
          <cell r="K44">
            <v>0</v>
          </cell>
          <cell r="L44" t="str">
            <v>MCF</v>
          </cell>
          <cell r="M44" t="str">
            <v xml:space="preserve"> </v>
          </cell>
          <cell r="N44">
            <v>0</v>
          </cell>
          <cell r="O44">
            <v>0</v>
          </cell>
          <cell r="P44">
            <v>0</v>
          </cell>
          <cell r="Q44">
            <v>8.7978119339798457</v>
          </cell>
          <cell r="R44">
            <v>0.22452511578963311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AA44">
            <v>35</v>
          </cell>
          <cell r="AB44" t="str">
            <v>SUWANNEE</v>
          </cell>
          <cell r="AC44" t="str">
            <v>1-3</v>
          </cell>
          <cell r="AE44">
            <v>0</v>
          </cell>
          <cell r="AI44">
            <v>0</v>
          </cell>
          <cell r="AJ44" t="str">
            <v>GAS</v>
          </cell>
          <cell r="AK44">
            <v>0</v>
          </cell>
          <cell r="AL44" t="str">
            <v>MCF</v>
          </cell>
          <cell r="AM44" t="str">
            <v xml:space="preserve"> </v>
          </cell>
          <cell r="AN44">
            <v>0</v>
          </cell>
          <cell r="AO44">
            <v>0</v>
          </cell>
          <cell r="AP44">
            <v>0</v>
          </cell>
          <cell r="AQ44">
            <v>9.3175139491916443</v>
          </cell>
          <cell r="AR44">
            <v>0.24839198346481606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BA44">
            <v>35</v>
          </cell>
          <cell r="BB44" t="str">
            <v>SUWANNEE</v>
          </cell>
          <cell r="BC44" t="str">
            <v>1-3</v>
          </cell>
          <cell r="BE44">
            <v>0</v>
          </cell>
          <cell r="BI44">
            <v>0</v>
          </cell>
          <cell r="BJ44" t="str">
            <v>GAS</v>
          </cell>
          <cell r="BK44">
            <v>0</v>
          </cell>
          <cell r="BL44" t="str">
            <v>MCF</v>
          </cell>
          <cell r="BM44" t="str">
            <v xml:space="preserve"> </v>
          </cell>
          <cell r="BN44">
            <v>0</v>
          </cell>
          <cell r="BO44">
            <v>0</v>
          </cell>
          <cell r="BP44">
            <v>0</v>
          </cell>
          <cell r="BQ44">
            <v>9.597436547708492</v>
          </cell>
          <cell r="BR44">
            <v>0.19899102448305653</v>
          </cell>
          <cell r="BS44">
            <v>0</v>
          </cell>
          <cell r="BU44">
            <v>0</v>
          </cell>
          <cell r="BV44">
            <v>0</v>
          </cell>
          <cell r="BW44">
            <v>0</v>
          </cell>
          <cell r="CA44">
            <v>35</v>
          </cell>
          <cell r="CB44" t="str">
            <v>SUWANNEE</v>
          </cell>
          <cell r="CC44" t="str">
            <v>1-3</v>
          </cell>
          <cell r="CE44">
            <v>0</v>
          </cell>
          <cell r="CI44">
            <v>0</v>
          </cell>
          <cell r="CJ44" t="str">
            <v>GAS</v>
          </cell>
          <cell r="CK44">
            <v>0</v>
          </cell>
          <cell r="CL44" t="str">
            <v>MCF</v>
          </cell>
          <cell r="CM44" t="str">
            <v xml:space="preserve"> </v>
          </cell>
          <cell r="CN44">
            <v>0</v>
          </cell>
          <cell r="CO44">
            <v>0</v>
          </cell>
          <cell r="CP44">
            <v>0</v>
          </cell>
          <cell r="CQ44">
            <v>9.7661455892806845</v>
          </cell>
          <cell r="CR44">
            <v>0.21999745280262431</v>
          </cell>
          <cell r="CS44">
            <v>0</v>
          </cell>
          <cell r="CU44">
            <v>0</v>
          </cell>
          <cell r="CV44">
            <v>0</v>
          </cell>
          <cell r="CW44">
            <v>0</v>
          </cell>
          <cell r="DA44">
            <v>35</v>
          </cell>
          <cell r="DB44" t="str">
            <v>SUWANNEE</v>
          </cell>
          <cell r="DC44" t="str">
            <v>1-3</v>
          </cell>
          <cell r="DE44">
            <v>0</v>
          </cell>
          <cell r="DI44">
            <v>0</v>
          </cell>
          <cell r="DJ44" t="str">
            <v>GAS</v>
          </cell>
          <cell r="DK44">
            <v>0</v>
          </cell>
          <cell r="DL44" t="str">
            <v>MCF</v>
          </cell>
          <cell r="DM44" t="str">
            <v xml:space="preserve"> </v>
          </cell>
          <cell r="DN44">
            <v>0</v>
          </cell>
          <cell r="DO44">
            <v>0</v>
          </cell>
          <cell r="DP44">
            <v>0</v>
          </cell>
          <cell r="DQ44">
            <v>9.0375377696502301</v>
          </cell>
          <cell r="DR44">
            <v>0.21308055143181109</v>
          </cell>
          <cell r="DS44">
            <v>0</v>
          </cell>
          <cell r="DU44">
            <v>0</v>
          </cell>
          <cell r="DV44">
            <v>0</v>
          </cell>
          <cell r="DW44">
            <v>0</v>
          </cell>
          <cell r="EA44">
            <v>35</v>
          </cell>
          <cell r="EB44" t="str">
            <v>SUWANNEE</v>
          </cell>
          <cell r="EC44" t="str">
            <v>1-3</v>
          </cell>
          <cell r="EE44">
            <v>0</v>
          </cell>
          <cell r="EI44">
            <v>0</v>
          </cell>
          <cell r="EJ44" t="str">
            <v>GAS</v>
          </cell>
          <cell r="EK44">
            <v>0</v>
          </cell>
          <cell r="EL44" t="str">
            <v>MCF</v>
          </cell>
          <cell r="EM44" t="str">
            <v xml:space="preserve"> </v>
          </cell>
          <cell r="EN44">
            <v>0</v>
          </cell>
          <cell r="EO44">
            <v>0</v>
          </cell>
          <cell r="EP44">
            <v>0</v>
          </cell>
          <cell r="EQ44">
            <v>8.9014130919532644</v>
          </cell>
          <cell r="ER44">
            <v>0.22957531823213329</v>
          </cell>
          <cell r="ES44">
            <v>0</v>
          </cell>
          <cell r="EU44">
            <v>0</v>
          </cell>
          <cell r="EV44">
            <v>0</v>
          </cell>
          <cell r="EW44">
            <v>0</v>
          </cell>
          <cell r="FA44">
            <v>35</v>
          </cell>
          <cell r="FB44" t="str">
            <v>SUWANNEE</v>
          </cell>
          <cell r="FC44" t="str">
            <v>1-3</v>
          </cell>
          <cell r="FE44">
            <v>0</v>
          </cell>
          <cell r="FI44">
            <v>0</v>
          </cell>
          <cell r="FJ44" t="str">
            <v>GAS</v>
          </cell>
          <cell r="FK44">
            <v>0</v>
          </cell>
          <cell r="FL44" t="str">
            <v>MCF</v>
          </cell>
          <cell r="FM44">
            <v>1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0.22957531823213329</v>
          </cell>
          <cell r="FS44">
            <v>0</v>
          </cell>
          <cell r="FT44">
            <v>0</v>
          </cell>
          <cell r="FV44">
            <v>0</v>
          </cell>
          <cell r="FW44">
            <v>0</v>
          </cell>
        </row>
        <row r="45">
          <cell r="A45">
            <v>36</v>
          </cell>
          <cell r="B45" t="str">
            <v>TIGER BAY</v>
          </cell>
          <cell r="C45" t="str">
            <v>1</v>
          </cell>
          <cell r="D45">
            <v>207</v>
          </cell>
          <cell r="E45">
            <v>120400</v>
          </cell>
          <cell r="F45">
            <v>78.177756999636387</v>
          </cell>
          <cell r="G45">
            <v>93.49</v>
          </cell>
          <cell r="H45">
            <v>88.665017084953462</v>
          </cell>
          <cell r="I45">
            <v>7406.5780730897013</v>
          </cell>
          <cell r="J45" t="str">
            <v>GAS</v>
          </cell>
          <cell r="K45">
            <v>891752</v>
          </cell>
          <cell r="L45" t="str">
            <v>MCF</v>
          </cell>
          <cell r="M45">
            <v>1</v>
          </cell>
          <cell r="N45">
            <v>891752</v>
          </cell>
          <cell r="O45">
            <v>8474231.1088060327</v>
          </cell>
          <cell r="P45">
            <v>7.0383979309020201</v>
          </cell>
          <cell r="Q45">
            <v>8.7978119339798457</v>
          </cell>
          <cell r="R45">
            <v>0.22452511578963311</v>
          </cell>
          <cell r="S45">
            <v>428544</v>
          </cell>
          <cell r="U45">
            <v>656</v>
          </cell>
          <cell r="V45">
            <v>8474493</v>
          </cell>
          <cell r="W45">
            <v>261.89119396731257</v>
          </cell>
          <cell r="AA45">
            <v>36</v>
          </cell>
          <cell r="AB45" t="str">
            <v>TIGER BAY</v>
          </cell>
          <cell r="AC45" t="str">
            <v>1</v>
          </cell>
          <cell r="AD45">
            <v>207</v>
          </cell>
          <cell r="AE45">
            <v>119292</v>
          </cell>
          <cell r="AF45">
            <v>77.458313853825771</v>
          </cell>
          <cell r="AG45">
            <v>93.49</v>
          </cell>
          <cell r="AH45">
            <v>88.252657744634575</v>
          </cell>
          <cell r="AI45">
            <v>7415.0152566810848</v>
          </cell>
          <cell r="AJ45" t="str">
            <v>GAS</v>
          </cell>
          <cell r="AK45">
            <v>884552</v>
          </cell>
          <cell r="AL45" t="str">
            <v>MCF</v>
          </cell>
          <cell r="AM45">
            <v>1</v>
          </cell>
          <cell r="AN45">
            <v>884552</v>
          </cell>
          <cell r="AO45">
            <v>8890085.2245431375</v>
          </cell>
          <cell r="AP45">
            <v>7.4523733565898285</v>
          </cell>
          <cell r="AQ45">
            <v>9.3175139491916443</v>
          </cell>
          <cell r="AR45">
            <v>0.24839198346481606</v>
          </cell>
          <cell r="AS45">
            <v>428544</v>
          </cell>
          <cell r="AU45">
            <v>653</v>
          </cell>
          <cell r="AV45">
            <v>8890383</v>
          </cell>
          <cell r="AW45">
            <v>297.77545686252415</v>
          </cell>
          <cell r="BA45">
            <v>36</v>
          </cell>
          <cell r="BB45" t="str">
            <v>TIGER BAY</v>
          </cell>
          <cell r="BC45" t="str">
            <v>1</v>
          </cell>
          <cell r="BD45">
            <v>207</v>
          </cell>
          <cell r="BE45">
            <v>104646</v>
          </cell>
          <cell r="BF45">
            <v>67.948418263986284</v>
          </cell>
          <cell r="BG45">
            <v>93.49</v>
          </cell>
          <cell r="BH45">
            <v>88.535242011218557</v>
          </cell>
          <cell r="BI45">
            <v>7407.4307665844844</v>
          </cell>
          <cell r="BJ45" t="str">
            <v>GAS</v>
          </cell>
          <cell r="BK45">
            <v>775158</v>
          </cell>
          <cell r="BL45" t="str">
            <v>MCF</v>
          </cell>
          <cell r="BM45">
            <v>1</v>
          </cell>
          <cell r="BN45">
            <v>775158</v>
          </cell>
          <cell r="BO45">
            <v>8022323.2040048568</v>
          </cell>
          <cell r="BP45">
            <v>7.666153702965099</v>
          </cell>
          <cell r="BQ45">
            <v>9.597436547708492</v>
          </cell>
          <cell r="BR45">
            <v>0.19899102448305653</v>
          </cell>
          <cell r="BS45">
            <v>428544</v>
          </cell>
          <cell r="BU45">
            <v>571</v>
          </cell>
          <cell r="BV45">
            <v>8022161</v>
          </cell>
          <cell r="BW45">
            <v>-162.20400485675782</v>
          </cell>
          <cell r="CA45">
            <v>36</v>
          </cell>
          <cell r="CB45" t="str">
            <v>TIGER BAY</v>
          </cell>
          <cell r="CC45" t="str">
            <v>1</v>
          </cell>
          <cell r="CD45">
            <v>207</v>
          </cell>
          <cell r="CE45">
            <v>91243</v>
          </cell>
          <cell r="CF45">
            <v>59.245623603968625</v>
          </cell>
          <cell r="CG45">
            <v>87.458387096774189</v>
          </cell>
          <cell r="CH45">
            <v>81.476421370337633</v>
          </cell>
          <cell r="CI45">
            <v>7531.5914645507055</v>
          </cell>
          <cell r="CJ45" t="str">
            <v>GAS</v>
          </cell>
          <cell r="CK45">
            <v>687205</v>
          </cell>
          <cell r="CL45" t="str">
            <v>MCF</v>
          </cell>
          <cell r="CM45">
            <v>1</v>
          </cell>
          <cell r="CN45">
            <v>687205</v>
          </cell>
          <cell r="CO45">
            <v>7291071.4292348605</v>
          </cell>
          <cell r="CP45">
            <v>7.9908282599595157</v>
          </cell>
          <cell r="CQ45">
            <v>9.7661455892806845</v>
          </cell>
          <cell r="CR45">
            <v>0.21999745280262431</v>
          </cell>
          <cell r="CS45">
            <v>428544</v>
          </cell>
          <cell r="CU45">
            <v>541</v>
          </cell>
          <cell r="CV45">
            <v>7291357</v>
          </cell>
          <cell r="CW45">
            <v>285.57076513953507</v>
          </cell>
          <cell r="DA45">
            <v>36</v>
          </cell>
          <cell r="DB45" t="str">
            <v>TIGER BAY</v>
          </cell>
          <cell r="DC45" t="str">
            <v>1</v>
          </cell>
          <cell r="DD45">
            <v>223</v>
          </cell>
          <cell r="DE45">
            <v>66050</v>
          </cell>
          <cell r="DF45">
            <v>39.810260861179422</v>
          </cell>
          <cell r="DG45">
            <v>56.094000000000001</v>
          </cell>
          <cell r="DH45">
            <v>87.889715373048929</v>
          </cell>
          <cell r="DI45">
            <v>7404.875094625284</v>
          </cell>
          <cell r="DJ45" t="str">
            <v>GAS</v>
          </cell>
          <cell r="DK45">
            <v>489092</v>
          </cell>
          <cell r="DL45" t="str">
            <v>MCF</v>
          </cell>
          <cell r="DM45">
            <v>1</v>
          </cell>
          <cell r="DN45">
            <v>489092</v>
          </cell>
          <cell r="DO45">
            <v>4952947.4158946583</v>
          </cell>
          <cell r="DP45">
            <v>7.4987848840191642</v>
          </cell>
          <cell r="DQ45">
            <v>9.0375377696502301</v>
          </cell>
          <cell r="DR45">
            <v>0.21308055143181109</v>
          </cell>
          <cell r="DS45">
            <v>428544</v>
          </cell>
          <cell r="DU45">
            <v>337</v>
          </cell>
          <cell r="DV45">
            <v>4953087</v>
          </cell>
          <cell r="DW45">
            <v>139.58410534169525</v>
          </cell>
          <cell r="EA45">
            <v>36</v>
          </cell>
          <cell r="EB45" t="str">
            <v>TIGER BAY</v>
          </cell>
          <cell r="EC45" t="str">
            <v>1</v>
          </cell>
          <cell r="ED45">
            <v>223</v>
          </cell>
          <cell r="EE45">
            <v>54152</v>
          </cell>
          <cell r="EF45">
            <v>32.638989343748491</v>
          </cell>
          <cell r="EG45">
            <v>93.49</v>
          </cell>
          <cell r="EH45">
            <v>88.950212717028862</v>
          </cell>
          <cell r="EI45">
            <v>7380.8723592849756</v>
          </cell>
          <cell r="EJ45" t="str">
            <v>GAS</v>
          </cell>
          <cell r="EK45">
            <v>399689</v>
          </cell>
          <cell r="EL45" t="str">
            <v>MCF</v>
          </cell>
          <cell r="EM45">
            <v>1</v>
          </cell>
          <cell r="EN45">
            <v>399689</v>
          </cell>
          <cell r="EO45">
            <v>4078099.6266785911</v>
          </cell>
          <cell r="EP45">
            <v>7.5308384301200162</v>
          </cell>
          <cell r="EQ45">
            <v>8.9014130919532644</v>
          </cell>
          <cell r="ER45">
            <v>0.22957531823213329</v>
          </cell>
          <cell r="ES45">
            <v>428544</v>
          </cell>
          <cell r="EU45">
            <v>273</v>
          </cell>
          <cell r="EV45">
            <v>4077878</v>
          </cell>
          <cell r="EW45">
            <v>-221.62667859112844</v>
          </cell>
          <cell r="FA45">
            <v>36</v>
          </cell>
          <cell r="FB45" t="str">
            <v>TIGER BAY</v>
          </cell>
          <cell r="FC45" t="str">
            <v>1</v>
          </cell>
          <cell r="FD45">
            <v>215</v>
          </cell>
          <cell r="FE45">
            <v>963670</v>
          </cell>
          <cell r="FF45">
            <v>50.203696757522707</v>
          </cell>
          <cell r="FG45">
            <v>86.235310035842303</v>
          </cell>
          <cell r="FH45">
            <v>85.245075057277063</v>
          </cell>
          <cell r="FI45">
            <v>7440.6799007959153</v>
          </cell>
          <cell r="FJ45" t="str">
            <v>GAS</v>
          </cell>
          <cell r="FK45">
            <v>7170360</v>
          </cell>
          <cell r="FL45" t="str">
            <v>MCF</v>
          </cell>
          <cell r="FM45">
            <v>1</v>
          </cell>
          <cell r="FN45">
            <v>7170360</v>
          </cell>
          <cell r="FO45">
            <v>69417094.009162128</v>
          </cell>
          <cell r="FP45">
            <v>7.2034092593068291</v>
          </cell>
          <cell r="FQ45">
            <v>0</v>
          </cell>
          <cell r="FR45">
            <v>0.22957531823213329</v>
          </cell>
          <cell r="FS45">
            <v>5142528</v>
          </cell>
          <cell r="FT45">
            <v>0</v>
          </cell>
          <cell r="FU45">
            <v>5258</v>
          </cell>
          <cell r="FV45">
            <v>69416979</v>
          </cell>
          <cell r="FW45">
            <v>-115.00916212797165</v>
          </cell>
        </row>
        <row r="46">
          <cell r="A46">
            <v>37</v>
          </cell>
          <cell r="B46" t="str">
            <v>TURNER</v>
          </cell>
          <cell r="C46" t="str">
            <v>1-4</v>
          </cell>
          <cell r="D46">
            <v>154</v>
          </cell>
          <cell r="E46">
            <v>8190</v>
          </cell>
          <cell r="F46">
            <v>7.1480938416422291</v>
          </cell>
          <cell r="G46">
            <v>98.375</v>
          </cell>
          <cell r="H46">
            <v>49.702633814783347</v>
          </cell>
          <cell r="I46">
            <v>15408.913308913308</v>
          </cell>
          <cell r="J46" t="str">
            <v>LIGHT OIL</v>
          </cell>
          <cell r="K46">
            <v>21774</v>
          </cell>
          <cell r="L46" t="str">
            <v>BBLS</v>
          </cell>
          <cell r="M46">
            <v>5.7958574446587674</v>
          </cell>
          <cell r="N46">
            <v>126199</v>
          </cell>
          <cell r="O46">
            <v>2100146.8631048948</v>
          </cell>
          <cell r="P46">
            <v>25.642818841329607</v>
          </cell>
          <cell r="Q46">
            <v>93.900251748251733</v>
          </cell>
          <cell r="R46">
            <v>2.551794871794872</v>
          </cell>
          <cell r="S46">
            <v>0</v>
          </cell>
          <cell r="U46">
            <v>321</v>
          </cell>
          <cell r="V46">
            <v>2098829</v>
          </cell>
          <cell r="W46">
            <v>-1317.8631048947573</v>
          </cell>
          <cell r="AA46">
            <v>37</v>
          </cell>
          <cell r="AB46" t="str">
            <v>TURNER</v>
          </cell>
          <cell r="AC46" t="str">
            <v>1-4</v>
          </cell>
          <cell r="AD46">
            <v>154</v>
          </cell>
          <cell r="AE46">
            <v>10483</v>
          </cell>
          <cell r="AF46">
            <v>9.1493855606758832</v>
          </cell>
          <cell r="AG46">
            <v>98.375</v>
          </cell>
          <cell r="AH46">
            <v>53.180803571428569</v>
          </cell>
          <cell r="AI46">
            <v>15301.345034818278</v>
          </cell>
          <cell r="AJ46" t="str">
            <v>LIGHT OIL</v>
          </cell>
          <cell r="AK46">
            <v>27674</v>
          </cell>
          <cell r="AL46" t="str">
            <v>BBLS</v>
          </cell>
          <cell r="AM46">
            <v>5.7961985979619861</v>
          </cell>
          <cell r="AN46">
            <v>160404</v>
          </cell>
          <cell r="AO46">
            <v>2700246.2716000001</v>
          </cell>
          <cell r="AP46">
            <v>25.758335129256892</v>
          </cell>
          <cell r="AQ46">
            <v>95.0214</v>
          </cell>
          <cell r="AR46">
            <v>2.552</v>
          </cell>
          <cell r="AS46">
            <v>0</v>
          </cell>
          <cell r="AU46">
            <v>384</v>
          </cell>
          <cell r="AV46">
            <v>2698490</v>
          </cell>
          <cell r="AW46">
            <v>-1756.2716000000946</v>
          </cell>
          <cell r="BA46">
            <v>37</v>
          </cell>
          <cell r="BB46" t="str">
            <v>TURNER</v>
          </cell>
          <cell r="BC46" t="str">
            <v>1-4</v>
          </cell>
          <cell r="BD46">
            <v>154</v>
          </cell>
          <cell r="BE46">
            <v>2959</v>
          </cell>
          <cell r="BF46">
            <v>2.5825652841781874</v>
          </cell>
          <cell r="BG46">
            <v>98.375</v>
          </cell>
          <cell r="BH46">
            <v>46.864111498257842</v>
          </cell>
          <cell r="BI46">
            <v>15673.538357553227</v>
          </cell>
          <cell r="BJ46" t="str">
            <v>LIGHT OIL</v>
          </cell>
          <cell r="BK46">
            <v>8002</v>
          </cell>
          <cell r="BL46" t="str">
            <v>BBLS</v>
          </cell>
          <cell r="BM46">
            <v>5.795801049737566</v>
          </cell>
          <cell r="BN46">
            <v>46378</v>
          </cell>
          <cell r="BO46">
            <v>796834.9850434782</v>
          </cell>
          <cell r="BP46">
            <v>26.929198548275707</v>
          </cell>
          <cell r="BQ46">
            <v>97.016000000000005</v>
          </cell>
          <cell r="BR46">
            <v>2.563478260869565</v>
          </cell>
          <cell r="BS46">
            <v>0</v>
          </cell>
          <cell r="BU46">
            <v>123</v>
          </cell>
          <cell r="BV46">
            <v>792683</v>
          </cell>
          <cell r="BW46">
            <v>-4151.9850434781983</v>
          </cell>
          <cell r="CA46">
            <v>37</v>
          </cell>
          <cell r="CB46" t="str">
            <v>TURNER</v>
          </cell>
          <cell r="CC46" t="str">
            <v>1-4</v>
          </cell>
          <cell r="CD46">
            <v>154</v>
          </cell>
          <cell r="CE46">
            <v>8917</v>
          </cell>
          <cell r="CF46">
            <v>7.782607177768468</v>
          </cell>
          <cell r="CG46">
            <v>79.101451612903233</v>
          </cell>
          <cell r="CH46">
            <v>38.687704277904722</v>
          </cell>
          <cell r="CI46">
            <v>16129.079286755637</v>
          </cell>
          <cell r="CJ46" t="str">
            <v>LIGHT OIL</v>
          </cell>
          <cell r="CK46">
            <v>24814</v>
          </cell>
          <cell r="CL46" t="str">
            <v>BBLS</v>
          </cell>
          <cell r="CM46">
            <v>5.7960425566212619</v>
          </cell>
          <cell r="CN46">
            <v>143823</v>
          </cell>
          <cell r="CO46">
            <v>2503926.7965217391</v>
          </cell>
          <cell r="CP46">
            <v>28.080372283522923</v>
          </cell>
          <cell r="CQ46">
            <v>98.34434782608696</v>
          </cell>
          <cell r="CR46">
            <v>2.563478260869565</v>
          </cell>
          <cell r="CS46">
            <v>0</v>
          </cell>
          <cell r="CU46">
            <v>449</v>
          </cell>
          <cell r="CV46">
            <v>2491025</v>
          </cell>
          <cell r="CW46">
            <v>-12901.796521739103</v>
          </cell>
          <cell r="DA46">
            <v>37</v>
          </cell>
          <cell r="DB46" t="str">
            <v>TURNER</v>
          </cell>
          <cell r="DC46" t="str">
            <v>1-4</v>
          </cell>
          <cell r="DD46">
            <v>194</v>
          </cell>
          <cell r="DE46">
            <v>0</v>
          </cell>
          <cell r="DF46">
            <v>0</v>
          </cell>
          <cell r="DG46">
            <v>95.055666666666667</v>
          </cell>
          <cell r="DH46">
            <v>0</v>
          </cell>
          <cell r="DI46">
            <v>0</v>
          </cell>
          <cell r="DJ46" t="str">
            <v>LIGHT OIL</v>
          </cell>
          <cell r="DK46">
            <v>0</v>
          </cell>
          <cell r="DL46" t="str">
            <v>BBLS</v>
          </cell>
          <cell r="DM46" t="str">
            <v xml:space="preserve"> </v>
          </cell>
          <cell r="DN46">
            <v>0</v>
          </cell>
          <cell r="DO46">
            <v>0</v>
          </cell>
          <cell r="DP46">
            <v>0</v>
          </cell>
          <cell r="DQ46">
            <v>106.404</v>
          </cell>
          <cell r="DR46">
            <v>2.64</v>
          </cell>
          <cell r="DS46">
            <v>0</v>
          </cell>
          <cell r="DU46">
            <v>0</v>
          </cell>
          <cell r="DV46">
            <v>0</v>
          </cell>
          <cell r="DW46">
            <v>0</v>
          </cell>
          <cell r="EA46">
            <v>37</v>
          </cell>
          <cell r="EB46" t="str">
            <v>TURNER</v>
          </cell>
          <cell r="EC46" t="str">
            <v>1-4</v>
          </cell>
          <cell r="ED46">
            <v>194</v>
          </cell>
          <cell r="EE46">
            <v>654</v>
          </cell>
          <cell r="EF46">
            <v>0.45310941137346195</v>
          </cell>
          <cell r="EG46">
            <v>98.375</v>
          </cell>
          <cell r="EH46">
            <v>53.228431904503523</v>
          </cell>
          <cell r="EI46">
            <v>15408.256880733945</v>
          </cell>
          <cell r="EJ46" t="str">
            <v>LIGHT OIL</v>
          </cell>
          <cell r="EK46">
            <v>1739</v>
          </cell>
          <cell r="EL46" t="str">
            <v>BBLS</v>
          </cell>
          <cell r="EM46">
            <v>5.7947096032202419</v>
          </cell>
          <cell r="EN46">
            <v>10077</v>
          </cell>
          <cell r="EO46">
            <v>190514.40600000002</v>
          </cell>
          <cell r="EP46">
            <v>29.130643119266058</v>
          </cell>
          <cell r="EQ46">
            <v>106.914</v>
          </cell>
          <cell r="ER46">
            <v>2.64</v>
          </cell>
          <cell r="ES46">
            <v>0</v>
          </cell>
          <cell r="EU46">
            <v>19</v>
          </cell>
          <cell r="EV46">
            <v>184004</v>
          </cell>
          <cell r="EW46">
            <v>-6510.4060000000172</v>
          </cell>
          <cell r="FA46">
            <v>37</v>
          </cell>
          <cell r="FB46" t="str">
            <v>TURNER</v>
          </cell>
          <cell r="FC46" t="str">
            <v>1-4</v>
          </cell>
          <cell r="FD46">
            <v>174</v>
          </cell>
          <cell r="FE46">
            <v>52687</v>
          </cell>
          <cell r="FF46">
            <v>3.3915641865447204</v>
          </cell>
          <cell r="FG46">
            <v>93.727637320788531</v>
          </cell>
          <cell r="FH46">
            <v>42.389013146250022</v>
          </cell>
          <cell r="FI46">
            <v>15631.142407045381</v>
          </cell>
          <cell r="FJ46" t="str">
            <v>LIGHT OIL</v>
          </cell>
          <cell r="FK46">
            <v>142088</v>
          </cell>
          <cell r="FL46" t="str">
            <v>BBLS</v>
          </cell>
          <cell r="FM46">
            <v>5.8</v>
          </cell>
          <cell r="FN46">
            <v>823558</v>
          </cell>
          <cell r="FO46">
            <v>13735499.32227011</v>
          </cell>
          <cell r="FP46">
            <v>26.069997005466455</v>
          </cell>
          <cell r="FQ46">
            <v>0</v>
          </cell>
          <cell r="FR46">
            <v>2.64</v>
          </cell>
          <cell r="FS46">
            <v>0</v>
          </cell>
          <cell r="FT46">
            <v>0</v>
          </cell>
          <cell r="FU46">
            <v>2143</v>
          </cell>
          <cell r="FV46">
            <v>13873062</v>
          </cell>
          <cell r="FW46">
            <v>137562.67772988975</v>
          </cell>
        </row>
        <row r="47">
          <cell r="A47">
            <v>38</v>
          </cell>
          <cell r="B47" t="str">
            <v>UNIV OF FLA.</v>
          </cell>
          <cell r="C47" t="str">
            <v>1</v>
          </cell>
          <cell r="D47">
            <v>35</v>
          </cell>
          <cell r="E47">
            <v>32724</v>
          </cell>
          <cell r="F47">
            <v>125.66820276497697</v>
          </cell>
          <cell r="G47">
            <v>98.01</v>
          </cell>
          <cell r="H47">
            <v>128.60679897818827</v>
          </cell>
          <cell r="I47">
            <v>9273.8662755164405</v>
          </cell>
          <cell r="J47" t="str">
            <v>GAS</v>
          </cell>
          <cell r="K47">
            <v>303478</v>
          </cell>
          <cell r="L47" t="str">
            <v>MCF</v>
          </cell>
          <cell r="M47">
            <v>1</v>
          </cell>
          <cell r="N47">
            <v>303478</v>
          </cell>
          <cell r="O47">
            <v>2622742.8031899421</v>
          </cell>
          <cell r="P47">
            <v>8.0147378168620644</v>
          </cell>
          <cell r="Q47">
            <v>8.7978119339798457</v>
          </cell>
          <cell r="R47">
            <v>0.22452511578963311</v>
          </cell>
          <cell r="S47">
            <v>183662</v>
          </cell>
          <cell r="T47">
            <v>-299000</v>
          </cell>
          <cell r="U47">
            <v>727</v>
          </cell>
          <cell r="V47">
            <v>2921829</v>
          </cell>
          <cell r="W47">
            <v>86.196810057852417</v>
          </cell>
          <cell r="AA47">
            <v>38</v>
          </cell>
          <cell r="AB47" t="str">
            <v>UNIV OF FLA.</v>
          </cell>
          <cell r="AC47" t="str">
            <v>1</v>
          </cell>
          <cell r="AD47">
            <v>35</v>
          </cell>
          <cell r="AE47">
            <v>32940</v>
          </cell>
          <cell r="AF47">
            <v>126.49769585253456</v>
          </cell>
          <cell r="AG47">
            <v>98.01</v>
          </cell>
          <cell r="AH47">
            <v>128.57142857142858</v>
          </cell>
          <cell r="AI47">
            <v>9272.6775956284164</v>
          </cell>
          <cell r="AJ47" t="str">
            <v>GAS</v>
          </cell>
          <cell r="AK47">
            <v>305442</v>
          </cell>
          <cell r="AL47" t="str">
            <v>MCF</v>
          </cell>
          <cell r="AM47">
            <v>1</v>
          </cell>
          <cell r="AN47">
            <v>305442</v>
          </cell>
          <cell r="AO47">
            <v>2806491.4398824545</v>
          </cell>
          <cell r="AP47">
            <v>8.5200104428732679</v>
          </cell>
          <cell r="AQ47">
            <v>9.3175139491916443</v>
          </cell>
          <cell r="AR47">
            <v>0.24839198346481606</v>
          </cell>
          <cell r="AS47">
            <v>183662</v>
          </cell>
          <cell r="AT47">
            <v>-299000</v>
          </cell>
          <cell r="AU47">
            <v>732</v>
          </cell>
          <cell r="AV47">
            <v>3105596</v>
          </cell>
          <cell r="AW47">
            <v>104.56011754553765</v>
          </cell>
          <cell r="BA47">
            <v>38</v>
          </cell>
          <cell r="BB47" t="str">
            <v>UNIV OF FLA.</v>
          </cell>
          <cell r="BC47" t="str">
            <v>1</v>
          </cell>
          <cell r="BD47">
            <v>35</v>
          </cell>
          <cell r="BE47">
            <v>31536</v>
          </cell>
          <cell r="BF47">
            <v>121.10599078341014</v>
          </cell>
          <cell r="BG47">
            <v>98.01</v>
          </cell>
          <cell r="BH47">
            <v>128.5347462808233</v>
          </cell>
          <cell r="BI47">
            <v>9274.6385083713849</v>
          </cell>
          <cell r="BJ47" t="str">
            <v>GAS</v>
          </cell>
          <cell r="BK47">
            <v>292485</v>
          </cell>
          <cell r="BL47" t="str">
            <v>MCF</v>
          </cell>
          <cell r="BM47">
            <v>1</v>
          </cell>
          <cell r="BN47">
            <v>292485</v>
          </cell>
          <cell r="BO47">
            <v>2749970.1184524451</v>
          </cell>
          <cell r="BP47">
            <v>8.7200980417695497</v>
          </cell>
          <cell r="BQ47">
            <v>9.597436547708492</v>
          </cell>
          <cell r="BR47">
            <v>0.19899102448305653</v>
          </cell>
          <cell r="BS47">
            <v>183662</v>
          </cell>
          <cell r="BT47">
            <v>-299000</v>
          </cell>
          <cell r="BU47">
            <v>701</v>
          </cell>
          <cell r="BV47">
            <v>3048908</v>
          </cell>
          <cell r="BW47">
            <v>-62.118452445138246</v>
          </cell>
          <cell r="CA47">
            <v>38</v>
          </cell>
          <cell r="CB47" t="str">
            <v>UNIV OF FLA.</v>
          </cell>
          <cell r="CC47" t="str">
            <v>1</v>
          </cell>
          <cell r="CD47">
            <v>35</v>
          </cell>
          <cell r="CE47">
            <v>10692</v>
          </cell>
          <cell r="CF47">
            <v>41.059907834101381</v>
          </cell>
          <cell r="CG47">
            <v>31.616129032258062</v>
          </cell>
          <cell r="CH47">
            <v>128.35534213685474</v>
          </cell>
          <cell r="CI47">
            <v>9289.4687616909832</v>
          </cell>
          <cell r="CJ47" t="str">
            <v>GAS</v>
          </cell>
          <cell r="CK47">
            <v>99323</v>
          </cell>
          <cell r="CL47" t="str">
            <v>MCF</v>
          </cell>
          <cell r="CM47">
            <v>1</v>
          </cell>
          <cell r="CN47">
            <v>99323</v>
          </cell>
          <cell r="CO47">
            <v>876515.68536884058</v>
          </cell>
          <cell r="CP47">
            <v>8.1978646218559739</v>
          </cell>
          <cell r="CQ47">
            <v>9.7661455892806845</v>
          </cell>
          <cell r="CR47">
            <v>0.21999745280262431</v>
          </cell>
          <cell r="CS47">
            <v>183662</v>
          </cell>
          <cell r="CT47">
            <v>-299000</v>
          </cell>
          <cell r="CU47">
            <v>238</v>
          </cell>
          <cell r="CV47">
            <v>1175561</v>
          </cell>
          <cell r="CW47">
            <v>45.314631159417331</v>
          </cell>
          <cell r="DA47">
            <v>38</v>
          </cell>
          <cell r="DB47" t="str">
            <v>UNIV OF FLA.</v>
          </cell>
          <cell r="DC47" t="str">
            <v>1</v>
          </cell>
          <cell r="DD47">
            <v>41</v>
          </cell>
          <cell r="DE47">
            <v>33293</v>
          </cell>
          <cell r="DF47">
            <v>109.14306320482558</v>
          </cell>
          <cell r="DG47">
            <v>98.01</v>
          </cell>
          <cell r="DH47">
            <v>117.00639628874674</v>
          </cell>
          <cell r="DI47">
            <v>9249.5119094103866</v>
          </cell>
          <cell r="DJ47" t="str">
            <v>GAS</v>
          </cell>
          <cell r="DK47">
            <v>307944</v>
          </cell>
          <cell r="DL47" t="str">
            <v>MCF</v>
          </cell>
          <cell r="DM47">
            <v>1</v>
          </cell>
          <cell r="DN47">
            <v>307944</v>
          </cell>
          <cell r="DO47">
            <v>2733334.4082672885</v>
          </cell>
          <cell r="DP47">
            <v>8.2099372488730005</v>
          </cell>
          <cell r="DQ47">
            <v>9.0375377696502301</v>
          </cell>
          <cell r="DR47">
            <v>0.21308055143181109</v>
          </cell>
          <cell r="DS47">
            <v>183662</v>
          </cell>
          <cell r="DT47">
            <v>-299000</v>
          </cell>
          <cell r="DU47">
            <v>694</v>
          </cell>
          <cell r="DV47">
            <v>3032422</v>
          </cell>
          <cell r="DW47">
            <v>87.591732711531222</v>
          </cell>
          <cell r="EA47">
            <v>38</v>
          </cell>
          <cell r="EB47" t="str">
            <v>UNIV OF FLA.</v>
          </cell>
          <cell r="EC47" t="str">
            <v>1</v>
          </cell>
          <cell r="ED47">
            <v>41</v>
          </cell>
          <cell r="EE47">
            <v>34445</v>
          </cell>
          <cell r="EF47">
            <v>112.9196170993968</v>
          </cell>
          <cell r="EG47">
            <v>98.01</v>
          </cell>
          <cell r="EH47">
            <v>117.00862830355322</v>
          </cell>
          <cell r="EI47">
            <v>9251.0088546958923</v>
          </cell>
          <cell r="EJ47" t="str">
            <v>GAS</v>
          </cell>
          <cell r="EK47">
            <v>318651</v>
          </cell>
          <cell r="EL47" t="str">
            <v>MCF</v>
          </cell>
          <cell r="EM47">
            <v>1</v>
          </cell>
          <cell r="EN47">
            <v>318651</v>
          </cell>
          <cell r="EO47">
            <v>2794260.5878939871</v>
          </cell>
          <cell r="EP47">
            <v>8.112238606166315</v>
          </cell>
          <cell r="EQ47">
            <v>8.9014130919532644</v>
          </cell>
          <cell r="ER47">
            <v>0.22957531823213329</v>
          </cell>
          <cell r="ES47">
            <v>183662</v>
          </cell>
          <cell r="ET47">
            <v>-299000</v>
          </cell>
          <cell r="EU47">
            <v>718</v>
          </cell>
          <cell r="EV47">
            <v>3093087</v>
          </cell>
          <cell r="EW47">
            <v>-173.58789398707449</v>
          </cell>
          <cell r="FA47">
            <v>38</v>
          </cell>
          <cell r="FB47" t="str">
            <v>UNIV OF FLA.</v>
          </cell>
          <cell r="FC47" t="str">
            <v>1</v>
          </cell>
          <cell r="FD47">
            <v>38</v>
          </cell>
          <cell r="FE47">
            <v>339458</v>
          </cell>
          <cell r="FF47">
            <v>100.05718260705527</v>
          </cell>
          <cell r="FG47">
            <v>84.555580645161285</v>
          </cell>
          <cell r="FH47">
            <v>122.17047679373489</v>
          </cell>
          <cell r="FI47">
            <v>9263.5583783560851</v>
          </cell>
          <cell r="FJ47" t="str">
            <v>GAS</v>
          </cell>
          <cell r="FK47">
            <v>3144589</v>
          </cell>
          <cell r="FL47" t="str">
            <v>MCF</v>
          </cell>
          <cell r="FM47">
            <v>1</v>
          </cell>
          <cell r="FN47">
            <v>3144589</v>
          </cell>
          <cell r="FO47">
            <v>26480499.043054961</v>
          </cell>
          <cell r="FP47">
            <v>7.800817492312734</v>
          </cell>
          <cell r="FQ47">
            <v>0</v>
          </cell>
          <cell r="FR47">
            <v>0.22957531823213329</v>
          </cell>
          <cell r="FS47">
            <v>2203944</v>
          </cell>
          <cell r="FT47">
            <v>-3588000</v>
          </cell>
          <cell r="FU47">
            <v>7312</v>
          </cell>
          <cell r="FV47">
            <v>30068422</v>
          </cell>
          <cell r="FW47">
            <v>-77.043054960668087</v>
          </cell>
        </row>
        <row r="48">
          <cell r="A48">
            <v>39</v>
          </cell>
          <cell r="B48" t="str">
            <v>OTHER - START UP</v>
          </cell>
          <cell r="D48" t="str">
            <v>-</v>
          </cell>
          <cell r="E48">
            <v>3785</v>
          </cell>
          <cell r="F48" t="str">
            <v>-</v>
          </cell>
          <cell r="H48" t="str">
            <v>-</v>
          </cell>
          <cell r="I48">
            <v>10081.373844121534</v>
          </cell>
          <cell r="J48" t="str">
            <v>LIGHT OIL</v>
          </cell>
          <cell r="K48">
            <v>6584</v>
          </cell>
          <cell r="L48" t="str">
            <v>BBLS</v>
          </cell>
          <cell r="M48">
            <v>5.7955650060753339</v>
          </cell>
          <cell r="N48">
            <v>38158</v>
          </cell>
          <cell r="O48">
            <v>625374.08957727451</v>
          </cell>
          <cell r="P48">
            <v>16.522433013930634</v>
          </cell>
          <cell r="Q48">
            <v>93.900251748251733</v>
          </cell>
          <cell r="R48">
            <v>1.0836622215651759</v>
          </cell>
          <cell r="S48">
            <v>0</v>
          </cell>
          <cell r="U48">
            <v>0</v>
          </cell>
          <cell r="V48">
            <v>641209</v>
          </cell>
          <cell r="W48">
            <v>15834.910422725487</v>
          </cell>
          <cell r="AA48">
            <v>39</v>
          </cell>
          <cell r="AB48" t="str">
            <v>OTHER - START UP</v>
          </cell>
          <cell r="AD48" t="str">
            <v>-</v>
          </cell>
          <cell r="AE48">
            <v>3941</v>
          </cell>
          <cell r="AF48" t="str">
            <v>-</v>
          </cell>
          <cell r="AH48" t="str">
            <v>-</v>
          </cell>
          <cell r="AI48">
            <v>10137.274803349404</v>
          </cell>
          <cell r="AJ48" t="str">
            <v>LIGHT OIL</v>
          </cell>
          <cell r="AK48">
            <v>6893</v>
          </cell>
          <cell r="AL48" t="str">
            <v>BBLS</v>
          </cell>
          <cell r="AM48">
            <v>5.7958798781372405</v>
          </cell>
          <cell r="AN48">
            <v>39951</v>
          </cell>
          <cell r="AO48">
            <v>662746.14451200003</v>
          </cell>
          <cell r="AP48">
            <v>16.816699936868815</v>
          </cell>
          <cell r="AQ48">
            <v>95.0214</v>
          </cell>
          <cell r="AR48">
            <v>1.1263070233570287</v>
          </cell>
          <cell r="AS48">
            <v>0</v>
          </cell>
          <cell r="AU48">
            <v>0</v>
          </cell>
          <cell r="AV48">
            <v>679650</v>
          </cell>
          <cell r="AW48">
            <v>16903.855487999972</v>
          </cell>
          <cell r="BA48">
            <v>39</v>
          </cell>
          <cell r="BB48" t="str">
            <v>OTHER - START UP</v>
          </cell>
          <cell r="BD48" t="str">
            <v>-</v>
          </cell>
          <cell r="BE48">
            <v>4684</v>
          </cell>
          <cell r="BF48" t="str">
            <v>-</v>
          </cell>
          <cell r="BH48" t="str">
            <v>-</v>
          </cell>
          <cell r="BI48">
            <v>10044.406490179334</v>
          </cell>
          <cell r="BJ48" t="str">
            <v>LIGHT OIL</v>
          </cell>
          <cell r="BK48">
            <v>8116</v>
          </cell>
          <cell r="BL48" t="str">
            <v>BBLS</v>
          </cell>
          <cell r="BM48">
            <v>5.7969443075406604</v>
          </cell>
          <cell r="BN48">
            <v>47048</v>
          </cell>
          <cell r="BO48">
            <v>796702.52029338374</v>
          </cell>
          <cell r="BP48">
            <v>17.009020501566688</v>
          </cell>
          <cell r="BQ48">
            <v>97.016000000000005</v>
          </cell>
          <cell r="BR48">
            <v>1.1484307902148525</v>
          </cell>
          <cell r="BS48">
            <v>0</v>
          </cell>
          <cell r="BU48">
            <v>0</v>
          </cell>
          <cell r="BV48">
            <v>812852</v>
          </cell>
          <cell r="BW48">
            <v>16149.479706616257</v>
          </cell>
          <cell r="CA48">
            <v>39</v>
          </cell>
          <cell r="CB48" t="str">
            <v>OTHER - START UP</v>
          </cell>
          <cell r="CD48" t="str">
            <v>-</v>
          </cell>
          <cell r="CE48">
            <v>3458</v>
          </cell>
          <cell r="CF48" t="str">
            <v>-</v>
          </cell>
          <cell r="CH48" t="str">
            <v>-</v>
          </cell>
          <cell r="CI48">
            <v>10085.020242914979</v>
          </cell>
          <cell r="CJ48" t="str">
            <v>LIGHT OIL</v>
          </cell>
          <cell r="CK48">
            <v>6016</v>
          </cell>
          <cell r="CL48" t="str">
            <v>BBLS</v>
          </cell>
          <cell r="CM48">
            <v>5.796875</v>
          </cell>
          <cell r="CN48">
            <v>34874</v>
          </cell>
          <cell r="CO48">
            <v>598750.02317126654</v>
          </cell>
          <cell r="CP48">
            <v>17.314922590262192</v>
          </cell>
          <cell r="CQ48">
            <v>98.34434782608696</v>
          </cell>
          <cell r="CR48">
            <v>1.1819193233921894</v>
          </cell>
          <cell r="CS48">
            <v>0</v>
          </cell>
          <cell r="CU48">
            <v>0</v>
          </cell>
          <cell r="CV48">
            <v>610889</v>
          </cell>
          <cell r="CW48">
            <v>12138.976828733459</v>
          </cell>
          <cell r="DA48">
            <v>39</v>
          </cell>
          <cell r="DB48" t="str">
            <v>OTHER - START UP</v>
          </cell>
          <cell r="DD48" t="str">
            <v>-</v>
          </cell>
          <cell r="DE48">
            <v>4752</v>
          </cell>
          <cell r="DF48" t="str">
            <v>-</v>
          </cell>
          <cell r="DH48" t="str">
            <v>-</v>
          </cell>
          <cell r="DI48">
            <v>9878.3670033670041</v>
          </cell>
          <cell r="DJ48" t="str">
            <v>LIGHT OIL</v>
          </cell>
          <cell r="DK48">
            <v>8099</v>
          </cell>
          <cell r="DL48" t="str">
            <v>BBLS</v>
          </cell>
          <cell r="DM48">
            <v>5.7960242005185822</v>
          </cell>
          <cell r="DN48">
            <v>46942</v>
          </cell>
          <cell r="DO48">
            <v>871756.12559999991</v>
          </cell>
          <cell r="DP48">
            <v>18.34503631313131</v>
          </cell>
          <cell r="DQ48">
            <v>106.404</v>
          </cell>
          <cell r="DR48">
            <v>1.23350161748364</v>
          </cell>
          <cell r="DS48">
            <v>0</v>
          </cell>
          <cell r="DU48">
            <v>0</v>
          </cell>
          <cell r="DV48">
            <v>864479</v>
          </cell>
          <cell r="DW48">
            <v>-7277.1255999999121</v>
          </cell>
          <cell r="EA48">
            <v>39</v>
          </cell>
          <cell r="EB48" t="str">
            <v>OTHER - START UP</v>
          </cell>
          <cell r="ED48" t="str">
            <v>-</v>
          </cell>
          <cell r="EE48">
            <v>5773</v>
          </cell>
          <cell r="EF48" t="str">
            <v>-</v>
          </cell>
          <cell r="EH48" t="str">
            <v>-</v>
          </cell>
          <cell r="EI48">
            <v>9841.1571106876836</v>
          </cell>
          <cell r="EJ48" t="str">
            <v>LIGHT OIL</v>
          </cell>
          <cell r="EK48">
            <v>9802</v>
          </cell>
          <cell r="EL48" t="str">
            <v>BBLS</v>
          </cell>
          <cell r="EM48">
            <v>5.796062028157519</v>
          </cell>
          <cell r="EN48">
            <v>56813</v>
          </cell>
          <cell r="EO48">
            <v>1060430.6568</v>
          </cell>
          <cell r="EP48">
            <v>18.368797103758876</v>
          </cell>
          <cell r="EQ48">
            <v>106.914</v>
          </cell>
          <cell r="ER48">
            <v>1.2711312793307488</v>
          </cell>
          <cell r="ES48">
            <v>0</v>
          </cell>
          <cell r="EU48">
            <v>0</v>
          </cell>
          <cell r="EV48">
            <v>1050678</v>
          </cell>
          <cell r="EW48">
            <v>-9752.656799999997</v>
          </cell>
          <cell r="FA48">
            <v>39</v>
          </cell>
          <cell r="FB48" t="str">
            <v>OTHER - START UP</v>
          </cell>
          <cell r="FD48" t="str">
            <v>-</v>
          </cell>
          <cell r="FE48">
            <v>50825</v>
          </cell>
          <cell r="FF48" t="str">
            <v>-</v>
          </cell>
          <cell r="FG48" t="str">
            <v>-</v>
          </cell>
          <cell r="FH48" t="str">
            <v>-</v>
          </cell>
          <cell r="FI48">
            <v>9995.8878504672884</v>
          </cell>
          <cell r="FJ48" t="str">
            <v>LIGHT OIL</v>
          </cell>
          <cell r="FK48">
            <v>87654</v>
          </cell>
          <cell r="FL48" t="str">
            <v>BBLS</v>
          </cell>
          <cell r="FM48">
            <v>5.8</v>
          </cell>
          <cell r="FN48">
            <v>508041</v>
          </cell>
          <cell r="FO48">
            <v>8339808.5599539243</v>
          </cell>
          <cell r="FP48">
            <v>16.408870752491733</v>
          </cell>
          <cell r="FQ48">
            <v>0</v>
          </cell>
          <cell r="FR48">
            <v>1.2711312793307488</v>
          </cell>
          <cell r="FS48">
            <v>0</v>
          </cell>
          <cell r="FT48">
            <v>0</v>
          </cell>
          <cell r="FV48">
            <v>8741959</v>
          </cell>
          <cell r="FW48">
            <v>402150.44004607573</v>
          </cell>
        </row>
        <row r="49">
          <cell r="A49">
            <v>40</v>
          </cell>
          <cell r="B49" t="str">
            <v xml:space="preserve">OTHER </v>
          </cell>
          <cell r="U49">
            <v>0</v>
          </cell>
          <cell r="AA49">
            <v>40</v>
          </cell>
          <cell r="AB49" t="str">
            <v xml:space="preserve">OTHER </v>
          </cell>
          <cell r="AU49">
            <v>0</v>
          </cell>
          <cell r="BA49">
            <v>40</v>
          </cell>
          <cell r="BB49" t="str">
            <v xml:space="preserve">OTHER </v>
          </cell>
          <cell r="BU49">
            <v>0</v>
          </cell>
          <cell r="CA49">
            <v>40</v>
          </cell>
          <cell r="CB49" t="str">
            <v xml:space="preserve">OTHER </v>
          </cell>
          <cell r="CU49">
            <v>0</v>
          </cell>
          <cell r="DA49">
            <v>40</v>
          </cell>
          <cell r="DB49" t="str">
            <v xml:space="preserve">OTHER </v>
          </cell>
          <cell r="DU49">
            <v>0</v>
          </cell>
          <cell r="EA49">
            <v>40</v>
          </cell>
          <cell r="EB49" t="str">
            <v xml:space="preserve">OTHER </v>
          </cell>
          <cell r="EU49">
            <v>0</v>
          </cell>
          <cell r="FA49">
            <v>40</v>
          </cell>
          <cell r="FB49" t="str">
            <v xml:space="preserve">OTHER </v>
          </cell>
          <cell r="FD49" t="str">
            <v>-</v>
          </cell>
          <cell r="FE49">
            <v>0</v>
          </cell>
          <cell r="FF49" t="str">
            <v>-</v>
          </cell>
          <cell r="FG49" t="str">
            <v>-</v>
          </cell>
          <cell r="FH49" t="str">
            <v>-</v>
          </cell>
          <cell r="FI49" t="str">
            <v>-</v>
          </cell>
          <cell r="FK49" t="str">
            <v>-</v>
          </cell>
          <cell r="FL49" t="str">
            <v>-</v>
          </cell>
          <cell r="FM49" t="str">
            <v>-</v>
          </cell>
          <cell r="FN49" t="str">
            <v>-</v>
          </cell>
          <cell r="FO49">
            <v>0</v>
          </cell>
          <cell r="FP49" t="str">
            <v>-</v>
          </cell>
          <cell r="FS49">
            <v>0</v>
          </cell>
          <cell r="FT49">
            <v>0</v>
          </cell>
          <cell r="FV49">
            <v>0</v>
          </cell>
        </row>
        <row r="50">
          <cell r="A50">
            <v>41</v>
          </cell>
          <cell r="B50" t="str">
            <v>TOTAL</v>
          </cell>
          <cell r="D50">
            <v>8833</v>
          </cell>
          <cell r="E50">
            <v>3878904</v>
          </cell>
          <cell r="I50">
            <v>9411.2365245440469</v>
          </cell>
          <cell r="N50">
            <v>36505283</v>
          </cell>
          <cell r="O50">
            <v>206945164.56330773</v>
          </cell>
          <cell r="P50">
            <v>5.3351453029852696</v>
          </cell>
          <cell r="S50">
            <v>6791516</v>
          </cell>
          <cell r="T50">
            <v>-299000</v>
          </cell>
          <cell r="V50">
            <v>207257292</v>
          </cell>
          <cell r="W50">
            <v>13127.436692343908</v>
          </cell>
          <cell r="AA50">
            <v>41</v>
          </cell>
          <cell r="AB50" t="str">
            <v>TOTAL</v>
          </cell>
          <cell r="AD50">
            <v>8833</v>
          </cell>
          <cell r="AE50">
            <v>3938585</v>
          </cell>
          <cell r="AI50">
            <v>9460.9041064240082</v>
          </cell>
          <cell r="AN50">
            <v>37262575</v>
          </cell>
          <cell r="AO50">
            <v>222526412.93711421</v>
          </cell>
          <cell r="AP50">
            <v>5.649907592120373</v>
          </cell>
          <cell r="AS50">
            <v>6791516</v>
          </cell>
          <cell r="AT50">
            <v>-299000</v>
          </cell>
          <cell r="AV50">
            <v>222834215</v>
          </cell>
          <cell r="AW50">
            <v>8802.0628857885604</v>
          </cell>
          <cell r="BA50">
            <v>41</v>
          </cell>
          <cell r="BB50" t="str">
            <v>TOTAL</v>
          </cell>
          <cell r="BD50">
            <v>8833</v>
          </cell>
          <cell r="BE50">
            <v>3459967</v>
          </cell>
          <cell r="BI50">
            <v>9412.0143342407609</v>
          </cell>
          <cell r="BN50">
            <v>32565259</v>
          </cell>
          <cell r="BO50">
            <v>178569042.93215269</v>
          </cell>
          <cell r="BP50">
            <v>5.1610042214897627</v>
          </cell>
          <cell r="BS50">
            <v>6791516</v>
          </cell>
          <cell r="BT50">
            <v>-299000</v>
          </cell>
          <cell r="BV50">
            <v>178848496</v>
          </cell>
          <cell r="BW50">
            <v>-19546.93215266944</v>
          </cell>
          <cell r="CA50">
            <v>41</v>
          </cell>
          <cell r="CB50" t="str">
            <v>TOTAL</v>
          </cell>
          <cell r="CD50">
            <v>8833</v>
          </cell>
          <cell r="CE50">
            <v>3098527</v>
          </cell>
          <cell r="CI50">
            <v>9773.755723283999</v>
          </cell>
          <cell r="CN50">
            <v>30284246</v>
          </cell>
          <cell r="CO50">
            <v>170344808.91684014</v>
          </cell>
          <cell r="CP50">
            <v>5.4976060856284334</v>
          </cell>
          <cell r="CS50">
            <v>6752516</v>
          </cell>
          <cell r="CT50">
            <v>-299000</v>
          </cell>
          <cell r="CV50">
            <v>170508442</v>
          </cell>
          <cell r="CW50">
            <v>-135366.91684009205</v>
          </cell>
          <cell r="DA50">
            <v>41</v>
          </cell>
          <cell r="DB50" t="str">
            <v>TOTAL</v>
          </cell>
          <cell r="DD50">
            <v>9750</v>
          </cell>
          <cell r="DE50">
            <v>2468963</v>
          </cell>
          <cell r="DI50">
            <v>9238.6094890850945</v>
          </cell>
          <cell r="DN50">
            <v>22809785</v>
          </cell>
          <cell r="DO50">
            <v>132652848.23032646</v>
          </cell>
          <cell r="DP50">
            <v>5.3728163698818676</v>
          </cell>
          <cell r="DS50">
            <v>6713516</v>
          </cell>
          <cell r="DT50">
            <v>-299000</v>
          </cell>
          <cell r="DV50">
            <v>132936051</v>
          </cell>
          <cell r="DW50">
            <v>-15797.230326451952</v>
          </cell>
          <cell r="EA50">
            <v>41</v>
          </cell>
          <cell r="EB50" t="str">
            <v>TOTAL</v>
          </cell>
          <cell r="ED50">
            <v>9750</v>
          </cell>
          <cell r="EE50">
            <v>2889774</v>
          </cell>
          <cell r="EI50">
            <v>9378.6649059753472</v>
          </cell>
          <cell r="EN50">
            <v>27102222</v>
          </cell>
          <cell r="EO50">
            <v>132458452.9889852</v>
          </cell>
          <cell r="EP50">
            <v>4.5836959218605049</v>
          </cell>
          <cell r="ES50">
            <v>6713517</v>
          </cell>
          <cell r="ET50">
            <v>-299000</v>
          </cell>
          <cell r="EV50">
            <v>132699936</v>
          </cell>
          <cell r="EW50">
            <v>-57516.988985195298</v>
          </cell>
          <cell r="FA50">
            <v>41</v>
          </cell>
          <cell r="FB50" t="str">
            <v>TOTAL</v>
          </cell>
          <cell r="FD50">
            <v>9391.5</v>
          </cell>
          <cell r="FE50">
            <v>37313075</v>
          </cell>
          <cell r="FI50">
            <v>9501.3528099734467</v>
          </cell>
          <cell r="FN50">
            <v>354524690</v>
          </cell>
          <cell r="FO50">
            <v>1865445050.5687261</v>
          </cell>
          <cell r="FP50">
            <v>4.9994406801603084</v>
          </cell>
          <cell r="FS50">
            <v>80991193</v>
          </cell>
          <cell r="FT50">
            <v>-3588000</v>
          </cell>
          <cell r="FV50">
            <v>1868943625</v>
          </cell>
          <cell r="FW50">
            <v>-89425.568726287223</v>
          </cell>
        </row>
        <row r="52">
          <cell r="DQ52">
            <v>10.501276351825112</v>
          </cell>
          <cell r="DR52">
            <v>10.500991166563995</v>
          </cell>
        </row>
        <row r="54">
          <cell r="B54" t="str">
            <v>HOURS IN MONTH</v>
          </cell>
          <cell r="C54">
            <v>744</v>
          </cell>
          <cell r="E54" t="str">
            <v xml:space="preserve"> </v>
          </cell>
          <cell r="J54" t="str">
            <v>FUEL TYPE</v>
          </cell>
          <cell r="K54" t="str">
            <v>COST</v>
          </cell>
          <cell r="L54" t="str">
            <v>MWH</v>
          </cell>
          <cell r="M54" t="str">
            <v>UNITS</v>
          </cell>
          <cell r="N54" t="str">
            <v>BTU'S</v>
          </cell>
          <cell r="P54" t="str">
            <v>Per GFF</v>
          </cell>
          <cell r="Q54" t="str">
            <v>Adjs to GFF</v>
          </cell>
          <cell r="R54" t="str">
            <v>Adj'd GFF</v>
          </cell>
          <cell r="S54" t="str">
            <v>Diff</v>
          </cell>
          <cell r="AB54" t="str">
            <v>HOURS IN MONTH</v>
          </cell>
          <cell r="AC54">
            <v>744</v>
          </cell>
          <cell r="AE54" t="str">
            <v xml:space="preserve"> </v>
          </cell>
          <cell r="AJ54" t="str">
            <v>FUEL TYPE</v>
          </cell>
          <cell r="AK54" t="str">
            <v>COST</v>
          </cell>
          <cell r="AL54" t="str">
            <v>MWH</v>
          </cell>
          <cell r="AM54" t="str">
            <v>UNITS</v>
          </cell>
          <cell r="AN54" t="str">
            <v>BTU'S</v>
          </cell>
          <cell r="AP54" t="str">
            <v>Per GFF</v>
          </cell>
          <cell r="AQ54" t="str">
            <v>Adjs to GFF</v>
          </cell>
          <cell r="AR54" t="str">
            <v>Adj'd GFF</v>
          </cell>
          <cell r="AS54" t="str">
            <v>Diff</v>
          </cell>
          <cell r="BB54" t="str">
            <v>HOURS IN MONTH</v>
          </cell>
          <cell r="BC54">
            <v>744</v>
          </cell>
          <cell r="BE54" t="str">
            <v xml:space="preserve"> </v>
          </cell>
          <cell r="BJ54" t="str">
            <v>FUEL TYPE</v>
          </cell>
          <cell r="BK54" t="str">
            <v>COST</v>
          </cell>
          <cell r="BL54" t="str">
            <v>MWH</v>
          </cell>
          <cell r="BM54" t="str">
            <v>UNITS</v>
          </cell>
          <cell r="BN54" t="str">
            <v>BTU'S</v>
          </cell>
          <cell r="BP54" t="str">
            <v>Per GFF</v>
          </cell>
          <cell r="BQ54" t="str">
            <v>Adjs to GFF</v>
          </cell>
          <cell r="BR54" t="str">
            <v>Adj'd GFF</v>
          </cell>
          <cell r="BS54" t="str">
            <v>Diff</v>
          </cell>
          <cell r="CB54" t="str">
            <v>HOURS IN MONTH</v>
          </cell>
          <cell r="CC54">
            <v>744</v>
          </cell>
          <cell r="CE54" t="str">
            <v xml:space="preserve"> </v>
          </cell>
          <cell r="CJ54" t="str">
            <v>FUEL TYPE</v>
          </cell>
          <cell r="CK54" t="str">
            <v>COST</v>
          </cell>
          <cell r="CL54" t="str">
            <v>MWH</v>
          </cell>
          <cell r="CM54" t="str">
            <v>UNITS</v>
          </cell>
          <cell r="CN54" t="str">
            <v>BTU'S</v>
          </cell>
          <cell r="CP54" t="str">
            <v>Per GFF</v>
          </cell>
          <cell r="CQ54" t="str">
            <v>Adjs to GFF</v>
          </cell>
          <cell r="CR54" t="str">
            <v>Adj'd GFF</v>
          </cell>
          <cell r="CS54" t="str">
            <v>Diff</v>
          </cell>
          <cell r="DB54" t="str">
            <v>HOURS IN MONTH</v>
          </cell>
          <cell r="DC54">
            <v>744</v>
          </cell>
          <cell r="DE54" t="str">
            <v xml:space="preserve"> </v>
          </cell>
          <cell r="DJ54" t="str">
            <v>FUEL TYPE</v>
          </cell>
          <cell r="DK54" t="str">
            <v>COST</v>
          </cell>
          <cell r="DL54" t="str">
            <v>MWH</v>
          </cell>
          <cell r="DM54" t="str">
            <v>UNITS</v>
          </cell>
          <cell r="DN54" t="str">
            <v>BTU'S</v>
          </cell>
          <cell r="DP54" t="str">
            <v>Per GFF</v>
          </cell>
          <cell r="DQ54" t="str">
            <v>Adjs to GFF</v>
          </cell>
          <cell r="DR54" t="str">
            <v>Adj'd GFF</v>
          </cell>
          <cell r="DS54" t="str">
            <v>Diff</v>
          </cell>
          <cell r="EB54" t="str">
            <v>HOURS IN MONTH</v>
          </cell>
          <cell r="EC54">
            <v>744</v>
          </cell>
          <cell r="EE54" t="str">
            <v xml:space="preserve"> </v>
          </cell>
          <cell r="EJ54" t="str">
            <v>FUEL TYPE</v>
          </cell>
          <cell r="EK54" t="str">
            <v>COST</v>
          </cell>
          <cell r="EL54" t="str">
            <v>MWH</v>
          </cell>
          <cell r="EM54" t="str">
            <v>UNITS</v>
          </cell>
          <cell r="EN54" t="str">
            <v>BTU'S</v>
          </cell>
          <cell r="EP54" t="str">
            <v>Per GFF</v>
          </cell>
          <cell r="EQ54" t="str">
            <v>Adjs to GFF</v>
          </cell>
          <cell r="ER54" t="str">
            <v>Adj'd GFF</v>
          </cell>
          <cell r="ES54" t="str">
            <v>Diff</v>
          </cell>
          <cell r="FB54" t="str">
            <v>HOURS IN PERIOD</v>
          </cell>
          <cell r="FC54">
            <v>8928</v>
          </cell>
          <cell r="FE54" t="str">
            <v>UNIV OF FLORIDA</v>
          </cell>
          <cell r="FJ54" t="str">
            <v>FUEL TYPE</v>
          </cell>
          <cell r="FK54" t="str">
            <v>COST</v>
          </cell>
          <cell r="FL54" t="str">
            <v>MWH</v>
          </cell>
          <cell r="FM54" t="str">
            <v>UNITS</v>
          </cell>
          <cell r="FN54" t="str">
            <v>BTU'S</v>
          </cell>
          <cell r="FP54" t="str">
            <v>Per GFF</v>
          </cell>
          <cell r="FQ54" t="str">
            <v>Adjs to GFF</v>
          </cell>
          <cell r="FR54" t="str">
            <v>Adj'd GFF</v>
          </cell>
          <cell r="FS54" t="str">
            <v>Diff</v>
          </cell>
        </row>
        <row r="55">
          <cell r="B55" t="str">
            <v>FUEL COST:</v>
          </cell>
          <cell r="E55" t="str">
            <v xml:space="preserve"> </v>
          </cell>
          <cell r="J55" t="str">
            <v>HEAVY OIL</v>
          </cell>
          <cell r="K55">
            <v>52300628.188060299</v>
          </cell>
          <cell r="L55">
            <v>566591</v>
          </cell>
          <cell r="M55">
            <v>919622</v>
          </cell>
          <cell r="N55">
            <v>5986738</v>
          </cell>
          <cell r="O55" t="str">
            <v>heavy oil</v>
          </cell>
          <cell r="P55">
            <v>52302472</v>
          </cell>
          <cell r="Q55">
            <v>0</v>
          </cell>
          <cell r="R55">
            <v>52302472</v>
          </cell>
          <cell r="S55">
            <v>1843.811939701438</v>
          </cell>
          <cell r="U55">
            <v>3.5252864141898264E-5</v>
          </cell>
          <cell r="AB55" t="str">
            <v>FUEL COST:</v>
          </cell>
          <cell r="AE55" t="str">
            <v xml:space="preserve"> </v>
          </cell>
          <cell r="AJ55" t="str">
            <v>HEAVY OIL</v>
          </cell>
          <cell r="AK55">
            <v>52516097.823909238</v>
          </cell>
          <cell r="AL55">
            <v>563568</v>
          </cell>
          <cell r="AM55">
            <v>915472</v>
          </cell>
          <cell r="AN55">
            <v>5959724</v>
          </cell>
          <cell r="AO55" t="str">
            <v>heavy oil</v>
          </cell>
          <cell r="AP55">
            <v>52515835</v>
          </cell>
          <cell r="AQ55">
            <v>0</v>
          </cell>
          <cell r="AR55">
            <v>52515835</v>
          </cell>
          <cell r="AS55">
            <v>-262.82390923798084</v>
          </cell>
          <cell r="AU55">
            <v>-5.0046601989282062E-6</v>
          </cell>
          <cell r="BB55" t="str">
            <v>FUEL COST:</v>
          </cell>
          <cell r="BE55" t="str">
            <v xml:space="preserve"> </v>
          </cell>
          <cell r="BJ55" t="str">
            <v>HEAVY OIL</v>
          </cell>
          <cell r="BK55">
            <v>47968052.66306822</v>
          </cell>
          <cell r="BL55">
            <v>517094</v>
          </cell>
          <cell r="BM55">
            <v>837922</v>
          </cell>
          <cell r="BN55">
            <v>5454870</v>
          </cell>
          <cell r="BO55" t="str">
            <v>heavy oil</v>
          </cell>
          <cell r="BP55">
            <v>47968121</v>
          </cell>
          <cell r="BQ55">
            <v>0</v>
          </cell>
          <cell r="BR55">
            <v>47968121</v>
          </cell>
          <cell r="BS55">
            <v>68.336931779980659</v>
          </cell>
          <cell r="BU55">
            <v>1.4246322423173646E-6</v>
          </cell>
          <cell r="CB55" t="str">
            <v>FUEL COST:</v>
          </cell>
          <cell r="CE55" t="str">
            <v xml:space="preserve"> </v>
          </cell>
          <cell r="CJ55" t="str">
            <v>HEAVY OIL</v>
          </cell>
          <cell r="CK55">
            <v>26017502.768592983</v>
          </cell>
          <cell r="CL55">
            <v>286919</v>
          </cell>
          <cell r="CM55">
            <v>477120</v>
          </cell>
          <cell r="CN55">
            <v>3106049</v>
          </cell>
          <cell r="CO55" t="str">
            <v>heavy oil</v>
          </cell>
          <cell r="CP55">
            <v>26017981</v>
          </cell>
          <cell r="CQ55">
            <v>0</v>
          </cell>
          <cell r="CR55">
            <v>26017981</v>
          </cell>
          <cell r="CS55">
            <v>478.23140701651573</v>
          </cell>
          <cell r="CU55">
            <v>1.838080391466639E-5</v>
          </cell>
          <cell r="DB55" t="str">
            <v>FUEL COST:</v>
          </cell>
          <cell r="DE55" t="str">
            <v xml:space="preserve"> </v>
          </cell>
          <cell r="DJ55" t="str">
            <v>HEAVY OIL</v>
          </cell>
          <cell r="DK55">
            <v>40690795.769715913</v>
          </cell>
          <cell r="DL55">
            <v>427767</v>
          </cell>
          <cell r="DM55">
            <v>677263</v>
          </cell>
          <cell r="DN55">
            <v>4408983</v>
          </cell>
          <cell r="DO55" t="str">
            <v>heavy oil</v>
          </cell>
          <cell r="DP55">
            <v>40683429</v>
          </cell>
          <cell r="DQ55">
            <v>0</v>
          </cell>
          <cell r="DR55">
            <v>40683429</v>
          </cell>
          <cell r="DS55">
            <v>-7366.7697159126401</v>
          </cell>
          <cell r="DU55">
            <v>-1.8107543776392694E-4</v>
          </cell>
          <cell r="EB55" t="str">
            <v>FUEL COST:</v>
          </cell>
          <cell r="EE55" t="str">
            <v xml:space="preserve"> </v>
          </cell>
          <cell r="EJ55" t="str">
            <v>HEAVY OIL</v>
          </cell>
          <cell r="EK55">
            <v>36899820.984434612</v>
          </cell>
          <cell r="EL55">
            <v>388157</v>
          </cell>
          <cell r="EM55">
            <v>619430</v>
          </cell>
          <cell r="EN55">
            <v>4032489</v>
          </cell>
          <cell r="EO55" t="str">
            <v>heavy oil</v>
          </cell>
          <cell r="EP55">
            <v>36896009</v>
          </cell>
          <cell r="EQ55">
            <v>0</v>
          </cell>
          <cell r="ER55">
            <v>36896009</v>
          </cell>
          <cell r="ES55">
            <v>-3811.9844346120954</v>
          </cell>
          <cell r="EU55">
            <v>-1.0331698571008304E-4</v>
          </cell>
          <cell r="FJ55" t="str">
            <v>HEAVY OIL</v>
          </cell>
          <cell r="FK55">
            <v>481707203.19778126</v>
          </cell>
          <cell r="FL55">
            <v>5329014</v>
          </cell>
          <cell r="FM55">
            <v>8600630</v>
          </cell>
          <cell r="FN55">
            <v>55990069</v>
          </cell>
          <cell r="FO55" t="str">
            <v>heavy oil</v>
          </cell>
          <cell r="FP55">
            <v>481671339</v>
          </cell>
          <cell r="FQ55">
            <v>0</v>
          </cell>
          <cell r="FR55">
            <v>481671339</v>
          </cell>
          <cell r="FS55">
            <v>-35864.197781264782</v>
          </cell>
          <cell r="FT55">
            <v>-35864.197781264782</v>
          </cell>
          <cell r="FV55">
            <v>-7.4457819839815673E-5</v>
          </cell>
        </row>
        <row r="56">
          <cell r="B56" t="str">
            <v>OIL - HS</v>
          </cell>
          <cell r="C56">
            <v>0</v>
          </cell>
          <cell r="E56" t="str">
            <v>OIL - Anclote</v>
          </cell>
          <cell r="F56">
            <v>54.44</v>
          </cell>
          <cell r="J56" t="str">
            <v>LIGHT OIL</v>
          </cell>
          <cell r="K56">
            <v>15820023.970099416</v>
          </cell>
          <cell r="L56">
            <v>58971</v>
          </cell>
          <cell r="M56">
            <v>159357</v>
          </cell>
          <cell r="N56">
            <v>923625</v>
          </cell>
          <cell r="O56" t="str">
            <v>light oil</v>
          </cell>
          <cell r="P56">
            <v>15826488</v>
          </cell>
          <cell r="Q56">
            <v>0</v>
          </cell>
          <cell r="R56">
            <v>15826488</v>
          </cell>
          <cell r="S56">
            <v>6464.0299005843699</v>
          </cell>
          <cell r="U56">
            <v>4.084310998488338E-4</v>
          </cell>
          <cell r="AB56" t="str">
            <v>OIL - HS</v>
          </cell>
          <cell r="AC56">
            <v>0</v>
          </cell>
          <cell r="AE56" t="str">
            <v>OIL - Anclote</v>
          </cell>
          <cell r="AF56">
            <v>54.8</v>
          </cell>
          <cell r="AJ56" t="str">
            <v>LIGHT OIL</v>
          </cell>
          <cell r="AK56">
            <v>20558548.656912003</v>
          </cell>
          <cell r="AL56">
            <v>75516</v>
          </cell>
          <cell r="AM56">
            <v>204659</v>
          </cell>
          <cell r="AN56">
            <v>1186228</v>
          </cell>
          <cell r="AO56" t="str">
            <v>light oil</v>
          </cell>
          <cell r="AP56">
            <v>20562126</v>
          </cell>
          <cell r="AQ56">
            <v>0</v>
          </cell>
          <cell r="AR56">
            <v>20562126</v>
          </cell>
          <cell r="AS56">
            <v>3577.3430879972875</v>
          </cell>
          <cell r="AU56">
            <v>1.7397729631640657E-4</v>
          </cell>
          <cell r="BB56" t="str">
            <v>OIL - HS</v>
          </cell>
          <cell r="BC56">
            <v>0</v>
          </cell>
          <cell r="BE56" t="str">
            <v>OIL - Anclote</v>
          </cell>
          <cell r="BF56">
            <v>54.96</v>
          </cell>
          <cell r="BJ56" t="str">
            <v>LIGHT OIL</v>
          </cell>
          <cell r="BK56">
            <v>6957863.3515977319</v>
          </cell>
          <cell r="BL56">
            <v>26234</v>
          </cell>
          <cell r="BM56">
            <v>68161</v>
          </cell>
          <cell r="BN56">
            <v>395068</v>
          </cell>
          <cell r="BO56" t="str">
            <v>light oil</v>
          </cell>
          <cell r="BP56">
            <v>6942186</v>
          </cell>
          <cell r="BQ56">
            <v>0</v>
          </cell>
          <cell r="BR56">
            <v>6942186</v>
          </cell>
          <cell r="BS56">
            <v>-15677.351597731933</v>
          </cell>
          <cell r="BU56">
            <v>-2.2582730566037749E-3</v>
          </cell>
          <cell r="CB56" t="str">
            <v>OIL - HS</v>
          </cell>
          <cell r="CC56">
            <v>0</v>
          </cell>
          <cell r="CE56" t="str">
            <v>OIL - Anclote</v>
          </cell>
          <cell r="CF56">
            <v>49.97</v>
          </cell>
          <cell r="CJ56" t="str">
            <v>LIGHT OIL</v>
          </cell>
          <cell r="CK56">
            <v>29699177.836214744</v>
          </cell>
          <cell r="CL56">
            <v>105118</v>
          </cell>
          <cell r="CM56">
            <v>284793</v>
          </cell>
          <cell r="CN56">
            <v>1650660</v>
          </cell>
          <cell r="CO56" t="str">
            <v>light oil</v>
          </cell>
          <cell r="CP56">
            <v>29560938</v>
          </cell>
          <cell r="CQ56">
            <v>0</v>
          </cell>
          <cell r="CR56">
            <v>29560938</v>
          </cell>
          <cell r="CS56">
            <v>-138239.83621474355</v>
          </cell>
          <cell r="CU56">
            <v>-4.6764360526970949E-3</v>
          </cell>
          <cell r="DB56" t="str">
            <v>OIL - HS</v>
          </cell>
          <cell r="DC56">
            <v>0</v>
          </cell>
          <cell r="DE56" t="str">
            <v>OIL - Anclote</v>
          </cell>
          <cell r="DF56">
            <v>59.73</v>
          </cell>
          <cell r="DJ56" t="str">
            <v>LIGHT OIL</v>
          </cell>
          <cell r="DK56">
            <v>887833.80959999992</v>
          </cell>
          <cell r="DL56">
            <v>4800</v>
          </cell>
          <cell r="DM56">
            <v>8240</v>
          </cell>
          <cell r="DN56">
            <v>47754</v>
          </cell>
          <cell r="DO56" t="str">
            <v>light oil</v>
          </cell>
          <cell r="DP56">
            <v>879904</v>
          </cell>
          <cell r="DQ56">
            <v>0</v>
          </cell>
          <cell r="DR56">
            <v>879904</v>
          </cell>
          <cell r="DS56">
            <v>-7929.8095999999205</v>
          </cell>
          <cell r="DU56">
            <v>-9.0121304142269168E-3</v>
          </cell>
          <cell r="EB56" t="str">
            <v>OIL - HS</v>
          </cell>
          <cell r="EC56">
            <v>0</v>
          </cell>
          <cell r="EE56" t="str">
            <v>OIL - Anclote</v>
          </cell>
          <cell r="EF56">
            <v>59.11</v>
          </cell>
          <cell r="EJ56" t="str">
            <v>LIGHT OIL</v>
          </cell>
          <cell r="EK56">
            <v>2170828.7387999999</v>
          </cell>
          <cell r="EL56">
            <v>9162</v>
          </cell>
          <cell r="EM56">
            <v>19605</v>
          </cell>
          <cell r="EN56">
            <v>113631</v>
          </cell>
          <cell r="EO56" t="str">
            <v>light oil</v>
          </cell>
          <cell r="EP56">
            <v>2123412</v>
          </cell>
          <cell r="EQ56">
            <v>0</v>
          </cell>
          <cell r="ER56">
            <v>2123412</v>
          </cell>
          <cell r="ES56">
            <v>-47416.738799999934</v>
          </cell>
          <cell r="EU56">
            <v>-2.2330446846867181E-2</v>
          </cell>
          <cell r="FJ56" t="str">
            <v>LIGHT OIL</v>
          </cell>
          <cell r="FK56">
            <v>123775377.3632239</v>
          </cell>
          <cell r="FL56">
            <v>467120</v>
          </cell>
          <cell r="FM56">
            <v>1240812</v>
          </cell>
          <cell r="FN56">
            <v>7191767</v>
          </cell>
          <cell r="FO56" t="str">
            <v>light oil</v>
          </cell>
          <cell r="FP56">
            <v>123728065</v>
          </cell>
          <cell r="FQ56">
            <v>0</v>
          </cell>
          <cell r="FR56">
            <v>123728065</v>
          </cell>
          <cell r="FS56">
            <v>-47312.363223895431</v>
          </cell>
          <cell r="FT56">
            <v>-47312.363223893684</v>
          </cell>
          <cell r="FV56">
            <v>-3.8238990663834986E-4</v>
          </cell>
        </row>
        <row r="57">
          <cell r="B57" t="str">
            <v>OIL - MS</v>
          </cell>
          <cell r="C57">
            <v>59.905797837625322</v>
          </cell>
          <cell r="E57" t="str">
            <v>OIL - Bartow</v>
          </cell>
          <cell r="F57">
            <v>54.59</v>
          </cell>
          <cell r="J57" t="str">
            <v>COAL</v>
          </cell>
          <cell r="K57">
            <v>46822274.577495694</v>
          </cell>
          <cell r="L57">
            <v>1458340</v>
          </cell>
          <cell r="M57">
            <v>582638</v>
          </cell>
          <cell r="N57">
            <v>14265511</v>
          </cell>
          <cell r="O57" t="str">
            <v>coal</v>
          </cell>
          <cell r="P57">
            <v>46824360</v>
          </cell>
          <cell r="Q57">
            <v>0</v>
          </cell>
          <cell r="R57">
            <v>46824360</v>
          </cell>
          <cell r="S57">
            <v>2085.4225043058395</v>
          </cell>
          <cell r="U57">
            <v>4.4537127775069209E-5</v>
          </cell>
          <cell r="AB57" t="str">
            <v>OIL - MS</v>
          </cell>
          <cell r="AC57">
            <v>60.875893313576597</v>
          </cell>
          <cell r="AE57" t="str">
            <v>OIL - Bartow</v>
          </cell>
          <cell r="AF57">
            <v>55.01</v>
          </cell>
          <cell r="AJ57" t="str">
            <v>COAL</v>
          </cell>
          <cell r="AK57">
            <v>46854699.469263382</v>
          </cell>
          <cell r="AL57">
            <v>1454880</v>
          </cell>
          <cell r="AM57">
            <v>581506</v>
          </cell>
          <cell r="AN57">
            <v>14230651</v>
          </cell>
          <cell r="AO57" t="str">
            <v>coal</v>
          </cell>
          <cell r="AP57">
            <v>46856848</v>
          </cell>
          <cell r="AQ57">
            <v>0</v>
          </cell>
          <cell r="AR57">
            <v>46856848</v>
          </cell>
          <cell r="AS57">
            <v>2148.530736617744</v>
          </cell>
          <cell r="AU57">
            <v>4.5853078649629699E-5</v>
          </cell>
          <cell r="BB57" t="str">
            <v>OIL - MS</v>
          </cell>
          <cell r="BC57">
            <v>61.722209085347203</v>
          </cell>
          <cell r="BE57" t="str">
            <v>OIL - Bartow</v>
          </cell>
          <cell r="BF57">
            <v>54.93</v>
          </cell>
          <cell r="BJ57" t="str">
            <v>COAL</v>
          </cell>
          <cell r="BK57">
            <v>45299011.142781153</v>
          </cell>
          <cell r="BL57">
            <v>1403888</v>
          </cell>
          <cell r="BM57">
            <v>561760</v>
          </cell>
          <cell r="BN57">
            <v>13742692</v>
          </cell>
          <cell r="BO57" t="str">
            <v>coal</v>
          </cell>
          <cell r="BP57">
            <v>45296565</v>
          </cell>
          <cell r="BQ57">
            <v>0</v>
          </cell>
          <cell r="BR57">
            <v>45296565</v>
          </cell>
          <cell r="BS57">
            <v>-2446.1427811533213</v>
          </cell>
          <cell r="BU57">
            <v>-5.4002831807518327E-5</v>
          </cell>
          <cell r="CB57" t="str">
            <v>OIL - MS</v>
          </cell>
          <cell r="CC57">
            <v>62.054345430901996</v>
          </cell>
          <cell r="CE57" t="str">
            <v>OIL - Bartow</v>
          </cell>
          <cell r="CF57">
            <v>54.2</v>
          </cell>
          <cell r="CJ57" t="str">
            <v>COAL</v>
          </cell>
          <cell r="CK57">
            <v>43929748.976053953</v>
          </cell>
          <cell r="CL57">
            <v>1358973</v>
          </cell>
          <cell r="CM57">
            <v>544064</v>
          </cell>
          <cell r="CN57">
            <v>13306110</v>
          </cell>
          <cell r="CO57" t="str">
            <v>coal</v>
          </cell>
          <cell r="CP57">
            <v>43929509</v>
          </cell>
          <cell r="CQ57">
            <v>0</v>
          </cell>
          <cell r="CR57">
            <v>43929509</v>
          </cell>
          <cell r="CS57">
            <v>-239.97605395317078</v>
          </cell>
          <cell r="CU57">
            <v>-5.4627529288608887E-6</v>
          </cell>
          <cell r="DB57" t="str">
            <v>OIL - MS</v>
          </cell>
          <cell r="DC57">
            <v>65.33502272727273</v>
          </cell>
          <cell r="DE57" t="str">
            <v>OIL - Bartow</v>
          </cell>
          <cell r="DF57">
            <v>55.28</v>
          </cell>
          <cell r="DJ57" t="str">
            <v>COAL</v>
          </cell>
          <cell r="DK57">
            <v>44694656.865416154</v>
          </cell>
          <cell r="DL57">
            <v>1397830</v>
          </cell>
          <cell r="DM57">
            <v>553399</v>
          </cell>
          <cell r="DN57">
            <v>13531865</v>
          </cell>
          <cell r="DO57" t="str">
            <v>coal</v>
          </cell>
          <cell r="DP57">
            <v>44692905</v>
          </cell>
          <cell r="DQ57">
            <v>0</v>
          </cell>
          <cell r="DR57">
            <v>44692905</v>
          </cell>
          <cell r="DS57">
            <v>-1751.8654161542654</v>
          </cell>
          <cell r="DU57">
            <v>-3.9197841719043895E-5</v>
          </cell>
          <cell r="EB57" t="str">
            <v>OIL - MS</v>
          </cell>
          <cell r="EC57">
            <v>65.42793846153846</v>
          </cell>
          <cell r="EE57" t="str">
            <v>OIL - Bartow</v>
          </cell>
          <cell r="EF57">
            <v>55.15</v>
          </cell>
          <cell r="EJ57" t="str">
            <v>COAL</v>
          </cell>
          <cell r="EK57">
            <v>46925865.410087906</v>
          </cell>
          <cell r="EL57">
            <v>1466113</v>
          </cell>
          <cell r="EM57">
            <v>581419</v>
          </cell>
          <cell r="EN57">
            <v>14214890</v>
          </cell>
          <cell r="EO57" t="str">
            <v>coal</v>
          </cell>
          <cell r="EP57">
            <v>46921985</v>
          </cell>
          <cell r="EQ57">
            <v>0</v>
          </cell>
          <cell r="ER57">
            <v>46921985</v>
          </cell>
          <cell r="ES57">
            <v>-3880.4100879058242</v>
          </cell>
          <cell r="EU57">
            <v>-8.2699188619275677E-5</v>
          </cell>
          <cell r="FJ57" t="str">
            <v>COAL</v>
          </cell>
          <cell r="FK57">
            <v>510555068.44109833</v>
          </cell>
          <cell r="FL57">
            <v>16025429</v>
          </cell>
          <cell r="FM57">
            <v>6360526</v>
          </cell>
          <cell r="FN57">
            <v>155922572</v>
          </cell>
          <cell r="FO57" t="str">
            <v>coal</v>
          </cell>
          <cell r="FP57">
            <v>510547836</v>
          </cell>
          <cell r="FQ57">
            <v>0</v>
          </cell>
          <cell r="FR57">
            <v>510547836</v>
          </cell>
          <cell r="FS57">
            <v>-7232.4410983324051</v>
          </cell>
          <cell r="FT57">
            <v>-7232.4410982429981</v>
          </cell>
          <cell r="FV57">
            <v>-1.4166040061803333E-5</v>
          </cell>
        </row>
        <row r="58">
          <cell r="B58" t="str">
            <v>OIL - LS</v>
          </cell>
          <cell r="C58">
            <v>60.602376882248862</v>
          </cell>
          <cell r="J58" t="str">
            <v>GAS</v>
          </cell>
          <cell r="K58">
            <v>89839426.077652246</v>
          </cell>
          <cell r="L58">
            <v>1219890</v>
          </cell>
          <cell r="M58">
            <v>9371250</v>
          </cell>
          <cell r="N58">
            <v>9371250</v>
          </cell>
          <cell r="O58" t="str">
            <v>gas</v>
          </cell>
          <cell r="P58">
            <v>90141160</v>
          </cell>
          <cell r="Q58">
            <v>-299000</v>
          </cell>
          <cell r="R58">
            <v>89842160</v>
          </cell>
          <cell r="S58">
            <v>2733.92234775424</v>
          </cell>
          <cell r="U58">
            <v>3.0329345082249221E-5</v>
          </cell>
          <cell r="AB58" t="str">
            <v>OIL - LS</v>
          </cell>
          <cell r="AC58">
            <v>61.644084460085196</v>
          </cell>
          <cell r="AJ58" t="str">
            <v>GAS</v>
          </cell>
          <cell r="AK58">
            <v>100441231.9870296</v>
          </cell>
          <cell r="AL58">
            <v>1271364</v>
          </cell>
          <cell r="AM58">
            <v>9947033</v>
          </cell>
          <cell r="AN58">
            <v>9947033</v>
          </cell>
          <cell r="AO58" t="str">
            <v>gas</v>
          </cell>
          <cell r="AP58">
            <v>100743571</v>
          </cell>
          <cell r="AQ58">
            <v>-299000</v>
          </cell>
          <cell r="AR58">
            <v>100444571</v>
          </cell>
          <cell r="AS58">
            <v>3339.0129704028368</v>
          </cell>
          <cell r="AU58">
            <v>3.3143682889728385E-5</v>
          </cell>
          <cell r="BB58" t="str">
            <v>OIL - LS</v>
          </cell>
          <cell r="BC58">
            <v>62.535970939125122</v>
          </cell>
          <cell r="BJ58" t="str">
            <v>GAS</v>
          </cell>
          <cell r="BK58">
            <v>76265025.774705559</v>
          </cell>
          <cell r="BL58">
            <v>959901</v>
          </cell>
          <cell r="BM58">
            <v>7245108</v>
          </cell>
          <cell r="BN58">
            <v>7245108</v>
          </cell>
          <cell r="BO58" t="str">
            <v>gas</v>
          </cell>
          <cell r="BP58">
            <v>76562534</v>
          </cell>
          <cell r="BQ58">
            <v>-299000</v>
          </cell>
          <cell r="BR58">
            <v>76263534</v>
          </cell>
          <cell r="BS58">
            <v>-1491.7747055590153</v>
          </cell>
          <cell r="BU58">
            <v>-1.9484395664843268E-5</v>
          </cell>
          <cell r="CB58" t="str">
            <v>OIL - LS</v>
          </cell>
          <cell r="CC58">
            <v>62.809517909918419</v>
          </cell>
          <cell r="CJ58" t="str">
            <v>GAS</v>
          </cell>
          <cell r="CK58">
            <v>68563474.835978404</v>
          </cell>
          <cell r="CL58">
            <v>779826</v>
          </cell>
          <cell r="CM58">
            <v>6340148</v>
          </cell>
          <cell r="CN58">
            <v>6340148</v>
          </cell>
          <cell r="CO58" t="str">
            <v>gas</v>
          </cell>
          <cell r="CP58">
            <v>68865109</v>
          </cell>
          <cell r="CQ58">
            <v>-299000</v>
          </cell>
          <cell r="CR58">
            <v>68566109</v>
          </cell>
          <cell r="CS58">
            <v>2634.1640215963125</v>
          </cell>
          <cell r="CU58">
            <v>3.8251068790093871E-5</v>
          </cell>
          <cell r="DB58" t="str">
            <v>OIL - LS</v>
          </cell>
          <cell r="DC58">
            <v>66.16196590909091</v>
          </cell>
          <cell r="DJ58" t="str">
            <v>GAS</v>
          </cell>
          <cell r="DK58">
            <v>46239460.645594388</v>
          </cell>
          <cell r="DL58">
            <v>600694</v>
          </cell>
          <cell r="DM58">
            <v>4435229</v>
          </cell>
          <cell r="DN58">
            <v>4435229</v>
          </cell>
          <cell r="DO58" t="str">
            <v>gas</v>
          </cell>
          <cell r="DP58">
            <v>46539712</v>
          </cell>
          <cell r="DQ58">
            <v>-299000</v>
          </cell>
          <cell r="DR58">
            <v>46240712</v>
          </cell>
          <cell r="DS58">
            <v>1251.3544056117535</v>
          </cell>
          <cell r="DU58">
            <v>2.6887884600827642E-5</v>
          </cell>
          <cell r="EB58" t="str">
            <v>OIL - LS</v>
          </cell>
          <cell r="EC58">
            <v>66.280950000000004</v>
          </cell>
          <cell r="EJ58" t="str">
            <v>GAS</v>
          </cell>
          <cell r="EK58">
            <v>44851585.355662674</v>
          </cell>
          <cell r="EL58">
            <v>594601</v>
          </cell>
          <cell r="EM58">
            <v>4341341</v>
          </cell>
          <cell r="EN58">
            <v>4341341</v>
          </cell>
          <cell r="EO58" t="str">
            <v>gas</v>
          </cell>
          <cell r="EP58">
            <v>45148177</v>
          </cell>
          <cell r="EQ58">
            <v>-299000</v>
          </cell>
          <cell r="ER58">
            <v>44849177</v>
          </cell>
          <cell r="ES58">
            <v>-2408.3556626737118</v>
          </cell>
          <cell r="EU58">
            <v>-5.3343364510015807E-5</v>
          </cell>
          <cell r="FJ58" t="str">
            <v>GAS</v>
          </cell>
          <cell r="FK58">
            <v>727187825.67662275</v>
          </cell>
          <cell r="FL58">
            <v>9543038</v>
          </cell>
          <cell r="FM58">
            <v>74245688</v>
          </cell>
          <cell r="FN58">
            <v>74245688</v>
          </cell>
          <cell r="FO58" t="str">
            <v>gas</v>
          </cell>
          <cell r="FP58">
            <v>730776808</v>
          </cell>
          <cell r="FQ58">
            <v>-3588000</v>
          </cell>
          <cell r="FR58">
            <v>727188808</v>
          </cell>
          <cell r="FS58">
            <v>982.32337725162506</v>
          </cell>
          <cell r="FT58">
            <v>982.32337713241577</v>
          </cell>
          <cell r="FV58">
            <v>1.3442180517754139E-6</v>
          </cell>
        </row>
        <row r="59">
          <cell r="B59" t="str">
            <v>OIL - DISTILLATE</v>
          </cell>
          <cell r="C59">
            <v>93.900251748251733</v>
          </cell>
          <cell r="J59" t="str">
            <v>NUCLEAR</v>
          </cell>
          <cell r="K59">
            <v>2162811.75</v>
          </cell>
          <cell r="L59">
            <v>575112</v>
          </cell>
          <cell r="M59">
            <v>5958159</v>
          </cell>
          <cell r="N59">
            <v>5958159</v>
          </cell>
          <cell r="O59" t="str">
            <v>nuc</v>
          </cell>
          <cell r="P59">
            <v>2162812</v>
          </cell>
          <cell r="Q59">
            <v>0</v>
          </cell>
          <cell r="R59">
            <v>2162812</v>
          </cell>
          <cell r="S59">
            <v>0.25</v>
          </cell>
          <cell r="U59">
            <v>1.1559025934755309E-7</v>
          </cell>
          <cell r="AB59" t="str">
            <v>OIL - DISTILLATE</v>
          </cell>
          <cell r="AC59">
            <v>95.0214</v>
          </cell>
          <cell r="AJ59" t="str">
            <v>NUCLEAR</v>
          </cell>
          <cell r="AK59">
            <v>2155835</v>
          </cell>
          <cell r="AL59">
            <v>573257</v>
          </cell>
          <cell r="AM59">
            <v>5938939</v>
          </cell>
          <cell r="AN59">
            <v>5938939</v>
          </cell>
          <cell r="AO59" t="str">
            <v>nuc</v>
          </cell>
          <cell r="AP59">
            <v>2155835</v>
          </cell>
          <cell r="AQ59">
            <v>0</v>
          </cell>
          <cell r="AR59">
            <v>2155835</v>
          </cell>
          <cell r="AS59">
            <v>0</v>
          </cell>
          <cell r="AU59">
            <v>0</v>
          </cell>
          <cell r="BB59" t="str">
            <v>OIL - DISTILLATE</v>
          </cell>
          <cell r="BC59">
            <v>97.016000000000005</v>
          </cell>
          <cell r="BJ59" t="str">
            <v>NUCLEAR</v>
          </cell>
          <cell r="BK59">
            <v>2079090</v>
          </cell>
          <cell r="BL59">
            <v>552850</v>
          </cell>
          <cell r="BM59">
            <v>5727521</v>
          </cell>
          <cell r="BN59">
            <v>5727521</v>
          </cell>
          <cell r="BO59" t="str">
            <v>nuc</v>
          </cell>
          <cell r="BP59">
            <v>2079090</v>
          </cell>
          <cell r="BQ59">
            <v>0</v>
          </cell>
          <cell r="BR59">
            <v>2079090</v>
          </cell>
          <cell r="BS59">
            <v>0</v>
          </cell>
          <cell r="BU59">
            <v>0</v>
          </cell>
          <cell r="CB59" t="str">
            <v>OIL - DISTILLATE</v>
          </cell>
          <cell r="CC59">
            <v>98.34434782608696</v>
          </cell>
          <cell r="CJ59" t="str">
            <v>NUCLEAR</v>
          </cell>
          <cell r="CK59">
            <v>2134904.5</v>
          </cell>
          <cell r="CL59">
            <v>567691</v>
          </cell>
          <cell r="CM59">
            <v>5881279</v>
          </cell>
          <cell r="CN59">
            <v>5881279</v>
          </cell>
          <cell r="CO59" t="str">
            <v>nuc</v>
          </cell>
          <cell r="CP59">
            <v>2134905</v>
          </cell>
          <cell r="CQ59">
            <v>0</v>
          </cell>
          <cell r="CR59">
            <v>2134905</v>
          </cell>
          <cell r="CS59">
            <v>0.5</v>
          </cell>
          <cell r="CU59">
            <v>2.3420245865741098E-7</v>
          </cell>
          <cell r="DB59" t="str">
            <v>OIL - DISTILLATE</v>
          </cell>
          <cell r="DC59">
            <v>106.404</v>
          </cell>
          <cell r="DJ59" t="str">
            <v>NUCLEAR</v>
          </cell>
          <cell r="DK59">
            <v>140101.14000000001</v>
          </cell>
          <cell r="DL59">
            <v>37872</v>
          </cell>
          <cell r="DM59">
            <v>385954</v>
          </cell>
          <cell r="DN59">
            <v>385954</v>
          </cell>
          <cell r="DO59" t="str">
            <v>nuc</v>
          </cell>
          <cell r="DP59">
            <v>140101</v>
          </cell>
          <cell r="DQ59">
            <v>0</v>
          </cell>
          <cell r="DR59">
            <v>140101</v>
          </cell>
          <cell r="DS59">
            <v>-0.14000000001396984</v>
          </cell>
          <cell r="DU59">
            <v>-9.9927909161226418E-7</v>
          </cell>
          <cell r="EB59" t="str">
            <v>OIL - DISTILLATE</v>
          </cell>
          <cell r="EC59">
            <v>106.914</v>
          </cell>
          <cell r="EJ59" t="str">
            <v>NUCLEAR</v>
          </cell>
          <cell r="EK59">
            <v>1610352.5</v>
          </cell>
          <cell r="EL59">
            <v>431741</v>
          </cell>
          <cell r="EM59">
            <v>4399871</v>
          </cell>
          <cell r="EN59">
            <v>4399871</v>
          </cell>
          <cell r="EO59" t="str">
            <v>nuc</v>
          </cell>
          <cell r="EP59">
            <v>1610353</v>
          </cell>
          <cell r="EQ59">
            <v>0</v>
          </cell>
          <cell r="ER59">
            <v>1610353</v>
          </cell>
          <cell r="ES59">
            <v>0.5</v>
          </cell>
          <cell r="EU59">
            <v>3.1049092962847278E-7</v>
          </cell>
          <cell r="FJ59" t="str">
            <v>NUCLEAR</v>
          </cell>
          <cell r="FK59">
            <v>22219575.890000001</v>
          </cell>
          <cell r="FL59">
            <v>5948474</v>
          </cell>
          <cell r="FM59">
            <v>61174594</v>
          </cell>
          <cell r="FN59">
            <v>61174594</v>
          </cell>
          <cell r="FO59" t="str">
            <v>nuc</v>
          </cell>
          <cell r="FP59">
            <v>22219577</v>
          </cell>
          <cell r="FQ59">
            <v>0</v>
          </cell>
          <cell r="FR59">
            <v>22219577</v>
          </cell>
          <cell r="FS59">
            <v>1.1099999994039536</v>
          </cell>
          <cell r="FT59">
            <v>1.1099999999860302</v>
          </cell>
          <cell r="FV59">
            <v>4.9955946505463632E-8</v>
          </cell>
        </row>
        <row r="60">
          <cell r="B60" t="str">
            <v>COAL - HS</v>
          </cell>
          <cell r="C60">
            <v>77.428704418451275</v>
          </cell>
          <cell r="J60" t="str">
            <v>OTHER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AB60" t="str">
            <v>COAL - HS</v>
          </cell>
          <cell r="AC60">
            <v>77.692016868573788</v>
          </cell>
          <cell r="AJ60" t="str">
            <v>OTHER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BB60" t="str">
            <v>COAL - HS</v>
          </cell>
          <cell r="BC60">
            <v>77.71475697774008</v>
          </cell>
          <cell r="BJ60" t="str">
            <v>OTHER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CB60" t="str">
            <v>COAL - HS</v>
          </cell>
          <cell r="CC60">
            <v>77.667758587069869</v>
          </cell>
          <cell r="CJ60" t="str">
            <v>OTHER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DB60" t="str">
            <v>COAL - HS</v>
          </cell>
          <cell r="DC60">
            <v>77.601374228914622</v>
          </cell>
          <cell r="DJ60" t="str">
            <v>OTHER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EB60" t="str">
            <v>COAL - HS</v>
          </cell>
          <cell r="EC60">
            <v>77.637506547044637</v>
          </cell>
          <cell r="EJ60" t="str">
            <v>OTHER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FJ60" t="str">
            <v>OTHER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</row>
        <row r="61">
          <cell r="B61" t="str">
            <v>COAL - LS</v>
          </cell>
          <cell r="C61">
            <v>79.829014942141328</v>
          </cell>
          <cell r="J61" t="str">
            <v>TOTAL</v>
          </cell>
          <cell r="K61">
            <v>206945164.56330764</v>
          </cell>
          <cell r="L61">
            <v>3878904</v>
          </cell>
          <cell r="N61">
            <v>36505283</v>
          </cell>
          <cell r="P61">
            <v>207257292</v>
          </cell>
          <cell r="Q61">
            <v>-299000</v>
          </cell>
          <cell r="R61">
            <v>206958292</v>
          </cell>
          <cell r="S61">
            <v>13127.436692345887</v>
          </cell>
          <cell r="AB61" t="str">
            <v>COAL - LS</v>
          </cell>
          <cell r="AC61">
            <v>79.996026188466047</v>
          </cell>
          <cell r="AJ61" t="str">
            <v>TOTAL</v>
          </cell>
          <cell r="AK61">
            <v>222526412.93711424</v>
          </cell>
          <cell r="AL61">
            <v>3938585</v>
          </cell>
          <cell r="AN61">
            <v>37262575</v>
          </cell>
          <cell r="AP61">
            <v>222834215</v>
          </cell>
          <cell r="AQ61">
            <v>-299000</v>
          </cell>
          <cell r="AR61">
            <v>222535215</v>
          </cell>
          <cell r="AS61">
            <v>8802.0628857798874</v>
          </cell>
          <cell r="BB61" t="str">
            <v>COAL - LS</v>
          </cell>
          <cell r="BC61">
            <v>80.026078403468787</v>
          </cell>
          <cell r="BJ61" t="str">
            <v>TOTAL</v>
          </cell>
          <cell r="BK61">
            <v>178569042.93215266</v>
          </cell>
          <cell r="BL61">
            <v>3459967</v>
          </cell>
          <cell r="BN61">
            <v>32565259</v>
          </cell>
          <cell r="BP61">
            <v>178848496</v>
          </cell>
          <cell r="BQ61">
            <v>-299000</v>
          </cell>
          <cell r="BR61">
            <v>178549496</v>
          </cell>
          <cell r="BS61">
            <v>-19546.932152664289</v>
          </cell>
          <cell r="CB61" t="str">
            <v>COAL - LS</v>
          </cell>
          <cell r="CC61">
            <v>80.15658639404198</v>
          </cell>
          <cell r="CJ61" t="str">
            <v>TOTAL</v>
          </cell>
          <cell r="CK61">
            <v>170344808.91684008</v>
          </cell>
          <cell r="CL61">
            <v>3098527</v>
          </cell>
          <cell r="CN61">
            <v>30284246</v>
          </cell>
          <cell r="CP61">
            <v>170508442</v>
          </cell>
          <cell r="CQ61">
            <v>-299000</v>
          </cell>
          <cell r="CR61">
            <v>170209442</v>
          </cell>
          <cell r="CS61">
            <v>-135366.9168400839</v>
          </cell>
          <cell r="DB61" t="str">
            <v>COAL - LS</v>
          </cell>
          <cell r="DC61">
            <v>80.290102914591998</v>
          </cell>
          <cell r="DJ61" t="str">
            <v>TOTAL</v>
          </cell>
          <cell r="DK61">
            <v>132652848.23032646</v>
          </cell>
          <cell r="DL61">
            <v>2468963</v>
          </cell>
          <cell r="DN61">
            <v>22809785</v>
          </cell>
          <cell r="DP61">
            <v>132936051</v>
          </cell>
          <cell r="DQ61">
            <v>-299000</v>
          </cell>
          <cell r="DR61">
            <v>132637051</v>
          </cell>
          <cell r="DS61">
            <v>-15797.230326455086</v>
          </cell>
          <cell r="EB61" t="str">
            <v>COAL - LS</v>
          </cell>
          <cell r="EC61">
            <v>80.306983322814304</v>
          </cell>
          <cell r="EJ61" t="str">
            <v>TOTAL</v>
          </cell>
          <cell r="EK61">
            <v>132458452.98898518</v>
          </cell>
          <cell r="EL61">
            <v>2889774</v>
          </cell>
          <cell r="EN61">
            <v>27102222</v>
          </cell>
          <cell r="EP61">
            <v>132699936</v>
          </cell>
          <cell r="EQ61">
            <v>-299000</v>
          </cell>
          <cell r="ER61">
            <v>132400936</v>
          </cell>
          <cell r="ES61">
            <v>-57516.988985191565</v>
          </cell>
          <cell r="FJ61" t="str">
            <v>TOTAL</v>
          </cell>
          <cell r="FK61">
            <v>1865445050.5687263</v>
          </cell>
          <cell r="FL61">
            <v>37313075</v>
          </cell>
          <cell r="FN61">
            <v>354524690</v>
          </cell>
          <cell r="FP61">
            <v>1868943625</v>
          </cell>
          <cell r="FQ61">
            <v>-3588000</v>
          </cell>
          <cell r="FR61">
            <v>1865355625</v>
          </cell>
          <cell r="FS61">
            <v>-89425.568726241589</v>
          </cell>
          <cell r="FT61">
            <v>-4.7848189495946719E-5</v>
          </cell>
          <cell r="FV61">
            <v>-4.7848189495946719E-5</v>
          </cell>
        </row>
        <row r="62">
          <cell r="B62" t="str">
            <v>GAS - REGULAR</v>
          </cell>
          <cell r="C62">
            <v>8.7978119339798457</v>
          </cell>
          <cell r="J62" t="str">
            <v>CHECK</v>
          </cell>
          <cell r="K62">
            <v>0</v>
          </cell>
          <cell r="L62">
            <v>0</v>
          </cell>
          <cell r="N62">
            <v>0</v>
          </cell>
          <cell r="S62">
            <v>1.9790604710578918E-9</v>
          </cell>
          <cell r="AB62" t="str">
            <v>GAS - REGULAR</v>
          </cell>
          <cell r="AC62">
            <v>9.3175139491916443</v>
          </cell>
          <cell r="AJ62" t="str">
            <v>CHECK</v>
          </cell>
          <cell r="AK62">
            <v>0</v>
          </cell>
          <cell r="AL62">
            <v>0</v>
          </cell>
          <cell r="AN62">
            <v>0</v>
          </cell>
          <cell r="AS62">
            <v>-8.6729414761066437E-9</v>
          </cell>
          <cell r="BB62" t="str">
            <v>GAS - REGULAR</v>
          </cell>
          <cell r="BC62">
            <v>9.597436547708492</v>
          </cell>
          <cell r="BJ62" t="str">
            <v>CHECK</v>
          </cell>
          <cell r="BK62">
            <v>0</v>
          </cell>
          <cell r="BL62">
            <v>0</v>
          </cell>
          <cell r="BN62">
            <v>0</v>
          </cell>
          <cell r="BS62">
            <v>5.1513779908418655E-9</v>
          </cell>
          <cell r="CB62" t="str">
            <v>GAS - REGULAR</v>
          </cell>
          <cell r="CC62">
            <v>9.7661455892806845</v>
          </cell>
          <cell r="CJ62" t="str">
            <v>CHECK</v>
          </cell>
          <cell r="CK62">
            <v>0</v>
          </cell>
          <cell r="CL62">
            <v>0</v>
          </cell>
          <cell r="CN62">
            <v>0</v>
          </cell>
          <cell r="CS62">
            <v>8.149072527885437E-9</v>
          </cell>
          <cell r="DB62" t="str">
            <v>GAS - REGULAR</v>
          </cell>
          <cell r="DC62">
            <v>9.0375377696502301</v>
          </cell>
          <cell r="DJ62" t="str">
            <v>CHECK</v>
          </cell>
          <cell r="DK62">
            <v>0</v>
          </cell>
          <cell r="DL62">
            <v>0</v>
          </cell>
          <cell r="DN62">
            <v>0</v>
          </cell>
          <cell r="DS62">
            <v>-3.1341187423095107E-9</v>
          </cell>
          <cell r="EB62" t="str">
            <v>GAS - REGULAR</v>
          </cell>
          <cell r="EC62">
            <v>8.9014130919532644</v>
          </cell>
          <cell r="EJ62" t="str">
            <v>CHECK</v>
          </cell>
          <cell r="EK62">
            <v>0</v>
          </cell>
          <cell r="EL62">
            <v>0</v>
          </cell>
          <cell r="EN62">
            <v>0</v>
          </cell>
          <cell r="EP62" t="str">
            <v xml:space="preserve"> </v>
          </cell>
          <cell r="ES62">
            <v>3.7325662560760975E-9</v>
          </cell>
          <cell r="FJ62" t="str">
            <v>CHECK</v>
          </cell>
          <cell r="FK62">
            <v>0</v>
          </cell>
          <cell r="FL62">
            <v>0</v>
          </cell>
          <cell r="FN62">
            <v>0</v>
          </cell>
          <cell r="FS62">
            <v>4.5634806156158447E-8</v>
          </cell>
        </row>
        <row r="63">
          <cell r="B63" t="str">
            <v>NUCLEAR</v>
          </cell>
          <cell r="C63">
            <v>0.3630000055386236</v>
          </cell>
          <cell r="AB63" t="str">
            <v>NUCLEAR</v>
          </cell>
          <cell r="AC63">
            <v>0.36300002407837495</v>
          </cell>
          <cell r="BB63" t="str">
            <v>NUCLEAR</v>
          </cell>
          <cell r="BC63">
            <v>0.36299997852474047</v>
          </cell>
          <cell r="CB63" t="str">
            <v>NUCLEAR</v>
          </cell>
          <cell r="CC63">
            <v>0.36300003791692248</v>
          </cell>
          <cell r="DB63" t="str">
            <v>NUCLEAR</v>
          </cell>
          <cell r="DC63">
            <v>0.36299958026086016</v>
          </cell>
          <cell r="EB63" t="str">
            <v>NUCLEAR</v>
          </cell>
          <cell r="EC63">
            <v>0.36599993499809425</v>
          </cell>
          <cell r="EP63" t="str">
            <v xml:space="preserve"> </v>
          </cell>
        </row>
        <row r="64">
          <cell r="B64" t="str">
            <v>GAS TRANSP COST</v>
          </cell>
          <cell r="C64">
            <v>0.22452511578963311</v>
          </cell>
          <cell r="W64" t="str">
            <v>S:\Rates\Hines 4\[2007 E-Schedules Oct FOF (refiled 102706 corrected 103106).xls]E4 Page 2</v>
          </cell>
          <cell r="AB64" t="str">
            <v>GAS TRANSP COST</v>
          </cell>
          <cell r="AC64">
            <v>0.24839198346481606</v>
          </cell>
          <cell r="AW64" t="str">
            <v>S:\Rates\Hines 4\[2007 E-Schedules Oct FOF (refiled 102706 corrected 103106).xls]E4 Page 2</v>
          </cell>
          <cell r="BB64" t="str">
            <v>GAS TRANSP COST</v>
          </cell>
          <cell r="BC64">
            <v>0.19899102448305653</v>
          </cell>
          <cell r="BW64" t="str">
            <v>S:\Rates\Hines 4\[2007 E-Schedules Oct FOF (refiled 102706 corrected 103106).xls]E4 Page 2</v>
          </cell>
          <cell r="CB64" t="str">
            <v>GAS TRANSP COST</v>
          </cell>
          <cell r="CC64">
            <v>0.21999745280262431</v>
          </cell>
          <cell r="CW64" t="str">
            <v>S:\Rates\Hines 4\[2007 E-Schedules Oct FOF (refiled 102706 corrected 103106).xls]E4 Page 2</v>
          </cell>
          <cell r="DB64" t="str">
            <v>GAS TRANSP COST</v>
          </cell>
          <cell r="DC64">
            <v>0.21308055143181109</v>
          </cell>
          <cell r="DW64" t="str">
            <v>S:\Rates\Hines 4\[2007 E-Schedules Oct FOF (refiled 102706 corrected 103106).xls]E4 Page 2</v>
          </cell>
          <cell r="EB64" t="str">
            <v>GAS TRANSP COST</v>
          </cell>
          <cell r="EC64">
            <v>0.22957531823213329</v>
          </cell>
          <cell r="EW64" t="str">
            <v>S:\Rates\Hines 4\[2007 E-Schedules Oct FOF (refiled 102706 corrected 103106).xls]E4 Page 2</v>
          </cell>
        </row>
        <row r="65">
          <cell r="B65" t="str">
            <v>UF STEAM REV</v>
          </cell>
          <cell r="C65">
            <v>299000</v>
          </cell>
          <cell r="W65">
            <v>39206.566505555558</v>
          </cell>
          <cell r="AB65" t="str">
            <v>UF STEAM REV</v>
          </cell>
          <cell r="AC65">
            <v>299000</v>
          </cell>
          <cell r="AW65">
            <v>39206.566505555558</v>
          </cell>
          <cell r="BB65" t="str">
            <v>UF STEAM REV</v>
          </cell>
          <cell r="BC65">
            <v>299000</v>
          </cell>
          <cell r="BW65">
            <v>39206.566505555558</v>
          </cell>
          <cell r="CB65" t="str">
            <v>UF STEAM REV</v>
          </cell>
          <cell r="CC65">
            <v>299000</v>
          </cell>
          <cell r="CW65">
            <v>39206.566505555558</v>
          </cell>
          <cell r="DB65" t="str">
            <v>UF STEAM REV</v>
          </cell>
          <cell r="DC65">
            <v>299000</v>
          </cell>
          <cell r="DW65">
            <v>39206.566505555558</v>
          </cell>
          <cell r="EB65" t="str">
            <v>UF STEAM REV</v>
          </cell>
          <cell r="EC65">
            <v>299000</v>
          </cell>
          <cell r="EW65">
            <v>39206.566505555558</v>
          </cell>
        </row>
      </sheetData>
      <sheetData sheetId="16"/>
      <sheetData sheetId="17"/>
      <sheetData sheetId="18">
        <row r="13">
          <cell r="F13">
            <v>66093</v>
          </cell>
        </row>
      </sheetData>
      <sheetData sheetId="19"/>
      <sheetData sheetId="20">
        <row r="24">
          <cell r="D24">
            <v>436435</v>
          </cell>
        </row>
      </sheetData>
      <sheetData sheetId="21"/>
      <sheetData sheetId="22">
        <row r="14">
          <cell r="D14">
            <v>390516</v>
          </cell>
        </row>
      </sheetData>
      <sheetData sheetId="23">
        <row r="19">
          <cell r="D19">
            <v>47136</v>
          </cell>
        </row>
      </sheetData>
      <sheetData sheetId="24"/>
      <sheetData sheetId="25"/>
      <sheetData sheetId="26"/>
      <sheetData sheetId="27"/>
      <sheetData sheetId="28"/>
      <sheetData sheetId="29">
        <row r="8">
          <cell r="B8">
            <v>0</v>
          </cell>
        </row>
      </sheetData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 &amp; Inputs"/>
      <sheetName val="Allocators to COS"/>
      <sheetName val="Allocators from COS"/>
      <sheetName val="DVC"/>
      <sheetName val="Proposed Increase"/>
      <sheetName val="E-1 (1)"/>
      <sheetName val="E-1 (2)"/>
      <sheetName val="E-2"/>
      <sheetName val="E-3a"/>
      <sheetName val="E-3b"/>
      <sheetName val="E-4a"/>
      <sheetName val="E-4b"/>
      <sheetName val="E-5 Yr1"/>
      <sheetName val="E-5 Yr2"/>
      <sheetName val="E-5 Yr3"/>
      <sheetName val="E-5 Yr4"/>
      <sheetName val="E-5 Yr5"/>
      <sheetName val="E-5 Notes"/>
      <sheetName val="E-6a (1)"/>
      <sheetName val="E-6a (12 CP &amp; 25% AD)"/>
      <sheetName val="E-6a (compare 8% AD to 25%AD)"/>
      <sheetName val="E-6a (12 CP &amp; 50% AD)"/>
      <sheetName val="E-6a (compare 8% AD to 50%AD)"/>
      <sheetName val="E-6a (2)"/>
      <sheetName val="E-6a (3)"/>
      <sheetName val="E-6b"/>
      <sheetName val="E-7"/>
      <sheetName val="E-8"/>
      <sheetName val="E-8 (clause rev not filed)"/>
      <sheetName val="E-9"/>
      <sheetName val="E-10 (1-2) MWH"/>
      <sheetName val="E-10 (3) Jur MWH"/>
      <sheetName val="E-10 (4-9) MW &amp; Alloc Yr1"/>
      <sheetName val="E-10 (4-9) MW &amp; Alloc Yr2"/>
      <sheetName val="E-10 (4-9) MW &amp; Alloc Yr3"/>
      <sheetName val="E-10 (4-9) MW &amp; Alloc Yr4"/>
      <sheetName val="E-10 (4-9) MW &amp; Alloc Yr5"/>
      <sheetName val="E-10 (10) Whls Billing"/>
      <sheetName val="E-10 (11) Meter Invest"/>
      <sheetName val="E-10 (12) Meter Exp"/>
      <sheetName val="E-10 (13) MW"/>
      <sheetName val="E-10 (14) T&amp;D MW"/>
      <sheetName val="E-10 (15-16) MW data"/>
      <sheetName val="E-10 (17-19) Resource Capacity"/>
      <sheetName val="E-11"/>
      <sheetName val="E-12"/>
      <sheetName val="E-12 (old format)"/>
      <sheetName val="E-13a"/>
      <sheetName val="E-13b"/>
      <sheetName val="E-13b (Support)"/>
      <sheetName val="E-13c Yr1"/>
      <sheetName val="E-13c Yr2"/>
      <sheetName val="E-13c Yr3"/>
      <sheetName val="E-13c Yr4"/>
      <sheetName val="E-13c Yr5"/>
      <sheetName val="E-13c summary"/>
      <sheetName val="E-13d"/>
      <sheetName val="E-14"/>
      <sheetName val="E-14A"/>
      <sheetName val="E-14B"/>
      <sheetName val="E-14C"/>
      <sheetName val="E-14D1"/>
      <sheetName val="E-14D2"/>
      <sheetName val="E-14D3 (not filed)"/>
      <sheetName val="E-14E"/>
      <sheetName val="E-14F"/>
      <sheetName val="E-14F Part 1(a-d)"/>
      <sheetName val="E-14F Part 2(a-d)"/>
      <sheetName val="E-14F Part 2(e)"/>
      <sheetName val="E-14F Part 3(a)"/>
      <sheetName val="E-14F Part 3(b)"/>
      <sheetName val="E-14F Part 4"/>
      <sheetName val="E-14G"/>
      <sheetName val="E-14H"/>
      <sheetName val="E-15"/>
      <sheetName val="E-16"/>
      <sheetName val="E-17"/>
      <sheetName val="E-17 (last study)"/>
      <sheetName val="E-18"/>
      <sheetName val="E-19a (1)"/>
      <sheetName val="E-19a (2)"/>
      <sheetName val="E-19b"/>
      <sheetName val="E-19c"/>
      <sheetName val="Base Rates"/>
      <sheetName val="Rates"/>
      <sheetName val="Revenue Summary"/>
      <sheetName val="Revenue Detail"/>
      <sheetName val="Revenue - Yr1"/>
      <sheetName val="Revenue - Yr2"/>
      <sheetName val="Revenue - Yr3"/>
      <sheetName val="Revenue - Yr4"/>
      <sheetName val="Revenue - Yr5"/>
      <sheetName val="Forecast by RC - Yr1"/>
      <sheetName val="Forecast by RC - Yr2"/>
      <sheetName val="Forecast by RC - Yr3"/>
      <sheetName val="Forecast by RC - Yr4"/>
      <sheetName val="Forecast by RC - Yr5"/>
      <sheetName val="Checks by RC"/>
      <sheetName val="BA-1 Rates Current"/>
      <sheetName val="Sales Forecast - Yr1"/>
      <sheetName val="Sales Forecast - Yr2"/>
      <sheetName val="Sales Forecast - Yr3"/>
      <sheetName val="Sales Forecast - Yr4"/>
      <sheetName val="Sales Forecast - Yr5"/>
      <sheetName val="Sales Forecast - Yr6"/>
      <sheetName val="MW"/>
      <sheetName val="DR"/>
      <sheetName val="WDE"/>
      <sheetName val="BC"/>
      <sheetName val="BC Monthly"/>
      <sheetName val="CURST015A"/>
      <sheetName val="CIAC"/>
      <sheetName val="CIAC_RIDER"/>
      <sheetName val="SS Customers"/>
      <sheetName val="REG FL  FERC IS - 3 Adjusted"/>
      <sheetName val="Scenario Info FERC IS - 3"/>
      <sheetName val="FOF Gen"/>
      <sheetName val="FOF Purch"/>
      <sheetName val="DEF - REV - Electric Revenue Su"/>
      <sheetName val="Budget Export - DE Florida"/>
      <sheetName val="Scenario Info (budget export)"/>
      <sheetName val="Rate Code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 Req"/>
      <sheetName val="BM"/>
      <sheetName val="CM"/>
      <sheetName val="Monthly"/>
      <sheetName val="Table"/>
    </sheetNames>
    <sheetDataSet>
      <sheetData sheetId="0"/>
      <sheetData sheetId="1">
        <row r="2">
          <cell r="C2" t="str">
            <v>Rat_cd.</v>
          </cell>
        </row>
      </sheetData>
      <sheetData sheetId="2"/>
      <sheetData sheetId="3"/>
      <sheetData sheetId="4">
        <row r="1">
          <cell r="A1" t="str">
            <v>PEF WHOLESALE  SALES</v>
          </cell>
        </row>
        <row r="2">
          <cell r="H2" t="str">
            <v>MWH</v>
          </cell>
          <cell r="I2" t="str">
            <v>MWH</v>
          </cell>
          <cell r="J2" t="str">
            <v>MWH</v>
          </cell>
          <cell r="K2" t="str">
            <v>MWH</v>
          </cell>
          <cell r="L2" t="str">
            <v>MWH</v>
          </cell>
          <cell r="M2" t="str">
            <v>MWH</v>
          </cell>
          <cell r="N2" t="str">
            <v>MWH</v>
          </cell>
          <cell r="P2" t="str">
            <v>MWH</v>
          </cell>
          <cell r="Q2" t="str">
            <v>MWH</v>
          </cell>
          <cell r="R2" t="str">
            <v>MWH</v>
          </cell>
          <cell r="S2" t="str">
            <v>MWH</v>
          </cell>
          <cell r="T2" t="str">
            <v>MWH</v>
          </cell>
          <cell r="U2" t="str">
            <v>MWH</v>
          </cell>
          <cell r="V2" t="str">
            <v>MWH</v>
          </cell>
          <cell r="W2" t="str">
            <v>MWH</v>
          </cell>
          <cell r="X2" t="str">
            <v>MWH</v>
          </cell>
          <cell r="Y2" t="str">
            <v>MWH</v>
          </cell>
          <cell r="Z2" t="str">
            <v>MWH</v>
          </cell>
          <cell r="AA2" t="str">
            <v>MWH</v>
          </cell>
          <cell r="AB2" t="str">
            <v>MWH</v>
          </cell>
          <cell r="AU2" t="str">
            <v>$/MWH</v>
          </cell>
          <cell r="AV2" t="str">
            <v>$/MWH</v>
          </cell>
          <cell r="AW2" t="str">
            <v>$/MWH</v>
          </cell>
          <cell r="AZ2" t="str">
            <v>$/MWH</v>
          </cell>
          <cell r="BA2" t="str">
            <v>$/MWH</v>
          </cell>
          <cell r="BB2" t="str">
            <v>$/MWH</v>
          </cell>
          <cell r="BC2" t="str">
            <v>$/MWH</v>
          </cell>
          <cell r="BD2" t="str">
            <v>$/MWH</v>
          </cell>
          <cell r="BE2" t="str">
            <v>$/MWH</v>
          </cell>
          <cell r="BF2" t="str">
            <v>$/MWH</v>
          </cell>
          <cell r="BG2" t="str">
            <v>$/MWH</v>
          </cell>
          <cell r="BH2" t="str">
            <v>$/MWH</v>
          </cell>
          <cell r="BI2" t="str">
            <v>$/MWH</v>
          </cell>
          <cell r="BJ2" t="str">
            <v>$/MWH</v>
          </cell>
          <cell r="BK2" t="str">
            <v>$/MWH</v>
          </cell>
          <cell r="BZ2" t="str">
            <v>$</v>
          </cell>
          <cell r="CA2" t="str">
            <v>$</v>
          </cell>
          <cell r="CB2" t="str">
            <v>$</v>
          </cell>
          <cell r="CC2" t="str">
            <v>$</v>
          </cell>
          <cell r="CD2" t="str">
            <v>$</v>
          </cell>
          <cell r="CE2" t="str">
            <v>$</v>
          </cell>
          <cell r="CF2" t="str">
            <v>$</v>
          </cell>
          <cell r="CH2" t="str">
            <v>$</v>
          </cell>
          <cell r="CI2" t="str">
            <v>$</v>
          </cell>
          <cell r="CJ2" t="str">
            <v>$</v>
          </cell>
          <cell r="CK2" t="str">
            <v>$</v>
          </cell>
          <cell r="CL2" t="str">
            <v>$</v>
          </cell>
          <cell r="CM2" t="str">
            <v>$</v>
          </cell>
          <cell r="CN2" t="str">
            <v>$</v>
          </cell>
          <cell r="CO2" t="str">
            <v>$</v>
          </cell>
          <cell r="CP2" t="str">
            <v>$</v>
          </cell>
          <cell r="CQ2" t="str">
            <v>$</v>
          </cell>
          <cell r="CR2" t="str">
            <v>$</v>
          </cell>
          <cell r="CS2" t="str">
            <v>$</v>
          </cell>
          <cell r="CT2" t="str">
            <v>$</v>
          </cell>
        </row>
        <row r="3">
          <cell r="B3" t="str">
            <v>Rate</v>
          </cell>
          <cell r="H3">
            <v>2006</v>
          </cell>
          <cell r="I3">
            <v>2006</v>
          </cell>
          <cell r="J3">
            <v>2006</v>
          </cell>
          <cell r="K3">
            <v>2006</v>
          </cell>
          <cell r="L3">
            <v>2006</v>
          </cell>
          <cell r="M3">
            <v>2006</v>
          </cell>
          <cell r="N3">
            <v>2006</v>
          </cell>
          <cell r="P3">
            <v>2007</v>
          </cell>
          <cell r="Q3">
            <v>2007</v>
          </cell>
          <cell r="R3">
            <v>2007</v>
          </cell>
          <cell r="S3">
            <v>2007</v>
          </cell>
          <cell r="T3">
            <v>2007</v>
          </cell>
          <cell r="U3">
            <v>2007</v>
          </cell>
          <cell r="V3">
            <v>2007</v>
          </cell>
          <cell r="W3">
            <v>2007</v>
          </cell>
          <cell r="X3">
            <v>2007</v>
          </cell>
          <cell r="Y3">
            <v>2007</v>
          </cell>
          <cell r="Z3">
            <v>2007</v>
          </cell>
          <cell r="AA3">
            <v>2007</v>
          </cell>
          <cell r="AB3">
            <v>2007</v>
          </cell>
          <cell r="AU3">
            <v>2006</v>
          </cell>
          <cell r="AV3">
            <v>2006</v>
          </cell>
          <cell r="AW3">
            <v>2006</v>
          </cell>
          <cell r="AZ3">
            <v>2007</v>
          </cell>
          <cell r="BA3">
            <v>2007</v>
          </cell>
          <cell r="BB3">
            <v>2007</v>
          </cell>
          <cell r="BC3">
            <v>2007</v>
          </cell>
          <cell r="BD3">
            <v>2007</v>
          </cell>
          <cell r="BE3">
            <v>2007</v>
          </cell>
          <cell r="BF3">
            <v>2007</v>
          </cell>
          <cell r="BG3">
            <v>2007</v>
          </cell>
          <cell r="BH3">
            <v>2007</v>
          </cell>
          <cell r="BI3">
            <v>2007</v>
          </cell>
          <cell r="BJ3">
            <v>2007</v>
          </cell>
          <cell r="BK3">
            <v>2007</v>
          </cell>
          <cell r="BZ3">
            <v>2006</v>
          </cell>
          <cell r="CA3">
            <v>2006</v>
          </cell>
          <cell r="CB3">
            <v>2006</v>
          </cell>
          <cell r="CC3">
            <v>2006</v>
          </cell>
          <cell r="CD3">
            <v>2006</v>
          </cell>
          <cell r="CE3">
            <v>2006</v>
          </cell>
          <cell r="CF3">
            <v>2006</v>
          </cell>
          <cell r="CH3">
            <v>2007</v>
          </cell>
          <cell r="CI3">
            <v>2007</v>
          </cell>
          <cell r="CJ3">
            <v>2007</v>
          </cell>
          <cell r="CK3">
            <v>2007</v>
          </cell>
          <cell r="CL3">
            <v>2007</v>
          </cell>
          <cell r="CM3">
            <v>2007</v>
          </cell>
          <cell r="CN3">
            <v>2007</v>
          </cell>
          <cell r="CO3">
            <v>2007</v>
          </cell>
          <cell r="CP3">
            <v>2007</v>
          </cell>
          <cell r="CQ3">
            <v>2007</v>
          </cell>
          <cell r="CR3">
            <v>2007</v>
          </cell>
          <cell r="CS3">
            <v>2007</v>
          </cell>
          <cell r="CT3">
            <v>2007</v>
          </cell>
        </row>
        <row r="4">
          <cell r="B4" t="str">
            <v>Code</v>
          </cell>
          <cell r="C4" t="str">
            <v>Customer</v>
          </cell>
          <cell r="D4" t="str">
            <v>Contract</v>
          </cell>
          <cell r="E4" t="str">
            <v>Service</v>
          </cell>
          <cell r="F4" t="str">
            <v>Strat</v>
          </cell>
          <cell r="G4" t="str">
            <v>B,I,P</v>
          </cell>
          <cell r="H4" t="str">
            <v>Jul</v>
          </cell>
          <cell r="I4" t="str">
            <v>Aug</v>
          </cell>
          <cell r="J4" t="str">
            <v>Sep</v>
          </cell>
          <cell r="K4" t="str">
            <v>Oct</v>
          </cell>
          <cell r="L4" t="str">
            <v>Nov</v>
          </cell>
          <cell r="M4" t="str">
            <v>Dec</v>
          </cell>
          <cell r="N4" t="str">
            <v>Total</v>
          </cell>
          <cell r="P4" t="str">
            <v>Jan</v>
          </cell>
          <cell r="Q4" t="str">
            <v>Feb</v>
          </cell>
          <cell r="R4" t="str">
            <v>Mar</v>
          </cell>
          <cell r="S4" t="str">
            <v>Apr</v>
          </cell>
          <cell r="T4" t="str">
            <v>May</v>
          </cell>
          <cell r="U4" t="str">
            <v>Jun</v>
          </cell>
          <cell r="V4" t="str">
            <v>Jul</v>
          </cell>
          <cell r="W4" t="str">
            <v>Aug</v>
          </cell>
          <cell r="X4" t="str">
            <v>Sep</v>
          </cell>
          <cell r="Y4" t="str">
            <v>Oct</v>
          </cell>
          <cell r="Z4" t="str">
            <v>Nov</v>
          </cell>
          <cell r="AA4" t="str">
            <v>Dec</v>
          </cell>
          <cell r="AB4" t="str">
            <v>Total</v>
          </cell>
          <cell r="AU4" t="str">
            <v>Oct</v>
          </cell>
          <cell r="AV4" t="str">
            <v>Nov</v>
          </cell>
          <cell r="AW4" t="str">
            <v>Dec</v>
          </cell>
          <cell r="AZ4" t="str">
            <v>Jan</v>
          </cell>
          <cell r="BA4" t="str">
            <v>Feb</v>
          </cell>
          <cell r="BB4" t="str">
            <v>Mar</v>
          </cell>
          <cell r="BC4" t="str">
            <v>Apr</v>
          </cell>
          <cell r="BD4" t="str">
            <v>May</v>
          </cell>
          <cell r="BE4" t="str">
            <v>Jun</v>
          </cell>
          <cell r="BF4" t="str">
            <v>Jul</v>
          </cell>
          <cell r="BG4" t="str">
            <v>Aug</v>
          </cell>
          <cell r="BH4" t="str">
            <v>Sep</v>
          </cell>
          <cell r="BI4" t="str">
            <v>Oct</v>
          </cell>
          <cell r="BJ4" t="str">
            <v>Nov</v>
          </cell>
          <cell r="BK4" t="str">
            <v>Dec</v>
          </cell>
          <cell r="BZ4" t="str">
            <v>Jul</v>
          </cell>
          <cell r="CA4" t="str">
            <v>Aug</v>
          </cell>
          <cell r="CB4" t="str">
            <v>Sep</v>
          </cell>
          <cell r="CC4" t="str">
            <v>Oct</v>
          </cell>
          <cell r="CD4" t="str">
            <v>Nov</v>
          </cell>
          <cell r="CE4" t="str">
            <v>Dec</v>
          </cell>
          <cell r="CF4" t="str">
            <v>Total</v>
          </cell>
          <cell r="CH4" t="str">
            <v>Jan</v>
          </cell>
          <cell r="CI4" t="str">
            <v>Feb</v>
          </cell>
          <cell r="CJ4" t="str">
            <v>Mar</v>
          </cell>
          <cell r="CK4" t="str">
            <v>Apr</v>
          </cell>
          <cell r="CL4" t="str">
            <v>May</v>
          </cell>
          <cell r="CM4" t="str">
            <v>Jun</v>
          </cell>
          <cell r="CN4" t="str">
            <v>Jul</v>
          </cell>
          <cell r="CO4" t="str">
            <v>Aug</v>
          </cell>
          <cell r="CP4" t="str">
            <v>Sep</v>
          </cell>
          <cell r="CQ4" t="str">
            <v>Oct</v>
          </cell>
          <cell r="CR4" t="str">
            <v>Nov</v>
          </cell>
          <cell r="CS4" t="str">
            <v>Dec</v>
          </cell>
          <cell r="CT4" t="str">
            <v>Total</v>
          </cell>
        </row>
        <row r="5">
          <cell r="B5">
            <v>10.1</v>
          </cell>
          <cell r="C5" t="str">
            <v>SECI</v>
          </cell>
          <cell r="D5">
            <v>1983</v>
          </cell>
          <cell r="E5" t="str">
            <v>Strat</v>
          </cell>
          <cell r="F5" t="str">
            <v>83 Strat</v>
          </cell>
          <cell r="G5" t="str">
            <v>Base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U5">
            <v>0</v>
          </cell>
          <cell r="AV5">
            <v>408083</v>
          </cell>
          <cell r="AW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</row>
        <row r="6">
          <cell r="B6">
            <v>10.199999999999999</v>
          </cell>
          <cell r="C6" t="str">
            <v>SECI</v>
          </cell>
          <cell r="D6">
            <v>1983</v>
          </cell>
          <cell r="E6" t="str">
            <v>Strat</v>
          </cell>
          <cell r="F6" t="str">
            <v>83 Strat</v>
          </cell>
          <cell r="G6" t="str">
            <v>Interm</v>
          </cell>
          <cell r="H6">
            <v>0</v>
          </cell>
          <cell r="I6">
            <v>0</v>
          </cell>
          <cell r="J6">
            <v>0</v>
          </cell>
          <cell r="K6">
            <v>15623</v>
          </cell>
          <cell r="L6">
            <v>11137</v>
          </cell>
          <cell r="M6">
            <v>3000</v>
          </cell>
          <cell r="N6">
            <v>29760</v>
          </cell>
          <cell r="P6">
            <v>0</v>
          </cell>
          <cell r="Q6">
            <v>4000</v>
          </cell>
          <cell r="R6">
            <v>5915</v>
          </cell>
          <cell r="S6">
            <v>1781</v>
          </cell>
          <cell r="T6">
            <v>0</v>
          </cell>
          <cell r="U6">
            <v>0</v>
          </cell>
          <cell r="V6">
            <v>4298</v>
          </cell>
          <cell r="W6">
            <v>11448</v>
          </cell>
          <cell r="X6">
            <v>13801</v>
          </cell>
          <cell r="Y6">
            <v>13407</v>
          </cell>
          <cell r="Z6">
            <v>9540</v>
          </cell>
          <cell r="AA6">
            <v>0</v>
          </cell>
          <cell r="AB6">
            <v>64190</v>
          </cell>
          <cell r="AU6" t="e">
            <v>#DIV/0!</v>
          </cell>
          <cell r="AV6">
            <v>29.945170467772488</v>
          </cell>
          <cell r="AW6" t="e">
            <v>#DIV/0!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Z6">
            <v>0</v>
          </cell>
          <cell r="CA6">
            <v>0</v>
          </cell>
          <cell r="CB6">
            <v>0</v>
          </cell>
          <cell r="CC6" t="e">
            <v>#DIV/0!</v>
          </cell>
          <cell r="CD6">
            <v>333499.36349958222</v>
          </cell>
          <cell r="CE6" t="e">
            <v>#DIV/0!</v>
          </cell>
          <cell r="CF6" t="e">
            <v>#DIV/0!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</row>
        <row r="7">
          <cell r="B7">
            <v>10.3</v>
          </cell>
          <cell r="C7" t="str">
            <v>SECI</v>
          </cell>
          <cell r="D7">
            <v>1983</v>
          </cell>
          <cell r="E7" t="str">
            <v>Strat</v>
          </cell>
          <cell r="F7" t="str">
            <v>83 Strat</v>
          </cell>
          <cell r="G7" t="str">
            <v>Peaking</v>
          </cell>
          <cell r="H7">
            <v>0</v>
          </cell>
          <cell r="I7">
            <v>0</v>
          </cell>
          <cell r="J7">
            <v>0</v>
          </cell>
          <cell r="K7">
            <v>24604</v>
          </cell>
          <cell r="L7">
            <v>7286</v>
          </cell>
          <cell r="M7">
            <v>800</v>
          </cell>
          <cell r="N7">
            <v>32690</v>
          </cell>
          <cell r="P7">
            <v>0</v>
          </cell>
          <cell r="Q7">
            <v>1000</v>
          </cell>
          <cell r="R7">
            <v>13265</v>
          </cell>
          <cell r="S7">
            <v>1285</v>
          </cell>
          <cell r="T7">
            <v>0</v>
          </cell>
          <cell r="U7">
            <v>0</v>
          </cell>
          <cell r="V7">
            <v>1590</v>
          </cell>
          <cell r="W7">
            <v>8383</v>
          </cell>
          <cell r="X7">
            <v>29925</v>
          </cell>
          <cell r="Y7">
            <v>28295</v>
          </cell>
          <cell r="Z7">
            <v>10524</v>
          </cell>
          <cell r="AA7">
            <v>0</v>
          </cell>
          <cell r="AB7">
            <v>94267</v>
          </cell>
          <cell r="AU7">
            <v>0</v>
          </cell>
          <cell r="AV7">
            <v>0</v>
          </cell>
          <cell r="AW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</row>
        <row r="8">
          <cell r="B8">
            <v>490</v>
          </cell>
          <cell r="C8" t="str">
            <v>SECI</v>
          </cell>
          <cell r="D8">
            <v>1995</v>
          </cell>
          <cell r="E8" t="str">
            <v>Strat</v>
          </cell>
          <cell r="F8" t="str">
            <v>95 Strat</v>
          </cell>
          <cell r="G8" t="str">
            <v>Interm</v>
          </cell>
          <cell r="H8">
            <v>0</v>
          </cell>
          <cell r="I8">
            <v>0</v>
          </cell>
          <cell r="J8">
            <v>0</v>
          </cell>
          <cell r="K8">
            <v>90000</v>
          </cell>
          <cell r="L8">
            <v>88479</v>
          </cell>
          <cell r="M8">
            <v>57495</v>
          </cell>
          <cell r="N8">
            <v>235974</v>
          </cell>
          <cell r="P8">
            <v>90396</v>
          </cell>
          <cell r="Q8">
            <v>90396</v>
          </cell>
          <cell r="R8">
            <v>63504</v>
          </cell>
          <cell r="S8">
            <v>123876</v>
          </cell>
          <cell r="T8">
            <v>139320</v>
          </cell>
          <cell r="U8">
            <v>147312</v>
          </cell>
          <cell r="V8">
            <v>142560</v>
          </cell>
          <cell r="W8">
            <v>154008</v>
          </cell>
          <cell r="X8">
            <v>137268</v>
          </cell>
          <cell r="Y8">
            <v>130592</v>
          </cell>
          <cell r="Z8">
            <v>120528</v>
          </cell>
          <cell r="AA8">
            <v>74520</v>
          </cell>
          <cell r="AB8">
            <v>1414280</v>
          </cell>
          <cell r="AU8">
            <v>0</v>
          </cell>
          <cell r="AV8">
            <v>0</v>
          </cell>
          <cell r="AW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</row>
        <row r="9">
          <cell r="B9">
            <v>504</v>
          </cell>
          <cell r="C9" t="str">
            <v>TALQUIN</v>
          </cell>
          <cell r="D9" t="str">
            <v>FR</v>
          </cell>
          <cell r="E9" t="str">
            <v>Avg</v>
          </cell>
          <cell r="H9">
            <v>0</v>
          </cell>
          <cell r="I9">
            <v>0</v>
          </cell>
          <cell r="J9">
            <v>0</v>
          </cell>
          <cell r="K9">
            <v>15</v>
          </cell>
          <cell r="L9">
            <v>14</v>
          </cell>
          <cell r="M9">
            <v>12</v>
          </cell>
          <cell r="N9">
            <v>41</v>
          </cell>
          <cell r="P9">
            <v>12</v>
          </cell>
          <cell r="Q9">
            <v>21</v>
          </cell>
          <cell r="R9">
            <v>17</v>
          </cell>
          <cell r="S9">
            <v>9</v>
          </cell>
          <cell r="T9">
            <v>13</v>
          </cell>
          <cell r="U9">
            <v>10</v>
          </cell>
          <cell r="V9">
            <v>16</v>
          </cell>
          <cell r="W9">
            <v>17</v>
          </cell>
          <cell r="X9">
            <v>14</v>
          </cell>
          <cell r="Y9">
            <v>13</v>
          </cell>
          <cell r="Z9">
            <v>13</v>
          </cell>
          <cell r="AA9">
            <v>10</v>
          </cell>
          <cell r="AB9">
            <v>165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</row>
        <row r="10">
          <cell r="B10">
            <v>517</v>
          </cell>
          <cell r="C10" t="str">
            <v>SECI</v>
          </cell>
          <cell r="D10" t="str">
            <v>50 MW MM</v>
          </cell>
          <cell r="E10" t="str">
            <v>Strat</v>
          </cell>
          <cell r="F10" t="str">
            <v>06 Strat</v>
          </cell>
          <cell r="G10" t="str">
            <v>Base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</row>
        <row r="11">
          <cell r="B11">
            <v>527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</row>
        <row r="12">
          <cell r="B12">
            <v>528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</row>
        <row r="13">
          <cell r="B13">
            <v>529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</row>
        <row r="14">
          <cell r="B14">
            <v>555</v>
          </cell>
          <cell r="C14" t="str">
            <v>SECI</v>
          </cell>
          <cell r="D14" t="str">
            <v>Clay Haile</v>
          </cell>
          <cell r="E14" t="str">
            <v>Strat</v>
          </cell>
          <cell r="F14" t="str">
            <v>Retail</v>
          </cell>
          <cell r="H14">
            <v>0</v>
          </cell>
          <cell r="I14">
            <v>0</v>
          </cell>
          <cell r="J14">
            <v>0</v>
          </cell>
          <cell r="K14">
            <v>8900</v>
          </cell>
          <cell r="L14">
            <v>8700</v>
          </cell>
          <cell r="M14">
            <v>8698</v>
          </cell>
          <cell r="N14">
            <v>26298</v>
          </cell>
          <cell r="P14">
            <v>8640</v>
          </cell>
          <cell r="Q14">
            <v>8928</v>
          </cell>
          <cell r="R14">
            <v>8928</v>
          </cell>
          <cell r="S14">
            <v>8064</v>
          </cell>
          <cell r="T14">
            <v>8928</v>
          </cell>
          <cell r="U14">
            <v>8640</v>
          </cell>
          <cell r="V14">
            <v>8928</v>
          </cell>
          <cell r="W14">
            <v>8640</v>
          </cell>
          <cell r="X14">
            <v>8928</v>
          </cell>
          <cell r="Y14">
            <v>8928</v>
          </cell>
          <cell r="Z14">
            <v>8640</v>
          </cell>
          <cell r="AA14">
            <v>8928</v>
          </cell>
          <cell r="AB14">
            <v>105120</v>
          </cell>
          <cell r="AU14">
            <v>53.21</v>
          </cell>
          <cell r="AV14">
            <v>53.21</v>
          </cell>
          <cell r="AW14">
            <v>53.21</v>
          </cell>
          <cell r="AZ14">
            <v>53.21</v>
          </cell>
          <cell r="BA14">
            <v>53.21</v>
          </cell>
          <cell r="BB14">
            <v>53.21</v>
          </cell>
          <cell r="BC14">
            <v>53.21</v>
          </cell>
          <cell r="BD14">
            <v>53.21</v>
          </cell>
          <cell r="BE14">
            <v>53.21</v>
          </cell>
          <cell r="BF14">
            <v>53.21</v>
          </cell>
          <cell r="BG14">
            <v>53.21</v>
          </cell>
          <cell r="BH14">
            <v>53.21</v>
          </cell>
          <cell r="BI14">
            <v>53.21</v>
          </cell>
          <cell r="BJ14">
            <v>53.21</v>
          </cell>
          <cell r="BK14">
            <v>53.21</v>
          </cell>
          <cell r="BZ14">
            <v>0</v>
          </cell>
          <cell r="CA14">
            <v>0</v>
          </cell>
          <cell r="CB14">
            <v>0</v>
          </cell>
          <cell r="CC14">
            <v>473569</v>
          </cell>
          <cell r="CD14">
            <v>462927</v>
          </cell>
          <cell r="CE14">
            <v>462820.58</v>
          </cell>
          <cell r="CF14">
            <v>1399316.58</v>
          </cell>
          <cell r="CH14">
            <v>459734.4</v>
          </cell>
          <cell r="CI14">
            <v>475058.88</v>
          </cell>
          <cell r="CJ14">
            <v>475058.88</v>
          </cell>
          <cell r="CK14">
            <v>429085.44</v>
          </cell>
          <cell r="CL14">
            <v>475058.88</v>
          </cell>
          <cell r="CM14">
            <v>459734.4</v>
          </cell>
          <cell r="CN14">
            <v>475058.88</v>
          </cell>
          <cell r="CO14">
            <v>459734.4</v>
          </cell>
          <cell r="CP14">
            <v>475058.88</v>
          </cell>
          <cell r="CQ14">
            <v>475058.88</v>
          </cell>
          <cell r="CR14">
            <v>459734.4</v>
          </cell>
          <cell r="CS14">
            <v>475058.88</v>
          </cell>
          <cell r="CT14">
            <v>5593435.2000000002</v>
          </cell>
        </row>
        <row r="15">
          <cell r="B15">
            <v>556</v>
          </cell>
          <cell r="C15" t="str">
            <v>SECI</v>
          </cell>
          <cell r="D15" t="str">
            <v>Peace River</v>
          </cell>
          <cell r="E15" t="str">
            <v>Strat</v>
          </cell>
          <cell r="F15" t="str">
            <v>Retail</v>
          </cell>
          <cell r="H15">
            <v>0</v>
          </cell>
          <cell r="I15">
            <v>0</v>
          </cell>
          <cell r="J15">
            <v>0</v>
          </cell>
          <cell r="K15">
            <v>2500</v>
          </cell>
          <cell r="L15">
            <v>2000</v>
          </cell>
          <cell r="M15">
            <v>1500</v>
          </cell>
          <cell r="N15">
            <v>6000</v>
          </cell>
          <cell r="P15">
            <v>800</v>
          </cell>
          <cell r="Q15">
            <v>300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1100</v>
          </cell>
          <cell r="AU15">
            <v>53.21</v>
          </cell>
          <cell r="AV15">
            <v>53.21</v>
          </cell>
          <cell r="AW15">
            <v>53.21</v>
          </cell>
          <cell r="AZ15">
            <v>53.21</v>
          </cell>
          <cell r="BA15">
            <v>53.21</v>
          </cell>
          <cell r="BB15">
            <v>53.21</v>
          </cell>
          <cell r="BC15">
            <v>53.21</v>
          </cell>
          <cell r="BD15">
            <v>53.21</v>
          </cell>
          <cell r="BE15">
            <v>53.21</v>
          </cell>
          <cell r="BF15">
            <v>53.21</v>
          </cell>
          <cell r="BG15">
            <v>53.21</v>
          </cell>
          <cell r="BH15">
            <v>53.21</v>
          </cell>
          <cell r="BI15">
            <v>53.21</v>
          </cell>
          <cell r="BJ15">
            <v>53.21</v>
          </cell>
          <cell r="BK15">
            <v>53.21</v>
          </cell>
          <cell r="BZ15">
            <v>0</v>
          </cell>
          <cell r="CA15">
            <v>0</v>
          </cell>
          <cell r="CB15">
            <v>0</v>
          </cell>
          <cell r="CC15">
            <v>133025</v>
          </cell>
          <cell r="CD15">
            <v>106420</v>
          </cell>
          <cell r="CE15">
            <v>79815</v>
          </cell>
          <cell r="CF15">
            <v>319260</v>
          </cell>
          <cell r="CH15">
            <v>42568</v>
          </cell>
          <cell r="CI15">
            <v>15963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58531</v>
          </cell>
        </row>
        <row r="16">
          <cell r="B16">
            <v>557</v>
          </cell>
          <cell r="C16" t="str">
            <v>SECI</v>
          </cell>
          <cell r="D16" t="str">
            <v>Manson J</v>
          </cell>
          <cell r="E16" t="str">
            <v>Strat</v>
          </cell>
          <cell r="F16" t="str">
            <v>Retail</v>
          </cell>
          <cell r="H16">
            <v>0</v>
          </cell>
          <cell r="I16">
            <v>0</v>
          </cell>
          <cell r="J16">
            <v>0</v>
          </cell>
          <cell r="K16">
            <v>446</v>
          </cell>
          <cell r="L16">
            <v>0</v>
          </cell>
          <cell r="M16">
            <v>0</v>
          </cell>
          <cell r="N16">
            <v>446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U16">
            <v>53.21</v>
          </cell>
          <cell r="AV16">
            <v>53.21</v>
          </cell>
          <cell r="AW16">
            <v>53.21</v>
          </cell>
          <cell r="AZ16">
            <v>53.21</v>
          </cell>
          <cell r="BA16">
            <v>53.21</v>
          </cell>
          <cell r="BB16">
            <v>53.21</v>
          </cell>
          <cell r="BC16">
            <v>53.21</v>
          </cell>
          <cell r="BD16">
            <v>53.21</v>
          </cell>
          <cell r="BE16">
            <v>53.21</v>
          </cell>
          <cell r="BF16">
            <v>53.21</v>
          </cell>
          <cell r="BG16">
            <v>53.21</v>
          </cell>
          <cell r="BH16">
            <v>53.21</v>
          </cell>
          <cell r="BI16">
            <v>53.21</v>
          </cell>
          <cell r="BJ16">
            <v>53.21</v>
          </cell>
          <cell r="BK16">
            <v>53.21</v>
          </cell>
          <cell r="BZ16">
            <v>0</v>
          </cell>
          <cell r="CA16">
            <v>0</v>
          </cell>
          <cell r="CB16">
            <v>0</v>
          </cell>
          <cell r="CC16">
            <v>23731.66</v>
          </cell>
          <cell r="CD16">
            <v>0</v>
          </cell>
          <cell r="CE16">
            <v>0</v>
          </cell>
          <cell r="CF16">
            <v>23731.66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</row>
        <row r="17">
          <cell r="B17">
            <v>9</v>
          </cell>
          <cell r="C17" t="str">
            <v>SEPA</v>
          </cell>
          <cell r="E17" t="str">
            <v>Avg</v>
          </cell>
          <cell r="H17">
            <v>0</v>
          </cell>
          <cell r="I17">
            <v>0</v>
          </cell>
          <cell r="J17">
            <v>0</v>
          </cell>
          <cell r="K17">
            <v>4260</v>
          </cell>
          <cell r="L17">
            <v>3490</v>
          </cell>
          <cell r="M17">
            <v>3200</v>
          </cell>
          <cell r="N17">
            <v>10950</v>
          </cell>
          <cell r="P17">
            <v>3640</v>
          </cell>
          <cell r="Q17">
            <v>3540</v>
          </cell>
          <cell r="R17">
            <v>2750</v>
          </cell>
          <cell r="S17">
            <v>3170</v>
          </cell>
          <cell r="T17">
            <v>1420</v>
          </cell>
          <cell r="U17">
            <v>1410</v>
          </cell>
          <cell r="V17">
            <v>3940</v>
          </cell>
          <cell r="W17">
            <v>2880</v>
          </cell>
          <cell r="X17">
            <v>3030</v>
          </cell>
          <cell r="Y17">
            <v>4260</v>
          </cell>
          <cell r="Z17">
            <v>3490</v>
          </cell>
          <cell r="AA17">
            <v>3200</v>
          </cell>
          <cell r="AB17">
            <v>36730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</row>
        <row r="18">
          <cell r="B18">
            <v>11</v>
          </cell>
          <cell r="C18" t="str">
            <v>KISS</v>
          </cell>
          <cell r="E18" t="str">
            <v>Strat</v>
          </cell>
          <cell r="F18" t="str">
            <v>83 Strat</v>
          </cell>
          <cell r="G18" t="str">
            <v>B, I or P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</row>
        <row r="19">
          <cell r="B19">
            <v>12</v>
          </cell>
          <cell r="C19" t="str">
            <v>ST CLD</v>
          </cell>
          <cell r="E19" t="str">
            <v>Strat</v>
          </cell>
          <cell r="F19" t="str">
            <v>83 Strat</v>
          </cell>
          <cell r="G19" t="str">
            <v>B, I or P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</row>
        <row r="20">
          <cell r="B20">
            <v>13</v>
          </cell>
          <cell r="C20" t="str">
            <v>R CRK</v>
          </cell>
          <cell r="E20" t="str">
            <v>Avg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</row>
        <row r="21">
          <cell r="B21">
            <v>14</v>
          </cell>
          <cell r="C21" t="str">
            <v>NSB</v>
          </cell>
          <cell r="E21" t="str">
            <v>Avg</v>
          </cell>
          <cell r="H21">
            <v>0</v>
          </cell>
          <cell r="I21">
            <v>0</v>
          </cell>
          <cell r="J21">
            <v>0</v>
          </cell>
          <cell r="K21">
            <v>7940</v>
          </cell>
          <cell r="L21">
            <v>7500</v>
          </cell>
          <cell r="M21">
            <v>7000</v>
          </cell>
          <cell r="N21">
            <v>22440</v>
          </cell>
          <cell r="P21">
            <v>7800</v>
          </cell>
          <cell r="Q21">
            <v>7798</v>
          </cell>
          <cell r="R21">
            <v>7210</v>
          </cell>
          <cell r="S21">
            <v>7368</v>
          </cell>
          <cell r="T21">
            <v>7574</v>
          </cell>
          <cell r="U21">
            <v>9824</v>
          </cell>
          <cell r="V21">
            <v>8628</v>
          </cell>
          <cell r="W21">
            <v>10178</v>
          </cell>
          <cell r="X21">
            <v>10098</v>
          </cell>
          <cell r="Y21">
            <v>7940</v>
          </cell>
          <cell r="Z21">
            <v>9170</v>
          </cell>
          <cell r="AA21">
            <v>7433</v>
          </cell>
          <cell r="AB21">
            <v>101021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</row>
        <row r="22">
          <cell r="B22">
            <v>39</v>
          </cell>
          <cell r="C22" t="str">
            <v>FMPA</v>
          </cell>
          <cell r="E22" t="str">
            <v>Avg</v>
          </cell>
          <cell r="H22">
            <v>0</v>
          </cell>
          <cell r="I22">
            <v>0</v>
          </cell>
          <cell r="J22">
            <v>0</v>
          </cell>
          <cell r="K22">
            <v>14842</v>
          </cell>
          <cell r="L22">
            <v>11308</v>
          </cell>
          <cell r="M22">
            <v>8780</v>
          </cell>
          <cell r="N22">
            <v>34930</v>
          </cell>
          <cell r="P22">
            <v>6200</v>
          </cell>
          <cell r="Q22">
            <v>6500</v>
          </cell>
          <cell r="R22">
            <v>6084</v>
          </cell>
          <cell r="S22">
            <v>3652</v>
          </cell>
          <cell r="T22">
            <v>6071</v>
          </cell>
          <cell r="U22">
            <v>8007</v>
          </cell>
          <cell r="V22">
            <v>8802</v>
          </cell>
          <cell r="W22">
            <v>9856</v>
          </cell>
          <cell r="X22">
            <v>11675</v>
          </cell>
          <cell r="Y22">
            <v>11131</v>
          </cell>
          <cell r="Z22">
            <v>8481</v>
          </cell>
          <cell r="AA22">
            <v>6585</v>
          </cell>
          <cell r="AB22">
            <v>93044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</row>
        <row r="23">
          <cell r="B23">
            <v>39.4</v>
          </cell>
          <cell r="C23" t="str">
            <v>FMPA</v>
          </cell>
          <cell r="E23" t="str">
            <v>Avg</v>
          </cell>
          <cell r="H23">
            <v>0</v>
          </cell>
          <cell r="I23">
            <v>0</v>
          </cell>
          <cell r="J23">
            <v>0</v>
          </cell>
          <cell r="K23">
            <v>5208</v>
          </cell>
          <cell r="L23">
            <v>4467</v>
          </cell>
          <cell r="M23">
            <v>4086</v>
          </cell>
          <cell r="N23">
            <v>13761</v>
          </cell>
          <cell r="P23">
            <v>3100</v>
          </cell>
          <cell r="Q23">
            <v>3400</v>
          </cell>
          <cell r="R23">
            <v>4071</v>
          </cell>
          <cell r="S23">
            <v>3427</v>
          </cell>
          <cell r="T23">
            <v>3821</v>
          </cell>
          <cell r="U23">
            <v>3765</v>
          </cell>
          <cell r="V23">
            <v>4418</v>
          </cell>
          <cell r="W23">
            <v>4466</v>
          </cell>
          <cell r="X23">
            <v>5239</v>
          </cell>
          <cell r="Y23">
            <v>5314</v>
          </cell>
          <cell r="Z23">
            <v>4558</v>
          </cell>
          <cell r="AA23">
            <v>4170</v>
          </cell>
          <cell r="AB23">
            <v>49749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</row>
        <row r="24">
          <cell r="B24">
            <v>500</v>
          </cell>
          <cell r="C24" t="str">
            <v>R CRK</v>
          </cell>
          <cell r="E24" t="str">
            <v>Strat</v>
          </cell>
          <cell r="F24" t="str">
            <v>02 Strat</v>
          </cell>
          <cell r="G24" t="str">
            <v>Base</v>
          </cell>
          <cell r="H24">
            <v>0</v>
          </cell>
          <cell r="I24">
            <v>0</v>
          </cell>
          <cell r="J24">
            <v>0</v>
          </cell>
          <cell r="K24">
            <v>65000</v>
          </cell>
          <cell r="L24">
            <v>47000</v>
          </cell>
          <cell r="M24">
            <v>35000</v>
          </cell>
          <cell r="N24">
            <v>147000</v>
          </cell>
          <cell r="P24">
            <v>45000</v>
          </cell>
          <cell r="Q24">
            <v>35000</v>
          </cell>
          <cell r="R24">
            <v>35000</v>
          </cell>
          <cell r="S24">
            <v>46000</v>
          </cell>
          <cell r="T24">
            <v>47000</v>
          </cell>
          <cell r="U24">
            <v>55000</v>
          </cell>
          <cell r="V24">
            <v>57000</v>
          </cell>
          <cell r="W24">
            <v>70000</v>
          </cell>
          <cell r="X24">
            <v>72000</v>
          </cell>
          <cell r="Y24">
            <v>65800</v>
          </cell>
          <cell r="Z24">
            <v>47500</v>
          </cell>
          <cell r="AA24">
            <v>35800</v>
          </cell>
          <cell r="AB24">
            <v>611100</v>
          </cell>
          <cell r="AU24">
            <v>0</v>
          </cell>
          <cell r="AV24">
            <v>408083</v>
          </cell>
          <cell r="AW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19179901000</v>
          </cell>
          <cell r="CE24">
            <v>0</v>
          </cell>
          <cell r="CF24">
            <v>19179901000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</row>
        <row r="25">
          <cell r="B25">
            <v>501</v>
          </cell>
          <cell r="C25" t="str">
            <v>MT DORA</v>
          </cell>
          <cell r="E25" t="str">
            <v>Avg</v>
          </cell>
          <cell r="H25">
            <v>0</v>
          </cell>
          <cell r="I25">
            <v>0</v>
          </cell>
          <cell r="J25">
            <v>0</v>
          </cell>
          <cell r="K25">
            <v>10455</v>
          </cell>
          <cell r="L25">
            <v>8609</v>
          </cell>
          <cell r="M25">
            <v>7556</v>
          </cell>
          <cell r="N25">
            <v>26620</v>
          </cell>
          <cell r="P25">
            <v>8352</v>
          </cell>
          <cell r="Q25">
            <v>8200</v>
          </cell>
          <cell r="R25">
            <v>7524</v>
          </cell>
          <cell r="S25">
            <v>7098</v>
          </cell>
          <cell r="T25">
            <v>7755</v>
          </cell>
          <cell r="U25">
            <v>8933</v>
          </cell>
          <cell r="V25">
            <v>10398</v>
          </cell>
          <cell r="W25">
            <v>10928</v>
          </cell>
          <cell r="X25">
            <v>11194</v>
          </cell>
          <cell r="Y25">
            <v>10732</v>
          </cell>
          <cell r="Z25">
            <v>8837</v>
          </cell>
          <cell r="AA25">
            <v>7756</v>
          </cell>
          <cell r="AB25">
            <v>107707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</row>
        <row r="26">
          <cell r="B26">
            <v>502</v>
          </cell>
          <cell r="C26" t="str">
            <v>CHATT</v>
          </cell>
          <cell r="E26" t="str">
            <v>Avg</v>
          </cell>
          <cell r="H26">
            <v>0</v>
          </cell>
          <cell r="I26">
            <v>0</v>
          </cell>
          <cell r="J26">
            <v>0</v>
          </cell>
          <cell r="K26">
            <v>3398</v>
          </cell>
          <cell r="L26">
            <v>2841</v>
          </cell>
          <cell r="M26">
            <v>2573</v>
          </cell>
          <cell r="N26">
            <v>8812</v>
          </cell>
          <cell r="P26">
            <v>2642</v>
          </cell>
          <cell r="Q26">
            <v>2828</v>
          </cell>
          <cell r="R26">
            <v>2555</v>
          </cell>
          <cell r="S26">
            <v>2479</v>
          </cell>
          <cell r="T26">
            <v>2753</v>
          </cell>
          <cell r="U26">
            <v>3375</v>
          </cell>
          <cell r="V26">
            <v>3727</v>
          </cell>
          <cell r="W26">
            <v>3912</v>
          </cell>
          <cell r="X26">
            <v>3940</v>
          </cell>
          <cell r="Y26">
            <v>3417</v>
          </cell>
          <cell r="Z26">
            <v>2857</v>
          </cell>
          <cell r="AA26">
            <v>2588</v>
          </cell>
          <cell r="AB26">
            <v>37073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</row>
        <row r="27">
          <cell r="B27">
            <v>503</v>
          </cell>
          <cell r="C27" t="str">
            <v>QUINCY</v>
          </cell>
          <cell r="E27" t="str">
            <v>Avg</v>
          </cell>
          <cell r="H27">
            <v>0</v>
          </cell>
          <cell r="I27">
            <v>0</v>
          </cell>
          <cell r="J27">
            <v>0</v>
          </cell>
          <cell r="K27">
            <v>12322</v>
          </cell>
          <cell r="L27">
            <v>11096</v>
          </cell>
          <cell r="M27">
            <v>9394</v>
          </cell>
          <cell r="N27">
            <v>32812</v>
          </cell>
          <cell r="P27">
            <v>8529</v>
          </cell>
          <cell r="Q27">
            <v>8428</v>
          </cell>
          <cell r="R27">
            <v>9398</v>
          </cell>
          <cell r="S27">
            <v>8332</v>
          </cell>
          <cell r="T27">
            <v>7842</v>
          </cell>
          <cell r="U27">
            <v>8705</v>
          </cell>
          <cell r="V27">
            <v>10804</v>
          </cell>
          <cell r="W27">
            <v>11938</v>
          </cell>
          <cell r="X27">
            <v>12315</v>
          </cell>
          <cell r="Y27">
            <v>12441</v>
          </cell>
          <cell r="Z27">
            <v>11204</v>
          </cell>
          <cell r="AA27">
            <v>9486</v>
          </cell>
          <cell r="AB27">
            <v>119422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</row>
        <row r="28">
          <cell r="B28">
            <v>505</v>
          </cell>
          <cell r="C28" t="str">
            <v>BARTOW</v>
          </cell>
          <cell r="E28" t="str">
            <v>Avg</v>
          </cell>
          <cell r="H28">
            <v>0</v>
          </cell>
          <cell r="I28">
            <v>0</v>
          </cell>
          <cell r="J28">
            <v>0</v>
          </cell>
          <cell r="K28">
            <v>28327</v>
          </cell>
          <cell r="L28">
            <v>25945</v>
          </cell>
          <cell r="M28">
            <v>21937</v>
          </cell>
          <cell r="N28">
            <v>76209</v>
          </cell>
          <cell r="P28">
            <v>25131</v>
          </cell>
          <cell r="Q28">
            <v>25098</v>
          </cell>
          <cell r="R28">
            <v>21887</v>
          </cell>
          <cell r="S28">
            <v>23659</v>
          </cell>
          <cell r="T28">
            <v>24103</v>
          </cell>
          <cell r="U28">
            <v>28916</v>
          </cell>
          <cell r="V28">
            <v>29050</v>
          </cell>
          <cell r="W28">
            <v>30752</v>
          </cell>
          <cell r="X28">
            <v>32088</v>
          </cell>
          <cell r="Y28">
            <v>28699</v>
          </cell>
          <cell r="Z28">
            <v>26285</v>
          </cell>
          <cell r="AA28">
            <v>22224</v>
          </cell>
          <cell r="AB28">
            <v>317892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</row>
        <row r="29">
          <cell r="B29">
            <v>506</v>
          </cell>
          <cell r="C29" t="str">
            <v>WILLISTON</v>
          </cell>
          <cell r="E29" t="str">
            <v>Avg</v>
          </cell>
          <cell r="H29">
            <v>0</v>
          </cell>
          <cell r="I29">
            <v>0</v>
          </cell>
          <cell r="J29">
            <v>0</v>
          </cell>
          <cell r="K29">
            <v>3318</v>
          </cell>
          <cell r="L29">
            <v>2627</v>
          </cell>
          <cell r="M29">
            <v>2505</v>
          </cell>
          <cell r="N29">
            <v>8450</v>
          </cell>
          <cell r="P29">
            <v>2626</v>
          </cell>
          <cell r="Q29">
            <v>2433</v>
          </cell>
          <cell r="R29">
            <v>2289</v>
          </cell>
          <cell r="S29">
            <v>2451</v>
          </cell>
          <cell r="T29">
            <v>2523</v>
          </cell>
          <cell r="U29">
            <v>3235</v>
          </cell>
          <cell r="V29">
            <v>3418</v>
          </cell>
          <cell r="W29">
            <v>3479</v>
          </cell>
          <cell r="X29">
            <v>3804</v>
          </cell>
          <cell r="Y29">
            <v>3388</v>
          </cell>
          <cell r="Z29">
            <v>2683</v>
          </cell>
          <cell r="AA29">
            <v>2558</v>
          </cell>
          <cell r="AB29">
            <v>34887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</row>
        <row r="30">
          <cell r="B30">
            <v>507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</row>
        <row r="31">
          <cell r="B31">
            <v>510</v>
          </cell>
          <cell r="C31" t="str">
            <v>TALL</v>
          </cell>
          <cell r="D31">
            <v>11.4</v>
          </cell>
          <cell r="E31" t="str">
            <v>Strat</v>
          </cell>
          <cell r="F31" t="str">
            <v>CR3</v>
          </cell>
          <cell r="G31" t="str">
            <v>Base</v>
          </cell>
          <cell r="H31">
            <v>0</v>
          </cell>
          <cell r="I31">
            <v>0</v>
          </cell>
          <cell r="J31">
            <v>0</v>
          </cell>
          <cell r="K31">
            <v>8208</v>
          </cell>
          <cell r="L31">
            <v>8482</v>
          </cell>
          <cell r="M31">
            <v>8208</v>
          </cell>
          <cell r="N31">
            <v>24898</v>
          </cell>
          <cell r="P31">
            <v>8482</v>
          </cell>
          <cell r="Q31">
            <v>8482</v>
          </cell>
          <cell r="R31">
            <v>7661</v>
          </cell>
          <cell r="S31">
            <v>8482</v>
          </cell>
          <cell r="T31">
            <v>8208</v>
          </cell>
          <cell r="U31">
            <v>8482</v>
          </cell>
          <cell r="V31">
            <v>8208</v>
          </cell>
          <cell r="W31">
            <v>8482</v>
          </cell>
          <cell r="X31">
            <v>8482</v>
          </cell>
          <cell r="Y31">
            <v>8208</v>
          </cell>
          <cell r="Z31">
            <v>8482</v>
          </cell>
          <cell r="AA31">
            <v>8208</v>
          </cell>
          <cell r="AB31">
            <v>99867</v>
          </cell>
          <cell r="AU31">
            <v>74838649.10482803</v>
          </cell>
          <cell r="AV31">
            <v>59013006.791170739</v>
          </cell>
          <cell r="AW31">
            <v>70479376.139466733</v>
          </cell>
          <cell r="AZ31" t="e">
            <v>#REF!</v>
          </cell>
          <cell r="BA31" t="e">
            <v>#REF!</v>
          </cell>
          <cell r="BB31" t="e">
            <v>#REF!</v>
          </cell>
          <cell r="BC31" t="e">
            <v>#REF!</v>
          </cell>
          <cell r="BD31" t="e">
            <v>#REF!</v>
          </cell>
          <cell r="BE31" t="e">
            <v>#REF!</v>
          </cell>
          <cell r="BF31" t="e">
            <v>#REF!</v>
          </cell>
          <cell r="BG31" t="e">
            <v>#REF!</v>
          </cell>
          <cell r="BH31" t="e">
            <v>#REF!</v>
          </cell>
          <cell r="BI31" t="e">
            <v>#REF!</v>
          </cell>
          <cell r="BJ31" t="e">
            <v>#REF!</v>
          </cell>
          <cell r="BK31" t="e">
            <v>#REF!</v>
          </cell>
          <cell r="BZ31">
            <v>0</v>
          </cell>
          <cell r="CA31">
            <v>0</v>
          </cell>
          <cell r="CB31">
            <v>0</v>
          </cell>
          <cell r="CC31">
            <v>614275631852.42847</v>
          </cell>
          <cell r="CD31">
            <v>500548323602.71021</v>
          </cell>
          <cell r="CE31">
            <v>578494719352.74292</v>
          </cell>
          <cell r="CF31">
            <v>1693318674807.8816</v>
          </cell>
          <cell r="CH31" t="e">
            <v>#REF!</v>
          </cell>
          <cell r="CI31" t="e">
            <v>#REF!</v>
          </cell>
          <cell r="CJ31" t="e">
            <v>#REF!</v>
          </cell>
          <cell r="CK31" t="e">
            <v>#REF!</v>
          </cell>
          <cell r="CL31" t="e">
            <v>#REF!</v>
          </cell>
          <cell r="CM31" t="e">
            <v>#REF!</v>
          </cell>
          <cell r="CN31" t="e">
            <v>#REF!</v>
          </cell>
          <cell r="CO31" t="e">
            <v>#REF!</v>
          </cell>
          <cell r="CP31" t="e">
            <v>#REF!</v>
          </cell>
          <cell r="CQ31" t="e">
            <v>#REF!</v>
          </cell>
          <cell r="CR31" t="e">
            <v>#REF!</v>
          </cell>
          <cell r="CS31" t="e">
            <v>#REF!</v>
          </cell>
          <cell r="CT31" t="e">
            <v>#REF!</v>
          </cell>
        </row>
        <row r="32">
          <cell r="B32">
            <v>512</v>
          </cell>
          <cell r="C32" t="str">
            <v>HMST-B</v>
          </cell>
          <cell r="D32" t="str">
            <v>14 MW</v>
          </cell>
          <cell r="E32" t="str">
            <v>Strat</v>
          </cell>
          <cell r="F32" t="str">
            <v>98 Strat</v>
          </cell>
          <cell r="G32" t="str">
            <v>Base</v>
          </cell>
          <cell r="H32">
            <v>0</v>
          </cell>
          <cell r="I32">
            <v>0</v>
          </cell>
          <cell r="J32">
            <v>0</v>
          </cell>
          <cell r="K32">
            <v>11000</v>
          </cell>
          <cell r="L32">
            <v>10500</v>
          </cell>
          <cell r="M32">
            <v>10000</v>
          </cell>
          <cell r="N32">
            <v>31500</v>
          </cell>
          <cell r="P32">
            <v>11000</v>
          </cell>
          <cell r="Q32">
            <v>12600</v>
          </cell>
          <cell r="R32">
            <v>12600</v>
          </cell>
          <cell r="S32">
            <v>12600</v>
          </cell>
          <cell r="T32">
            <v>12600</v>
          </cell>
          <cell r="U32">
            <v>12600</v>
          </cell>
          <cell r="V32">
            <v>12600</v>
          </cell>
          <cell r="W32">
            <v>12600</v>
          </cell>
          <cell r="X32">
            <v>12600</v>
          </cell>
          <cell r="Y32">
            <v>12600</v>
          </cell>
          <cell r="Z32">
            <v>12600</v>
          </cell>
          <cell r="AA32">
            <v>12600</v>
          </cell>
          <cell r="AB32">
            <v>149600</v>
          </cell>
          <cell r="AU32">
            <v>2945278</v>
          </cell>
          <cell r="AV32">
            <v>2925032</v>
          </cell>
          <cell r="AW32">
            <v>2943460</v>
          </cell>
          <cell r="AZ32">
            <v>69.009027162296022</v>
          </cell>
          <cell r="BA32">
            <v>70.318827238625644</v>
          </cell>
          <cell r="BB32">
            <v>70.411773439790949</v>
          </cell>
          <cell r="BC32">
            <v>64.804083805417903</v>
          </cell>
          <cell r="BD32">
            <v>62.861566337620175</v>
          </cell>
          <cell r="BE32">
            <v>63.728126389396479</v>
          </cell>
          <cell r="BF32">
            <v>66.411383922058349</v>
          </cell>
          <cell r="BG32">
            <v>70.026173449669457</v>
          </cell>
          <cell r="BH32">
            <v>73.412566785361733</v>
          </cell>
          <cell r="BI32">
            <v>75.623706586973285</v>
          </cell>
          <cell r="BJ32">
            <v>72.547048885575563</v>
          </cell>
          <cell r="BK32">
            <v>71.716736144877586</v>
          </cell>
          <cell r="BZ32">
            <v>0</v>
          </cell>
          <cell r="CA32">
            <v>0</v>
          </cell>
          <cell r="CB32">
            <v>0</v>
          </cell>
          <cell r="CC32">
            <v>32398058000</v>
          </cell>
          <cell r="CD32">
            <v>30712836000</v>
          </cell>
          <cell r="CE32">
            <v>29434600000</v>
          </cell>
          <cell r="CF32">
            <v>92545494000</v>
          </cell>
          <cell r="CH32">
            <v>759099.29878525622</v>
          </cell>
          <cell r="CI32">
            <v>886017.22320668306</v>
          </cell>
          <cell r="CJ32">
            <v>887188.3453413659</v>
          </cell>
          <cell r="CK32">
            <v>816531.45594826562</v>
          </cell>
          <cell r="CL32">
            <v>792055.73585401417</v>
          </cell>
          <cell r="CM32">
            <v>802974.39250639558</v>
          </cell>
          <cell r="CN32">
            <v>836783.43741793523</v>
          </cell>
          <cell r="CO32">
            <v>882329.78546583513</v>
          </cell>
          <cell r="CP32">
            <v>924998.3414955578</v>
          </cell>
          <cell r="CQ32">
            <v>952858.70299586339</v>
          </cell>
          <cell r="CR32">
            <v>914092.81595825206</v>
          </cell>
          <cell r="CS32">
            <v>903630.87542545761</v>
          </cell>
          <cell r="CT32">
            <v>10358560.410400882</v>
          </cell>
        </row>
        <row r="33">
          <cell r="B33" t="str">
            <v>515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</row>
        <row r="34">
          <cell r="B34">
            <v>514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</row>
        <row r="35">
          <cell r="B35">
            <v>516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</row>
        <row r="36">
          <cell r="B36">
            <v>518</v>
          </cell>
          <cell r="C36" t="str">
            <v>TECO</v>
          </cell>
          <cell r="D36" t="str">
            <v>50 MW MM</v>
          </cell>
          <cell r="E36" t="str">
            <v>Strat</v>
          </cell>
          <cell r="F36" t="str">
            <v>02 Strat</v>
          </cell>
          <cell r="G36" t="str">
            <v>Base</v>
          </cell>
          <cell r="H36">
            <v>0</v>
          </cell>
          <cell r="I36">
            <v>0</v>
          </cell>
          <cell r="J36">
            <v>0</v>
          </cell>
          <cell r="K36">
            <v>35963</v>
          </cell>
          <cell r="L36">
            <v>32000</v>
          </cell>
          <cell r="M36">
            <v>28000</v>
          </cell>
          <cell r="N36">
            <v>95963</v>
          </cell>
          <cell r="P36">
            <v>31000</v>
          </cell>
          <cell r="Q36">
            <v>35914</v>
          </cell>
          <cell r="R36">
            <v>30711</v>
          </cell>
          <cell r="S36">
            <v>35797</v>
          </cell>
          <cell r="T36">
            <v>34920</v>
          </cell>
          <cell r="U36">
            <v>36084</v>
          </cell>
          <cell r="V36">
            <v>34920</v>
          </cell>
          <cell r="W36">
            <v>36084</v>
          </cell>
          <cell r="X36">
            <v>36084</v>
          </cell>
          <cell r="Y36">
            <v>34920</v>
          </cell>
          <cell r="Z36">
            <v>36084</v>
          </cell>
          <cell r="AA36">
            <v>34920</v>
          </cell>
          <cell r="AB36">
            <v>417438</v>
          </cell>
          <cell r="AU36">
            <v>0</v>
          </cell>
          <cell r="AV36">
            <v>408083</v>
          </cell>
          <cell r="AW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13058656000</v>
          </cell>
          <cell r="CE36">
            <v>0</v>
          </cell>
          <cell r="CF36">
            <v>13058656000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</row>
        <row r="37">
          <cell r="B37">
            <v>558</v>
          </cell>
          <cell r="C37" t="str">
            <v>WINT PK</v>
          </cell>
          <cell r="E37" t="str">
            <v>Avg</v>
          </cell>
          <cell r="H37">
            <v>0</v>
          </cell>
          <cell r="I37">
            <v>0</v>
          </cell>
          <cell r="J37">
            <v>0</v>
          </cell>
          <cell r="K37">
            <v>45000</v>
          </cell>
          <cell r="L37">
            <v>40000</v>
          </cell>
          <cell r="M37">
            <v>33000</v>
          </cell>
          <cell r="N37">
            <v>118000</v>
          </cell>
          <cell r="P37">
            <v>34300</v>
          </cell>
          <cell r="Q37">
            <v>33800</v>
          </cell>
          <cell r="R37">
            <v>31800</v>
          </cell>
          <cell r="S37">
            <v>33000</v>
          </cell>
          <cell r="T37">
            <v>37000</v>
          </cell>
          <cell r="U37">
            <v>42200</v>
          </cell>
          <cell r="V37">
            <v>44000</v>
          </cell>
          <cell r="W37">
            <v>47000</v>
          </cell>
          <cell r="X37">
            <v>52000</v>
          </cell>
          <cell r="Y37">
            <v>45200</v>
          </cell>
          <cell r="Z37">
            <v>40200</v>
          </cell>
          <cell r="AA37">
            <v>33500</v>
          </cell>
          <cell r="AB37">
            <v>474000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</row>
        <row r="38">
          <cell r="B38">
            <v>559</v>
          </cell>
          <cell r="C38" t="str">
            <v>HMST-I</v>
          </cell>
          <cell r="E38" t="str">
            <v>Strat</v>
          </cell>
          <cell r="F38" t="str">
            <v>02 Strat</v>
          </cell>
          <cell r="G38" t="str">
            <v>Interm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5256</v>
          </cell>
          <cell r="R38">
            <v>3528</v>
          </cell>
          <cell r="S38">
            <v>5033</v>
          </cell>
          <cell r="T38">
            <v>4032</v>
          </cell>
          <cell r="U38">
            <v>4810</v>
          </cell>
          <cell r="V38">
            <v>4464</v>
          </cell>
          <cell r="W38">
            <v>5256</v>
          </cell>
          <cell r="X38">
            <v>5256</v>
          </cell>
          <cell r="Y38">
            <v>4680</v>
          </cell>
          <cell r="Z38">
            <v>5033</v>
          </cell>
          <cell r="AA38">
            <v>4032</v>
          </cell>
          <cell r="AB38">
            <v>51380</v>
          </cell>
          <cell r="AU38">
            <v>0</v>
          </cell>
          <cell r="AV38">
            <v>0</v>
          </cell>
          <cell r="AW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</row>
        <row r="40">
          <cell r="A40" t="str">
            <v>Total Wholesale Sales</v>
          </cell>
          <cell r="H40">
            <v>0</v>
          </cell>
          <cell r="I40">
            <v>0</v>
          </cell>
          <cell r="J40">
            <v>0</v>
          </cell>
          <cell r="K40">
            <v>397329</v>
          </cell>
          <cell r="L40">
            <v>333481</v>
          </cell>
          <cell r="M40">
            <v>252744</v>
          </cell>
          <cell r="N40">
            <v>983554</v>
          </cell>
          <cell r="P40">
            <v>297650</v>
          </cell>
          <cell r="Q40">
            <v>303922</v>
          </cell>
          <cell r="R40">
            <v>276697</v>
          </cell>
          <cell r="S40">
            <v>337563</v>
          </cell>
          <cell r="T40">
            <v>355883</v>
          </cell>
          <cell r="U40">
            <v>391308</v>
          </cell>
          <cell r="V40">
            <v>401769</v>
          </cell>
          <cell r="W40">
            <v>450307</v>
          </cell>
          <cell r="X40">
            <v>469741</v>
          </cell>
          <cell r="Y40">
            <v>439965</v>
          </cell>
          <cell r="Z40">
            <v>376709</v>
          </cell>
          <cell r="AA40">
            <v>278518</v>
          </cell>
          <cell r="AB40">
            <v>4380032</v>
          </cell>
          <cell r="BZ40">
            <v>0</v>
          </cell>
          <cell r="CA40">
            <v>0</v>
          </cell>
          <cell r="CB40">
            <v>0</v>
          </cell>
          <cell r="CC40" t="e">
            <v>#DIV/0!</v>
          </cell>
          <cell r="CD40">
            <v>563500619449.07373</v>
          </cell>
          <cell r="CE40" t="e">
            <v>#DIV/0!</v>
          </cell>
          <cell r="CF40" t="e">
            <v>#DIV/0!</v>
          </cell>
          <cell r="CH40" t="e">
            <v>#REF!</v>
          </cell>
          <cell r="CI40" t="e">
            <v>#REF!</v>
          </cell>
          <cell r="CJ40" t="e">
            <v>#REF!</v>
          </cell>
          <cell r="CK40" t="e">
            <v>#REF!</v>
          </cell>
          <cell r="CL40" t="e">
            <v>#REF!</v>
          </cell>
          <cell r="CM40" t="e">
            <v>#REF!</v>
          </cell>
          <cell r="CN40" t="e">
            <v>#REF!</v>
          </cell>
          <cell r="CO40" t="e">
            <v>#REF!</v>
          </cell>
          <cell r="CP40" t="e">
            <v>#REF!</v>
          </cell>
          <cell r="CQ40" t="e">
            <v>#REF!</v>
          </cell>
          <cell r="CR40" t="e">
            <v>#REF!</v>
          </cell>
          <cell r="CS40" t="e">
            <v>#REF!</v>
          </cell>
          <cell r="CT40" t="e">
            <v>#REF!</v>
          </cell>
        </row>
        <row r="41">
          <cell r="A41" t="str">
            <v>Total Stratified Sales</v>
          </cell>
          <cell r="E41" t="str">
            <v>Strat</v>
          </cell>
          <cell r="H41">
            <v>0</v>
          </cell>
          <cell r="I41">
            <v>0</v>
          </cell>
          <cell r="J41">
            <v>0</v>
          </cell>
          <cell r="K41">
            <v>262244</v>
          </cell>
          <cell r="L41">
            <v>215584</v>
          </cell>
          <cell r="M41">
            <v>152701</v>
          </cell>
          <cell r="N41">
            <v>630529</v>
          </cell>
          <cell r="P41">
            <v>195318</v>
          </cell>
          <cell r="Q41">
            <v>201876</v>
          </cell>
          <cell r="R41">
            <v>181112</v>
          </cell>
          <cell r="S41">
            <v>242918</v>
          </cell>
          <cell r="T41">
            <v>255008</v>
          </cell>
          <cell r="U41">
            <v>272928</v>
          </cell>
          <cell r="V41">
            <v>274568</v>
          </cell>
          <cell r="W41">
            <v>314901</v>
          </cell>
          <cell r="X41">
            <v>324344</v>
          </cell>
          <cell r="Y41">
            <v>307430</v>
          </cell>
          <cell r="Z41">
            <v>258931</v>
          </cell>
          <cell r="AA41">
            <v>179008</v>
          </cell>
          <cell r="AB41">
            <v>3008342</v>
          </cell>
        </row>
        <row r="42">
          <cell r="A42" t="str">
            <v>Total Average Cost Sales</v>
          </cell>
          <cell r="E42" t="str">
            <v>Avg</v>
          </cell>
          <cell r="H42">
            <v>0</v>
          </cell>
          <cell r="I42">
            <v>0</v>
          </cell>
          <cell r="J42">
            <v>0</v>
          </cell>
          <cell r="K42">
            <v>135085</v>
          </cell>
          <cell r="L42">
            <v>117897</v>
          </cell>
          <cell r="M42">
            <v>100043</v>
          </cell>
          <cell r="N42">
            <v>353025</v>
          </cell>
          <cell r="P42">
            <v>102332</v>
          </cell>
          <cell r="Q42">
            <v>102046</v>
          </cell>
          <cell r="R42">
            <v>95585</v>
          </cell>
          <cell r="S42">
            <v>94645</v>
          </cell>
          <cell r="T42">
            <v>100875</v>
          </cell>
          <cell r="U42">
            <v>118380</v>
          </cell>
          <cell r="V42">
            <v>127201</v>
          </cell>
          <cell r="W42">
            <v>135406</v>
          </cell>
          <cell r="X42">
            <v>145397</v>
          </cell>
          <cell r="Y42">
            <v>132535</v>
          </cell>
          <cell r="Z42">
            <v>117778</v>
          </cell>
          <cell r="AA42">
            <v>99510</v>
          </cell>
          <cell r="AB42">
            <v>1371690</v>
          </cell>
        </row>
        <row r="43">
          <cell r="A43" t="str">
            <v>Retail Sales</v>
          </cell>
          <cell r="H43">
            <v>0</v>
          </cell>
          <cell r="I43">
            <v>0</v>
          </cell>
          <cell r="J43">
            <v>0</v>
          </cell>
          <cell r="K43">
            <v>3499387</v>
          </cell>
          <cell r="L43">
            <v>3089034</v>
          </cell>
          <cell r="M43">
            <v>3025370</v>
          </cell>
          <cell r="N43">
            <v>9613791</v>
          </cell>
          <cell r="P43">
            <v>3231882</v>
          </cell>
          <cell r="Q43">
            <v>3034034</v>
          </cell>
          <cell r="R43">
            <v>2870255</v>
          </cell>
          <cell r="S43">
            <v>2928857</v>
          </cell>
          <cell r="T43">
            <v>3141414</v>
          </cell>
          <cell r="U43">
            <v>3693724</v>
          </cell>
          <cell r="V43">
            <v>3944541</v>
          </cell>
          <cell r="W43">
            <v>4077902</v>
          </cell>
          <cell r="X43">
            <v>4046624</v>
          </cell>
          <cell r="Y43">
            <v>3589286</v>
          </cell>
          <cell r="Z43">
            <v>3166493</v>
          </cell>
          <cell r="AA43">
            <v>3105212</v>
          </cell>
          <cell r="AB43">
            <v>40830224</v>
          </cell>
        </row>
        <row r="44">
          <cell r="A44" t="str">
            <v>Total Sales</v>
          </cell>
          <cell r="H44">
            <v>0</v>
          </cell>
          <cell r="I44">
            <v>0</v>
          </cell>
          <cell r="J44">
            <v>0</v>
          </cell>
          <cell r="K44">
            <v>3896716</v>
          </cell>
          <cell r="L44">
            <v>3422515</v>
          </cell>
          <cell r="M44">
            <v>3278114</v>
          </cell>
          <cell r="N44">
            <v>10597345</v>
          </cell>
          <cell r="P44">
            <v>3529532</v>
          </cell>
          <cell r="Q44">
            <v>3337956</v>
          </cell>
          <cell r="R44">
            <v>3146952</v>
          </cell>
          <cell r="S44">
            <v>3266420</v>
          </cell>
          <cell r="T44">
            <v>3497297</v>
          </cell>
          <cell r="U44">
            <v>4085032</v>
          </cell>
          <cell r="V44">
            <v>4346310</v>
          </cell>
          <cell r="W44">
            <v>4528209</v>
          </cell>
          <cell r="X44">
            <v>4516365</v>
          </cell>
          <cell r="Y44">
            <v>4029251</v>
          </cell>
          <cell r="Z44">
            <v>3543202</v>
          </cell>
          <cell r="AA44">
            <v>3383730</v>
          </cell>
          <cell r="AB44">
            <v>45210256</v>
          </cell>
        </row>
        <row r="46">
          <cell r="A46" t="str">
            <v>Retail % to Total Avg Cost</v>
          </cell>
          <cell r="H46" t="e">
            <v>#DIV/0!</v>
          </cell>
          <cell r="I46" t="e">
            <v>#DIV/0!</v>
          </cell>
          <cell r="J46" t="e">
            <v>#DIV/0!</v>
          </cell>
          <cell r="K46">
            <v>0.96283229035744389</v>
          </cell>
          <cell r="L46">
            <v>0.9632368142626081</v>
          </cell>
          <cell r="M46">
            <v>0.96799047037943464</v>
          </cell>
          <cell r="N46">
            <v>0.96457996214638653</v>
          </cell>
          <cell r="P46">
            <v>0.96930850869200358</v>
          </cell>
          <cell r="Q46">
            <v>0.96746065151399196</v>
          </cell>
          <cell r="R46">
            <v>0.96777135651282609</v>
          </cell>
          <cell r="S46">
            <v>0.96869689518975022</v>
          </cell>
          <cell r="T46">
            <v>0.96888772098970821</v>
          </cell>
          <cell r="U46">
            <v>0.96894628268273897</v>
          </cell>
          <cell r="V46">
            <v>0.96876005405057586</v>
          </cell>
          <cell r="W46">
            <v>0.96786230676703433</v>
          </cell>
          <cell r="X46">
            <v>0.96531577489712006</v>
          </cell>
          <cell r="Y46">
            <v>0.9643897436228126</v>
          </cell>
          <cell r="Z46">
            <v>0.96413876930375109</v>
          </cell>
          <cell r="AA46">
            <v>0.96894894471345716</v>
          </cell>
          <cell r="AB46">
            <v>0.96749697181980898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HLT"/>
      <sheetName val="FPCsummary"/>
      <sheetName val="Reg Coal IS"/>
      <sheetName val="Reg COGS"/>
      <sheetName val="Reg SG&amp;A"/>
    </sheetNames>
    <sheetDataSet>
      <sheetData sheetId="0">
        <row r="1">
          <cell r="A1" t="str">
            <v>ELECTRIC FUELS CORPORATION</v>
          </cell>
          <cell r="N1">
            <v>38390.603913310188</v>
          </cell>
          <cell r="AC1">
            <v>38390.603913310188</v>
          </cell>
          <cell r="AR1">
            <v>38390.603913310188</v>
          </cell>
          <cell r="BG1">
            <v>38390.603913310188</v>
          </cell>
          <cell r="BM1">
            <v>38390.603913310188</v>
          </cell>
        </row>
        <row r="2">
          <cell r="A2" t="str">
            <v>FINANCIAL HIGHLIGHTS</v>
          </cell>
          <cell r="N2">
            <v>38390.603913310188</v>
          </cell>
          <cell r="AC2">
            <v>38390.603913310188</v>
          </cell>
          <cell r="AR2">
            <v>38390.603913310188</v>
          </cell>
          <cell r="BG2">
            <v>38390.603913310188</v>
          </cell>
          <cell r="BM2">
            <v>38390.603913310188</v>
          </cell>
        </row>
        <row r="3">
          <cell r="A3" t="str">
            <v>2005 ANNUAL PROFIT PLAN</v>
          </cell>
          <cell r="Q3" t="str">
            <v xml:space="preserve"> </v>
          </cell>
          <cell r="AC3" t="str">
            <v>DJC</v>
          </cell>
        </row>
        <row r="4">
          <cell r="A4" t="str">
            <v>REGULATED SBU</v>
          </cell>
          <cell r="Q4" t="str">
            <v xml:space="preserve"> </v>
          </cell>
          <cell r="AA4" t="str">
            <v xml:space="preserve"> </v>
          </cell>
        </row>
        <row r="5">
          <cell r="AF5" t="str">
            <v xml:space="preserve"> </v>
          </cell>
        </row>
        <row r="7">
          <cell r="A7" t="str">
            <v>To match G/L upload per ehW</v>
          </cell>
        </row>
        <row r="8">
          <cell r="D8" t="str">
            <v>January</v>
          </cell>
          <cell r="I8" t="str">
            <v>February</v>
          </cell>
          <cell r="N8" t="str">
            <v>March</v>
          </cell>
          <cell r="S8" t="str">
            <v>April</v>
          </cell>
          <cell r="X8" t="str">
            <v>May</v>
          </cell>
          <cell r="AC8" t="str">
            <v>June</v>
          </cell>
          <cell r="AH8" t="str">
            <v>July</v>
          </cell>
          <cell r="AM8" t="str">
            <v>August</v>
          </cell>
          <cell r="AR8" t="str">
            <v>September</v>
          </cell>
          <cell r="AW8" t="str">
            <v>October</v>
          </cell>
          <cell r="BB8" t="str">
            <v>November</v>
          </cell>
          <cell r="BG8" t="str">
            <v>December</v>
          </cell>
          <cell r="BM8" t="str">
            <v>YEAR</v>
          </cell>
        </row>
        <row r="9">
          <cell r="B9" t="str">
            <v>Month</v>
          </cell>
          <cell r="D9" t="str">
            <v>YTD</v>
          </cell>
          <cell r="E9" t="str">
            <v>YTD CPT</v>
          </cell>
          <cell r="G9" t="str">
            <v>Month</v>
          </cell>
          <cell r="I9" t="str">
            <v>YTD</v>
          </cell>
          <cell r="J9" t="str">
            <v>YTD CPT</v>
          </cell>
          <cell r="L9" t="str">
            <v>Month</v>
          </cell>
          <cell r="N9" t="str">
            <v>YTD</v>
          </cell>
          <cell r="O9" t="str">
            <v>YTD CPT</v>
          </cell>
          <cell r="Q9" t="str">
            <v>Month</v>
          </cell>
          <cell r="S9" t="str">
            <v>YTD</v>
          </cell>
          <cell r="T9" t="str">
            <v>YTD CPT</v>
          </cell>
          <cell r="V9" t="str">
            <v>Month</v>
          </cell>
          <cell r="X9" t="str">
            <v>YTD</v>
          </cell>
          <cell r="Y9" t="str">
            <v>YTD CPT</v>
          </cell>
          <cell r="AA9" t="str">
            <v>Month</v>
          </cell>
          <cell r="AC9" t="str">
            <v>YTD</v>
          </cell>
          <cell r="AD9" t="str">
            <v>YTD CPT</v>
          </cell>
          <cell r="AF9" t="str">
            <v>Month</v>
          </cell>
          <cell r="AH9" t="str">
            <v>YTD</v>
          </cell>
          <cell r="AI9" t="str">
            <v>YTD CPT</v>
          </cell>
          <cell r="AK9" t="str">
            <v>Month</v>
          </cell>
          <cell r="AM9" t="str">
            <v>YTD</v>
          </cell>
          <cell r="AN9" t="str">
            <v>YTD CPT</v>
          </cell>
          <cell r="AP9" t="str">
            <v>Month</v>
          </cell>
          <cell r="AR9" t="str">
            <v>YTD</v>
          </cell>
          <cell r="AS9" t="str">
            <v>YTD CPT</v>
          </cell>
          <cell r="AU9" t="str">
            <v>Month</v>
          </cell>
          <cell r="AW9" t="str">
            <v>YTD</v>
          </cell>
          <cell r="AX9" t="str">
            <v>YTD CPT</v>
          </cell>
          <cell r="AZ9" t="str">
            <v>Month</v>
          </cell>
          <cell r="BB9" t="str">
            <v>YTD</v>
          </cell>
          <cell r="BC9" t="str">
            <v>YTD CPT</v>
          </cell>
          <cell r="BE9" t="str">
            <v>Month</v>
          </cell>
          <cell r="BG9" t="str">
            <v>YTD</v>
          </cell>
          <cell r="BH9" t="str">
            <v>YTD CPT</v>
          </cell>
          <cell r="BK9" t="str">
            <v>DECEMBER</v>
          </cell>
          <cell r="BM9" t="str">
            <v>TO DATE</v>
          </cell>
          <cell r="BN9" t="str">
            <v>YTD CPT</v>
          </cell>
        </row>
        <row r="10">
          <cell r="A10" t="str">
            <v>CRYSTAL RIVER 1 AND 2</v>
          </cell>
        </row>
        <row r="11">
          <cell r="A11" t="str">
            <v>TONS DELIVERED</v>
          </cell>
        </row>
        <row r="12">
          <cell r="A12" t="str">
            <v>TONS DELIVERED RAIL</v>
          </cell>
        </row>
        <row r="13">
          <cell r="A13" t="str">
            <v>TONS DELIVERED WATER</v>
          </cell>
        </row>
        <row r="14">
          <cell r="A14" t="str">
            <v>AVERAGE BTU'S DELIVERED</v>
          </cell>
        </row>
        <row r="15">
          <cell r="A15" t="str">
            <v>$/MBTU</v>
          </cell>
        </row>
        <row r="17">
          <cell r="A17" t="str">
            <v>INCOME -</v>
          </cell>
        </row>
        <row r="18">
          <cell r="A18" t="str">
            <v xml:space="preserve">   OPERATING-</v>
          </cell>
        </row>
        <row r="19">
          <cell r="A19" t="str">
            <v xml:space="preserve">   EFFECTIVE REVENUES</v>
          </cell>
        </row>
        <row r="20">
          <cell r="A20" t="str">
            <v xml:space="preserve">   OUTSIDE REVENUE</v>
          </cell>
        </row>
        <row r="21">
          <cell r="A21" t="str">
            <v xml:space="preserve">   REVENUE ADJUSTMENT</v>
          </cell>
        </row>
        <row r="22">
          <cell r="A22" t="str">
            <v xml:space="preserve">    TOTAL OPERATING REVENUE</v>
          </cell>
        </row>
        <row r="23">
          <cell r="A23" t="str">
            <v xml:space="preserve">   PARTNERSHIP</v>
          </cell>
        </row>
        <row r="24">
          <cell r="A24" t="str">
            <v xml:space="preserve">   SUBSIDIARY</v>
          </cell>
        </row>
        <row r="25">
          <cell r="A25" t="str">
            <v xml:space="preserve">   OTHER INCOME</v>
          </cell>
        </row>
        <row r="26">
          <cell r="A26" t="str">
            <v xml:space="preserve">     TOTAL REVENUE</v>
          </cell>
        </row>
        <row r="28">
          <cell r="A28" t="str">
            <v>EXPENSES -</v>
          </cell>
        </row>
        <row r="29">
          <cell r="A29" t="str">
            <v xml:space="preserve">   OPERATING-</v>
          </cell>
        </row>
        <row r="30">
          <cell r="A30" t="str">
            <v xml:space="preserve">   PURCHASES OF COAL</v>
          </cell>
        </row>
        <row r="31">
          <cell r="A31" t="str">
            <v xml:space="preserve">   TRANSPORTATION</v>
          </cell>
        </row>
        <row r="32">
          <cell r="A32" t="str">
            <v xml:space="preserve">   OTHER OPERATING</v>
          </cell>
        </row>
        <row r="33">
          <cell r="A33" t="str">
            <v xml:space="preserve">    TOTAL OPERATING EXPENSE</v>
          </cell>
        </row>
        <row r="34">
          <cell r="A34" t="str">
            <v xml:space="preserve">   GENERAL &amp; ADMINISTRATIVE</v>
          </cell>
        </row>
        <row r="35">
          <cell r="A35" t="str">
            <v xml:space="preserve">   DEPR, DEPL, &amp; AMORT</v>
          </cell>
        </row>
        <row r="36">
          <cell r="A36" t="str">
            <v xml:space="preserve">   INTEREST</v>
          </cell>
        </row>
        <row r="37">
          <cell r="A37" t="str">
            <v xml:space="preserve">     TOTAL EXPENSES</v>
          </cell>
        </row>
        <row r="39">
          <cell r="A39" t="str">
            <v>INCOME BEFORE TAXES</v>
          </cell>
        </row>
        <row r="41">
          <cell r="A41" t="str">
            <v>INCOME TAXES</v>
          </cell>
        </row>
        <row r="43">
          <cell r="A43" t="str">
            <v>NET INCOME</v>
          </cell>
        </row>
        <row r="49">
          <cell r="A49" t="str">
            <v>CRYSTAL RIVER 4 AND 5</v>
          </cell>
        </row>
        <row r="50">
          <cell r="A50" t="str">
            <v>TONS DELIVERED</v>
          </cell>
        </row>
        <row r="51">
          <cell r="A51" t="str">
            <v>TONS DELIVERED RAIL</v>
          </cell>
        </row>
        <row r="52">
          <cell r="A52" t="str">
            <v>TONS DELIVERED WATER</v>
          </cell>
        </row>
        <row r="53">
          <cell r="A53" t="str">
            <v>AVERAGE BTU'S DELIVERED</v>
          </cell>
        </row>
        <row r="54">
          <cell r="A54" t="str">
            <v>$/MBTU</v>
          </cell>
        </row>
        <row r="56">
          <cell r="A56" t="str">
            <v>INCOME -</v>
          </cell>
        </row>
        <row r="57">
          <cell r="A57" t="str">
            <v xml:space="preserve">   OPERATING-</v>
          </cell>
        </row>
        <row r="58">
          <cell r="A58" t="str">
            <v xml:space="preserve">   EFFECTIVE REVENUES</v>
          </cell>
        </row>
        <row r="59">
          <cell r="A59" t="str">
            <v xml:space="preserve">   OUTSIDE REVENUE</v>
          </cell>
        </row>
        <row r="60">
          <cell r="A60" t="str">
            <v xml:space="preserve">   REVENUE ADJUSTMENT</v>
          </cell>
        </row>
        <row r="61">
          <cell r="A61" t="str">
            <v xml:space="preserve">    TOTAL OPERATING REVENUE</v>
          </cell>
        </row>
        <row r="62">
          <cell r="A62" t="str">
            <v xml:space="preserve">   PARTNERSHIP</v>
          </cell>
        </row>
        <row r="63">
          <cell r="A63" t="str">
            <v xml:space="preserve">   SUBSIDIARY</v>
          </cell>
        </row>
        <row r="64">
          <cell r="A64" t="str">
            <v xml:space="preserve">   OTHER INCOME</v>
          </cell>
        </row>
        <row r="65">
          <cell r="A65" t="str">
            <v xml:space="preserve">     TOTAL REVENUE</v>
          </cell>
        </row>
        <row r="67">
          <cell r="A67" t="str">
            <v>EXPENSES -</v>
          </cell>
        </row>
        <row r="68">
          <cell r="A68" t="str">
            <v xml:space="preserve">   OPERATING-</v>
          </cell>
        </row>
        <row r="69">
          <cell r="A69" t="str">
            <v xml:space="preserve">   PURCHASES OF COAL</v>
          </cell>
        </row>
        <row r="70">
          <cell r="A70" t="str">
            <v xml:space="preserve">   TRANSPORTATION</v>
          </cell>
        </row>
        <row r="71">
          <cell r="A71" t="str">
            <v xml:space="preserve">   OTHER OPERATING</v>
          </cell>
        </row>
        <row r="72">
          <cell r="A72" t="str">
            <v xml:space="preserve">    TOTAL OPERATING EXPENSE</v>
          </cell>
        </row>
        <row r="73">
          <cell r="A73" t="str">
            <v xml:space="preserve">   GENERAL &amp; ADMINISTRATIVE</v>
          </cell>
        </row>
        <row r="74">
          <cell r="A74" t="str">
            <v xml:space="preserve">   DEPR, DEPL, &amp; AMORT</v>
          </cell>
        </row>
        <row r="75">
          <cell r="A75" t="str">
            <v xml:space="preserve">   INTEREST</v>
          </cell>
        </row>
        <row r="76">
          <cell r="A76" t="str">
            <v xml:space="preserve">     TOTAL EXPENSES</v>
          </cell>
        </row>
        <row r="78">
          <cell r="A78" t="str">
            <v>INCOME BEFORE TAXES</v>
          </cell>
        </row>
        <row r="80">
          <cell r="A80" t="str">
            <v>INCOME TAXES</v>
          </cell>
        </row>
        <row r="82">
          <cell r="A82" t="str">
            <v>NET INCOME</v>
          </cell>
        </row>
        <row r="88">
          <cell r="A88" t="str">
            <v>CRYSTAL RIVER TOTAL</v>
          </cell>
        </row>
        <row r="89">
          <cell r="A89" t="str">
            <v>TONS DELIVERED</v>
          </cell>
        </row>
        <row r="90">
          <cell r="A90" t="str">
            <v>TONS DELIVERED RAIL</v>
          </cell>
        </row>
        <row r="91">
          <cell r="A91" t="str">
            <v>TONS DELIVERED WATER</v>
          </cell>
        </row>
        <row r="92">
          <cell r="A92" t="str">
            <v>AVERAGE BTU'S DELIVERED</v>
          </cell>
        </row>
        <row r="93">
          <cell r="A93" t="str">
            <v>$/MBTU</v>
          </cell>
        </row>
        <row r="95">
          <cell r="A95" t="str">
            <v>INCOME -</v>
          </cell>
        </row>
        <row r="96">
          <cell r="A96" t="str">
            <v xml:space="preserve">   OPERATING-</v>
          </cell>
        </row>
        <row r="97">
          <cell r="A97" t="str">
            <v xml:space="preserve">   EFFECTIVE REVENUES</v>
          </cell>
        </row>
        <row r="98">
          <cell r="A98" t="str">
            <v xml:space="preserve">   OUTSIDE REVENUE</v>
          </cell>
        </row>
        <row r="99">
          <cell r="A99" t="str">
            <v xml:space="preserve">   REVENUE ADJUSTMENT</v>
          </cell>
        </row>
        <row r="100">
          <cell r="A100" t="str">
            <v xml:space="preserve">    TOTAL OPERATING REVENUE</v>
          </cell>
        </row>
        <row r="101">
          <cell r="A101" t="str">
            <v xml:space="preserve">   PARTNERSHIP</v>
          </cell>
        </row>
        <row r="102">
          <cell r="A102" t="str">
            <v xml:space="preserve">   SUBSIDIARY</v>
          </cell>
        </row>
        <row r="103">
          <cell r="A103" t="str">
            <v xml:space="preserve">   OTHER INCOME</v>
          </cell>
        </row>
        <row r="104">
          <cell r="A104" t="str">
            <v xml:space="preserve">     TOTAL REVENUE</v>
          </cell>
        </row>
        <row r="106">
          <cell r="A106" t="str">
            <v>EXPENSES -</v>
          </cell>
        </row>
        <row r="107">
          <cell r="A107" t="str">
            <v xml:space="preserve">   OPERATING-</v>
          </cell>
        </row>
        <row r="108">
          <cell r="A108" t="str">
            <v xml:space="preserve">   PURCHASES OF COAL</v>
          </cell>
        </row>
        <row r="109">
          <cell r="A109" t="str">
            <v xml:space="preserve">   TRANSPORTATION</v>
          </cell>
        </row>
        <row r="110">
          <cell r="A110" t="str">
            <v xml:space="preserve">   OTHER OPERATING</v>
          </cell>
        </row>
        <row r="111">
          <cell r="A111" t="str">
            <v xml:space="preserve">    TOTAL OPERATING EXPENSE</v>
          </cell>
        </row>
        <row r="112">
          <cell r="A112" t="str">
            <v xml:space="preserve">   GENERAL &amp; ADMINISTRATIVE</v>
          </cell>
        </row>
        <row r="113">
          <cell r="A113" t="str">
            <v xml:space="preserve">   DEPR, DEPL, &amp; AMORT</v>
          </cell>
        </row>
        <row r="114">
          <cell r="A114" t="str">
            <v xml:space="preserve">   INTEREST</v>
          </cell>
        </row>
        <row r="115">
          <cell r="A115" t="str">
            <v xml:space="preserve">     TOTAL EXPENSES</v>
          </cell>
        </row>
        <row r="117">
          <cell r="A117" t="str">
            <v>INCOME BEFORE TAXES</v>
          </cell>
        </row>
        <row r="119">
          <cell r="A119" t="str">
            <v>INCOME TAXES</v>
          </cell>
        </row>
        <row r="121">
          <cell r="A121" t="str">
            <v>NET INCOME</v>
          </cell>
        </row>
        <row r="123">
          <cell r="A123" t="str">
            <v>CRYSTAL RIVER TOTAL</v>
          </cell>
        </row>
        <row r="124">
          <cell r="A124" t="str">
            <v xml:space="preserve">Check     </v>
          </cell>
        </row>
        <row r="125">
          <cell r="A125" t="str">
            <v xml:space="preserve">Operating Expenses    </v>
          </cell>
        </row>
        <row r="126">
          <cell r="A126" t="str">
            <v xml:space="preserve">Total Expenses    </v>
          </cell>
        </row>
        <row r="128">
          <cell r="A128">
            <v>0.33855542016027895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5"/>
      <sheetName val="MFR D Setup &amp; Recon"/>
      <sheetName val="2023 D-1a"/>
      <sheetName val="2022 D-1a"/>
      <sheetName val="2021 D-1a"/>
      <sheetName val="2020 D-1a"/>
      <sheetName val="2019 D-1a"/>
      <sheetName val="D-1b"/>
      <sheetName val="2019 Capital Structure - Per"/>
      <sheetName val="2019 Summary - 2 System Per "/>
      <sheetName val="2019 Summary - 4 System Adjs"/>
      <sheetName val="2020 Capital Structure - Per"/>
      <sheetName val="2020 Summary - 2 System Per"/>
      <sheetName val="2020 Summary - 4 System Adjs"/>
      <sheetName val="2021-23 Capital Structure - Per"/>
      <sheetName val="2021-23 Summary - 2 System Per"/>
      <sheetName val="2021-23 Summary - 4 System Adjs"/>
    </sheetNames>
    <sheetDataSet>
      <sheetData sheetId="0" refreshError="1"/>
      <sheetData sheetId="1">
        <row r="10">
          <cell r="B10" t="str">
            <v>Historical Year Ended</v>
          </cell>
        </row>
        <row r="11">
          <cell r="B11" t="str">
            <v>Prior Year 1 Ended</v>
          </cell>
        </row>
        <row r="12">
          <cell r="B12" t="str">
            <v>Prior Year 2 Ended</v>
          </cell>
        </row>
        <row r="13">
          <cell r="B13" t="str">
            <v>Projected Test Year 1 Ended</v>
          </cell>
          <cell r="D13">
            <v>44926</v>
          </cell>
        </row>
        <row r="14">
          <cell r="B14" t="str">
            <v>Projected Test Year 2 Ended</v>
          </cell>
          <cell r="D14">
            <v>45291</v>
          </cell>
        </row>
        <row r="17">
          <cell r="D17" t="str">
            <v>Olivier</v>
          </cell>
          <cell r="E17" t="str">
            <v>Newlin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Inputs"/>
      <sheetName val="&gt;&gt;COS Schedules&gt;&gt;"/>
      <sheetName val="1-Summary"/>
      <sheetName val="1-Summary (present rev)"/>
      <sheetName val="check"/>
      <sheetName val="2-EPIS"/>
      <sheetName val="3-AD"/>
      <sheetName val="4-CWIP"/>
      <sheetName val="5-PHFU"/>
      <sheetName val="6-WC"/>
      <sheetName val="7-Elec Rev"/>
      <sheetName val="8-Oth Rev"/>
      <sheetName val="9-O&amp;M"/>
      <sheetName val="10-Depr Exp"/>
      <sheetName val="11-Oth Tax"/>
      <sheetName val="12-Inc Tax"/>
      <sheetName val="13-WACC"/>
      <sheetName val="13-WACC (check)"/>
      <sheetName val="14-Alloc"/>
      <sheetName val="&gt;&gt;Checks &amp; Analyses&gt;&gt;"/>
      <sheetName val="MFR E-6"/>
      <sheetName val="DVC"/>
      <sheetName val="Check to UI"/>
      <sheetName val="&gt;&gt;Supporting Calcs&gt;&gt;&gt;"/>
      <sheetName val="MFR A-1"/>
      <sheetName val="MFR C-44"/>
      <sheetName val="REG FL Working Capital 7 Logic"/>
      <sheetName val="ITAX - EDIT"/>
      <sheetName val="REG FL  Accum Depr - 2 System P"/>
      <sheetName val="REG FL  Deprec Expense - 2 Sy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9">
          <cell r="H9">
            <v>-11345.4042461054</v>
          </cell>
        </row>
        <row r="15">
          <cell r="H15">
            <v>-227711.22270603801</v>
          </cell>
        </row>
        <row r="17">
          <cell r="F17">
            <v>19921072.130234201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Inputs"/>
      <sheetName val="&gt;&gt;COS Schedules&gt;&gt;"/>
      <sheetName val="1-Summary"/>
      <sheetName val="1-Summary (present rev)"/>
      <sheetName val="check"/>
      <sheetName val="2-EPIS"/>
      <sheetName val="3-AD"/>
      <sheetName val="4-CWIP"/>
      <sheetName val="5-PHFU"/>
      <sheetName val="6-WC"/>
      <sheetName val="7-Elec Rev"/>
      <sheetName val="8-Oth Rev"/>
      <sheetName val="9-O&amp;M"/>
      <sheetName val="10-Depr Exp"/>
      <sheetName val="11-Oth Tax"/>
      <sheetName val="12-Inc Tax"/>
      <sheetName val="13-WACC"/>
      <sheetName val="13-WACC (check)"/>
      <sheetName val="14-Alloc"/>
      <sheetName val="&gt;&gt;Checks &amp; Analyses&gt;&gt;"/>
      <sheetName val="MFR E-6"/>
      <sheetName val="DVC"/>
      <sheetName val="Check to UI"/>
      <sheetName val="&gt;&gt;Supporting Calcs&gt;&gt;&gt;"/>
      <sheetName val="MFR A-1"/>
      <sheetName val="MFR C-44"/>
      <sheetName val="REG FL Working Capital 7 Logic"/>
      <sheetName val="ITAX - EDIT"/>
      <sheetName val="REG FL  Accum Depr - 2 System P"/>
      <sheetName val="REG FL  Deprec Expense - 2 Syst"/>
    </sheetNames>
    <sheetDataSet>
      <sheetData sheetId="0"/>
      <sheetData sheetId="1"/>
      <sheetData sheetId="2"/>
      <sheetData sheetId="3"/>
      <sheetData sheetId="4"/>
      <sheetData sheetId="5">
        <row r="140">
          <cell r="C140">
            <v>-22175.369719292499</v>
          </cell>
        </row>
      </sheetData>
      <sheetData sheetId="6">
        <row r="155">
          <cell r="C155">
            <v>-9750.7190772806207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H9">
            <v>-12424.650642011879</v>
          </cell>
        </row>
        <row r="17">
          <cell r="F17">
            <v>18116357.286724899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2E51-2F9C-4B4B-8FF0-AC1AB06EB70C}">
  <sheetPr>
    <tabColor theme="9" tint="-0.499984740745262"/>
    <pageSetUpPr fitToPage="1"/>
  </sheetPr>
  <dimension ref="A1:R27"/>
  <sheetViews>
    <sheetView tabSelected="1" view="pageBreakPreview" zoomScale="90" zoomScaleNormal="100" zoomScaleSheetLayoutView="90" workbookViewId="0">
      <selection activeCell="B32" sqref="B32"/>
    </sheetView>
  </sheetViews>
  <sheetFormatPr defaultColWidth="7.81640625" defaultRowHeight="13" outlineLevelCol="1" x14ac:dyDescent="0.3"/>
  <cols>
    <col min="1" max="1" width="6.54296875" style="5" customWidth="1"/>
    <col min="2" max="2" width="34.81640625" style="5" customWidth="1"/>
    <col min="3" max="3" width="8.1796875" style="5" hidden="1" customWidth="1" outlineLevel="1"/>
    <col min="4" max="4" width="52.81640625" style="5" hidden="1" customWidth="1" outlineLevel="1"/>
    <col min="5" max="5" width="48.81640625" style="5" hidden="1" customWidth="1" outlineLevel="1"/>
    <col min="6" max="7" width="51" style="5" hidden="1" customWidth="1" outlineLevel="1"/>
    <col min="8" max="8" width="13.1796875" style="5" customWidth="1" collapsed="1"/>
    <col min="9" max="14" width="13.1796875" style="5" customWidth="1"/>
    <col min="15" max="15" width="16.1796875" style="5" bestFit="1" customWidth="1"/>
    <col min="16" max="18" width="13.1796875" style="5" customWidth="1"/>
    <col min="19" max="16384" width="7.81640625" style="5"/>
  </cols>
  <sheetData>
    <row r="1" spans="1:18" ht="12.75" customHeight="1" x14ac:dyDescent="0.4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4" t="s">
        <v>1</v>
      </c>
      <c r="L1" s="3"/>
      <c r="M1" s="3"/>
      <c r="N1" s="3"/>
      <c r="P1" s="6"/>
      <c r="Q1" s="70" t="s">
        <v>2</v>
      </c>
      <c r="R1" s="70"/>
    </row>
    <row r="2" spans="1:18" ht="12.75" customHeight="1" x14ac:dyDescent="0.3">
      <c r="A2" s="7"/>
      <c r="B2" s="8"/>
      <c r="C2" s="8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10"/>
      <c r="P2" s="10"/>
      <c r="Q2" s="10"/>
      <c r="R2" s="10"/>
    </row>
    <row r="3" spans="1:18" ht="12.75" customHeight="1" x14ac:dyDescent="0.3">
      <c r="A3" s="5" t="s">
        <v>3</v>
      </c>
      <c r="B3" s="11"/>
      <c r="C3" s="11"/>
      <c r="D3" s="11"/>
      <c r="E3" s="11"/>
      <c r="F3" s="11"/>
      <c r="G3" s="11"/>
      <c r="H3" s="12" t="s">
        <v>4</v>
      </c>
      <c r="I3" s="13" t="s">
        <v>5</v>
      </c>
      <c r="J3" s="13"/>
      <c r="K3" s="13"/>
      <c r="L3" s="13"/>
      <c r="M3" s="13"/>
      <c r="N3" s="14"/>
      <c r="O3" s="15"/>
      <c r="P3" s="15" t="s">
        <v>6</v>
      </c>
      <c r="R3" s="16"/>
    </row>
    <row r="4" spans="1:18" x14ac:dyDescent="0.3">
      <c r="B4" s="17"/>
      <c r="C4" s="17"/>
      <c r="D4" s="17"/>
      <c r="E4" s="17"/>
      <c r="F4" s="17"/>
      <c r="G4" s="17"/>
      <c r="H4" s="18"/>
      <c r="I4" s="19" t="s">
        <v>7</v>
      </c>
      <c r="J4" s="19"/>
      <c r="M4" s="19"/>
      <c r="N4" s="20"/>
      <c r="O4" s="21" t="str">
        <f>IF(R4='[7]MFR D Setup &amp; Recon'!$D$14,"__X__","_____")</f>
        <v>__X__</v>
      </c>
      <c r="P4" s="22" t="str">
        <f>'[7]MFR D Setup &amp; Recon'!$B$14</f>
        <v>Projected Test Year 2 Ended</v>
      </c>
      <c r="R4" s="23">
        <v>45291</v>
      </c>
    </row>
    <row r="5" spans="1:18" x14ac:dyDescent="0.3">
      <c r="A5" s="5" t="s">
        <v>8</v>
      </c>
      <c r="B5" s="17"/>
      <c r="C5" s="17"/>
      <c r="D5" s="17"/>
      <c r="E5" s="17"/>
      <c r="F5" s="17"/>
      <c r="G5" s="17"/>
      <c r="H5" s="18"/>
      <c r="I5" s="19"/>
      <c r="J5" s="19"/>
      <c r="M5" s="19"/>
      <c r="N5" s="20"/>
      <c r="O5" s="21" t="str">
        <f>IF(R5='[7]MFR D Setup &amp; Recon'!$D$14,"__X__","_____")</f>
        <v>_____</v>
      </c>
      <c r="P5" s="22" t="str">
        <f>'[7]MFR D Setup &amp; Recon'!$B$13</f>
        <v>Projected Test Year 1 Ended</v>
      </c>
      <c r="R5" s="23">
        <v>44926</v>
      </c>
    </row>
    <row r="6" spans="1:18" ht="12.75" customHeight="1" x14ac:dyDescent="0.35">
      <c r="B6" s="24"/>
      <c r="C6" s="24"/>
      <c r="D6" s="24"/>
      <c r="E6" s="24"/>
      <c r="F6" s="24"/>
      <c r="G6" s="24"/>
      <c r="H6" s="18"/>
      <c r="I6" s="18"/>
      <c r="J6" s="18"/>
      <c r="K6" s="18"/>
      <c r="L6" s="18"/>
      <c r="M6" s="18"/>
      <c r="N6" s="18"/>
      <c r="O6" s="21" t="str">
        <f>IF(R6='[7]MFR D Setup &amp; Recon'!$D$14,"__X__","_____")</f>
        <v>_____</v>
      </c>
      <c r="P6" s="22" t="str">
        <f>'[7]MFR D Setup &amp; Recon'!$B$12</f>
        <v>Prior Year 2 Ended</v>
      </c>
      <c r="R6" s="23">
        <v>44561</v>
      </c>
    </row>
    <row r="7" spans="1:18" x14ac:dyDescent="0.3">
      <c r="A7" s="25" t="str">
        <f>"DOCKET NO.: "&amp;'[7]MFR D Setup &amp; Recon'!$D$4</f>
        <v xml:space="preserve">DOCKET NO.: </v>
      </c>
      <c r="H7" s="26"/>
      <c r="I7" s="18"/>
      <c r="J7" s="18"/>
      <c r="K7" s="18"/>
      <c r="L7" s="18"/>
      <c r="M7" s="18"/>
      <c r="N7" s="18"/>
      <c r="O7" s="21" t="str">
        <f>IF(R7='[7]MFR D Setup &amp; Recon'!$D$14,"__X__","_____")</f>
        <v>_____</v>
      </c>
      <c r="P7" s="22" t="str">
        <f>'[7]MFR D Setup &amp; Recon'!$B$11</f>
        <v>Prior Year 1 Ended</v>
      </c>
      <c r="R7" s="23">
        <v>44196</v>
      </c>
    </row>
    <row r="8" spans="1:18" ht="12.75" customHeight="1" x14ac:dyDescent="0.3">
      <c r="H8" s="26"/>
      <c r="I8" s="26"/>
      <c r="J8" s="26"/>
      <c r="K8" s="21"/>
      <c r="L8" s="21"/>
      <c r="M8" s="26"/>
      <c r="N8" s="26"/>
      <c r="O8" s="21" t="str">
        <f>IF(R8='[7]MFR D Setup &amp; Recon'!$D$14,"__X__","_____")</f>
        <v>_____</v>
      </c>
      <c r="P8" s="22" t="str">
        <f>'[7]MFR D Setup &amp; Recon'!$B$10</f>
        <v>Historical Year Ended</v>
      </c>
      <c r="R8" s="23">
        <v>43830</v>
      </c>
    </row>
    <row r="9" spans="1:18" ht="12.75" customHeight="1" x14ac:dyDescent="0.3">
      <c r="H9" s="26"/>
      <c r="I9" s="26"/>
      <c r="J9" s="26"/>
      <c r="K9" s="21"/>
      <c r="L9" s="21"/>
      <c r="M9" s="26"/>
      <c r="N9" s="26"/>
      <c r="O9" s="21"/>
      <c r="P9" s="22"/>
      <c r="R9" s="23"/>
    </row>
    <row r="10" spans="1:18" ht="12.75" customHeight="1" x14ac:dyDescent="0.3">
      <c r="H10" s="26"/>
      <c r="I10" s="26"/>
      <c r="J10" s="26"/>
      <c r="K10" s="21"/>
      <c r="L10" s="21"/>
      <c r="M10" s="26"/>
      <c r="N10" s="26"/>
      <c r="O10" s="21"/>
      <c r="P10" s="22" t="str">
        <f>"Witness: "&amp;'[7]MFR D Setup &amp; Recon'!$D$17&amp;", "&amp;'[7]MFR D Setup &amp; Recon'!$E$17</f>
        <v>Witness: Olivier, Newlin</v>
      </c>
      <c r="R10" s="23"/>
    </row>
    <row r="11" spans="1:18" ht="12" customHeight="1" x14ac:dyDescent="0.3">
      <c r="H11" s="27"/>
      <c r="I11" s="27"/>
      <c r="J11" s="27"/>
      <c r="K11" s="21" t="s">
        <v>9</v>
      </c>
      <c r="L11" s="27"/>
      <c r="M11" s="27"/>
      <c r="N11" s="27"/>
      <c r="O11" s="21"/>
      <c r="P11" s="21"/>
      <c r="Q11" s="22"/>
      <c r="R11" s="23"/>
    </row>
    <row r="12" spans="1:18" s="33" customFormat="1" x14ac:dyDescent="0.3">
      <c r="A12" s="28"/>
      <c r="B12" s="29"/>
      <c r="C12" s="29"/>
      <c r="D12" s="29"/>
      <c r="E12" s="29"/>
      <c r="F12" s="29"/>
      <c r="G12" s="29"/>
      <c r="H12" s="30"/>
      <c r="I12" s="30"/>
      <c r="J12" s="30"/>
      <c r="K12" s="30"/>
      <c r="L12" s="30"/>
      <c r="M12" s="30"/>
      <c r="N12" s="30"/>
      <c r="O12" s="31"/>
      <c r="P12" s="32"/>
      <c r="Q12" s="10"/>
      <c r="R12" s="10"/>
    </row>
    <row r="13" spans="1:18" s="33" customFormat="1" x14ac:dyDescent="0.35">
      <c r="A13" s="34"/>
      <c r="B13" s="35">
        <v>-1</v>
      </c>
      <c r="C13" s="35"/>
      <c r="D13" s="35"/>
      <c r="E13" s="35"/>
      <c r="F13" s="35"/>
      <c r="G13" s="35"/>
      <c r="H13" s="35">
        <f>+B13-1</f>
        <v>-2</v>
      </c>
      <c r="I13" s="35">
        <f>+H13-1</f>
        <v>-3</v>
      </c>
      <c r="J13" s="35">
        <f t="shared" ref="J13:R13" si="0">+I13-1</f>
        <v>-4</v>
      </c>
      <c r="K13" s="35">
        <f t="shared" si="0"/>
        <v>-5</v>
      </c>
      <c r="L13" s="35">
        <f t="shared" si="0"/>
        <v>-6</v>
      </c>
      <c r="M13" s="35">
        <f t="shared" si="0"/>
        <v>-7</v>
      </c>
      <c r="N13" s="35">
        <f t="shared" si="0"/>
        <v>-8</v>
      </c>
      <c r="O13" s="35">
        <f t="shared" si="0"/>
        <v>-9</v>
      </c>
      <c r="P13" s="35">
        <f t="shared" si="0"/>
        <v>-10</v>
      </c>
      <c r="Q13" s="35">
        <f t="shared" si="0"/>
        <v>-11</v>
      </c>
      <c r="R13" s="35">
        <f t="shared" si="0"/>
        <v>-12</v>
      </c>
    </row>
    <row r="14" spans="1:18" s="33" customFormat="1" x14ac:dyDescent="0.35">
      <c r="A14" s="34" t="s">
        <v>10</v>
      </c>
      <c r="B14" s="36"/>
      <c r="C14" s="36"/>
      <c r="D14" s="36"/>
      <c r="E14" s="36"/>
      <c r="F14" s="36"/>
      <c r="G14" s="36"/>
      <c r="H14" s="34"/>
      <c r="I14" s="34"/>
      <c r="J14" s="34"/>
      <c r="K14" s="34"/>
      <c r="L14" s="34"/>
      <c r="M14" s="34"/>
      <c r="N14" s="34"/>
      <c r="O14" s="34"/>
      <c r="P14" s="36"/>
      <c r="Q14" s="36"/>
      <c r="R14" s="36"/>
    </row>
    <row r="15" spans="1:18" s="33" customFormat="1" ht="59" customHeight="1" x14ac:dyDescent="0.35">
      <c r="A15" s="37" t="s">
        <v>11</v>
      </c>
      <c r="B15" s="38" t="s">
        <v>12</v>
      </c>
      <c r="C15" s="38" t="s">
        <v>13</v>
      </c>
      <c r="D15" s="38" t="s">
        <v>14</v>
      </c>
      <c r="E15" s="38" t="s">
        <v>15</v>
      </c>
      <c r="F15" s="39" t="s">
        <v>16</v>
      </c>
      <c r="G15" s="39" t="s">
        <v>17</v>
      </c>
      <c r="H15" s="39" t="s">
        <v>18</v>
      </c>
      <c r="I15" s="39" t="s">
        <v>19</v>
      </c>
      <c r="J15" s="39" t="s">
        <v>20</v>
      </c>
      <c r="K15" s="39" t="s">
        <v>21</v>
      </c>
      <c r="L15" s="39" t="s">
        <v>22</v>
      </c>
      <c r="M15" s="39" t="s">
        <v>23</v>
      </c>
      <c r="N15" s="39" t="s">
        <v>24</v>
      </c>
      <c r="O15" s="39" t="s">
        <v>25</v>
      </c>
      <c r="P15" s="39" t="s">
        <v>26</v>
      </c>
      <c r="Q15" s="39" t="s">
        <v>17</v>
      </c>
      <c r="R15" s="39" t="s">
        <v>27</v>
      </c>
    </row>
    <row r="16" spans="1:18" s="33" customFormat="1" ht="14.5" x14ac:dyDescent="0.35">
      <c r="A16" s="40">
        <v>1</v>
      </c>
      <c r="B16" s="41" t="s">
        <v>28</v>
      </c>
      <c r="C16" t="s">
        <v>29</v>
      </c>
      <c r="D16" t="s">
        <v>30</v>
      </c>
      <c r="E16" t="s">
        <v>31</v>
      </c>
      <c r="F16" t="s">
        <v>32</v>
      </c>
      <c r="G16" t="s">
        <v>33</v>
      </c>
      <c r="H16" s="42">
        <v>9627860.84094356</v>
      </c>
      <c r="I16" s="42">
        <v>14564.165000000001</v>
      </c>
      <c r="J16" s="42">
        <f>SUM(H16:I16)</f>
        <v>9642425.0059435591</v>
      </c>
      <c r="K16" s="43">
        <f>L16/J16</f>
        <v>0.91548789146171827</v>
      </c>
      <c r="L16" s="44">
        <f>J16/($J$24-$J$19-$J$20)*($L$24-$L$19-$L$20)</f>
        <v>8827523.3372690156</v>
      </c>
      <c r="M16" s="45">
        <f>'[8]13-WACC'!$H$9</f>
        <v>-11345.4042461054</v>
      </c>
      <c r="N16" s="45">
        <f t="shared" ref="N16:N22" si="1">N$24*L16/$L$24</f>
        <v>-800521.56778583582</v>
      </c>
      <c r="O16" s="46">
        <f t="shared" ref="O16:O22" si="2">SUM(L16:N16)</f>
        <v>8015656.3652370749</v>
      </c>
      <c r="P16" s="47">
        <f t="shared" ref="P16:P22" si="3">O16/$O$24</f>
        <v>0.44841632532433512</v>
      </c>
      <c r="Q16" s="48">
        <v>9.8500000000000004E-2</v>
      </c>
      <c r="R16" s="47">
        <f>P16*Q16</f>
        <v>4.4169008044447011E-2</v>
      </c>
    </row>
    <row r="17" spans="1:18" s="33" customFormat="1" ht="14.5" x14ac:dyDescent="0.35">
      <c r="A17" s="40">
        <f>+A16+1</f>
        <v>2</v>
      </c>
      <c r="B17" s="49" t="s">
        <v>34</v>
      </c>
      <c r="C17" t="s">
        <v>35</v>
      </c>
      <c r="D17" t="s">
        <v>36</v>
      </c>
      <c r="E17" t="s">
        <v>37</v>
      </c>
      <c r="F17" t="s">
        <v>38</v>
      </c>
      <c r="G17" t="s">
        <v>39</v>
      </c>
      <c r="H17" s="42">
        <v>8560469.1577077191</v>
      </c>
      <c r="I17" s="42">
        <v>12949.511</v>
      </c>
      <c r="J17" s="42">
        <f t="shared" ref="J17:J22" si="4">SUM(H17:I17)</f>
        <v>8573418.6687077191</v>
      </c>
      <c r="K17" s="43">
        <f t="shared" ref="K17:K22" si="5">L17/J17</f>
        <v>0.91548789146171849</v>
      </c>
      <c r="L17" s="44">
        <f>J17/($J$24-$J$19-$J$20)*($L$24-$L$19-$L$20)</f>
        <v>7848860.9796337634</v>
      </c>
      <c r="M17" s="45"/>
      <c r="N17" s="45">
        <f t="shared" si="1"/>
        <v>-711771.83641332958</v>
      </c>
      <c r="O17" s="46">
        <f t="shared" si="2"/>
        <v>7137089.143220434</v>
      </c>
      <c r="P17" s="48">
        <f t="shared" si="3"/>
        <v>0.39926702708898604</v>
      </c>
      <c r="Q17" s="50">
        <v>4.0241971771610902E-2</v>
      </c>
      <c r="R17" s="48">
        <f t="shared" ref="R17:R22" si="6">P17*Q17</f>
        <v>1.6067292433449981E-2</v>
      </c>
    </row>
    <row r="18" spans="1:18" s="33" customFormat="1" ht="14.5" x14ac:dyDescent="0.35">
      <c r="A18" s="40">
        <f t="shared" ref="A18:A24" si="7">+A17+1</f>
        <v>3</v>
      </c>
      <c r="B18" s="49" t="s">
        <v>40</v>
      </c>
      <c r="C18" t="s">
        <v>41</v>
      </c>
      <c r="D18" t="s">
        <v>42</v>
      </c>
      <c r="E18" t="s">
        <v>43</v>
      </c>
      <c r="F18" t="s">
        <v>44</v>
      </c>
      <c r="G18" t="s">
        <v>45</v>
      </c>
      <c r="H18" s="51">
        <v>1220.7265655153401</v>
      </c>
      <c r="I18" s="42">
        <v>1.847</v>
      </c>
      <c r="J18" s="42">
        <f t="shared" si="4"/>
        <v>1222.5735655153401</v>
      </c>
      <c r="K18" s="43">
        <f t="shared" si="5"/>
        <v>0.91548789146171849</v>
      </c>
      <c r="L18" s="44">
        <f>J18/($J$24-$J$19-$J$20)*($L$24-$L$19-$L$20)</f>
        <v>1119.2512956504738</v>
      </c>
      <c r="M18" s="52"/>
      <c r="N18" s="45">
        <f t="shared" si="1"/>
        <v>-101.4990012156272</v>
      </c>
      <c r="O18" s="46">
        <f t="shared" si="2"/>
        <v>1017.7522944348466</v>
      </c>
      <c r="P18" s="53">
        <f t="shared" si="3"/>
        <v>5.6935667294837513E-5</v>
      </c>
      <c r="Q18" s="54">
        <v>0.73190879695622102</v>
      </c>
      <c r="R18" s="53">
        <f t="shared" si="6"/>
        <v>4.1671715753664184E-5</v>
      </c>
    </row>
    <row r="19" spans="1:18" s="33" customFormat="1" ht="14.5" x14ac:dyDescent="0.35">
      <c r="A19" s="40">
        <f t="shared" si="7"/>
        <v>4</v>
      </c>
      <c r="B19" s="49" t="s">
        <v>46</v>
      </c>
      <c r="C19" t="s">
        <v>47</v>
      </c>
      <c r="D19" t="s">
        <v>48</v>
      </c>
      <c r="E19" t="s">
        <v>49</v>
      </c>
      <c r="F19" t="s">
        <v>50</v>
      </c>
      <c r="G19" t="s">
        <v>51</v>
      </c>
      <c r="H19" s="51">
        <v>195420.12682</v>
      </c>
      <c r="I19" s="42">
        <v>295.61399999999998</v>
      </c>
      <c r="J19" s="42">
        <f t="shared" si="4"/>
        <v>195715.74082000001</v>
      </c>
      <c r="K19" s="43">
        <f t="shared" si="5"/>
        <v>1</v>
      </c>
      <c r="L19" s="44">
        <f>J19</f>
        <v>195715.74082000001</v>
      </c>
      <c r="M19" s="52"/>
      <c r="N19" s="45">
        <f t="shared" si="1"/>
        <v>-17748.429054854631</v>
      </c>
      <c r="O19" s="46">
        <f t="shared" si="2"/>
        <v>177967.31176514536</v>
      </c>
      <c r="P19" s="53">
        <f t="shared" si="3"/>
        <v>9.9559467538646775E-3</v>
      </c>
      <c r="Q19" s="54">
        <v>2.35942080261719E-2</v>
      </c>
      <c r="R19" s="53">
        <f t="shared" si="6"/>
        <v>2.3490267880817405E-4</v>
      </c>
    </row>
    <row r="20" spans="1:18" s="33" customFormat="1" ht="14.5" x14ac:dyDescent="0.35">
      <c r="A20" s="40">
        <f t="shared" si="7"/>
        <v>5</v>
      </c>
      <c r="B20" s="49" t="s">
        <v>52</v>
      </c>
      <c r="C20" t="s">
        <v>53</v>
      </c>
      <c r="D20" t="s">
        <v>54</v>
      </c>
      <c r="E20" t="s">
        <v>55</v>
      </c>
      <c r="F20" t="s">
        <v>56</v>
      </c>
      <c r="G20" t="s">
        <v>57</v>
      </c>
      <c r="H20" s="55">
        <v>2025.27001</v>
      </c>
      <c r="I20" s="42">
        <v>3.0640000000000001</v>
      </c>
      <c r="J20" s="42">
        <f t="shared" si="4"/>
        <v>2028.33401</v>
      </c>
      <c r="K20" s="43">
        <f t="shared" si="5"/>
        <v>1</v>
      </c>
      <c r="L20" s="44">
        <f>J20</f>
        <v>2028.33401</v>
      </c>
      <c r="M20" s="46"/>
      <c r="N20" s="45">
        <f t="shared" si="1"/>
        <v>-183.93892144394664</v>
      </c>
      <c r="O20" s="46">
        <f t="shared" si="2"/>
        <v>1844.3950885560535</v>
      </c>
      <c r="P20" s="47">
        <f t="shared" si="3"/>
        <v>1.0318018018379655E-4</v>
      </c>
      <c r="Q20" s="56">
        <v>0</v>
      </c>
      <c r="R20" s="47">
        <f t="shared" si="6"/>
        <v>0</v>
      </c>
    </row>
    <row r="21" spans="1:18" s="33" customFormat="1" ht="14.5" x14ac:dyDescent="0.35">
      <c r="A21" s="40">
        <f t="shared" si="7"/>
        <v>6</v>
      </c>
      <c r="B21" s="49" t="s">
        <v>58</v>
      </c>
      <c r="C21" t="s">
        <v>59</v>
      </c>
      <c r="D21" t="s">
        <v>60</v>
      </c>
      <c r="E21" t="s">
        <v>61</v>
      </c>
      <c r="F21" t="s">
        <v>62</v>
      </c>
      <c r="G21" t="s">
        <v>63</v>
      </c>
      <c r="H21" s="42">
        <v>280947.31843666598</v>
      </c>
      <c r="I21" s="42">
        <v>424.99200000000002</v>
      </c>
      <c r="J21" s="42">
        <f t="shared" si="4"/>
        <v>281372.31043666601</v>
      </c>
      <c r="K21" s="43">
        <f t="shared" si="5"/>
        <v>0.91548789146171849</v>
      </c>
      <c r="L21" s="44">
        <f>J21/($J$24-$J$19-$J$20)*($L$24-$L$19-$L$20)</f>
        <v>257592.94319737545</v>
      </c>
      <c r="M21" s="45"/>
      <c r="N21" s="45">
        <f t="shared" si="1"/>
        <v>-23359.746427215432</v>
      </c>
      <c r="O21" s="46">
        <f t="shared" si="2"/>
        <v>234233.19677016002</v>
      </c>
      <c r="P21" s="48">
        <f t="shared" si="3"/>
        <v>1.3103604318688946E-2</v>
      </c>
      <c r="Q21" s="57">
        <f>(O16*Q16+O17*Q17+O18*Q18)/SUM(O16:O18)</f>
        <v>7.1104291067877759E-2</v>
      </c>
      <c r="R21" s="48">
        <f t="shared" si="6"/>
        <v>9.3172249551435888E-4</v>
      </c>
    </row>
    <row r="22" spans="1:18" s="33" customFormat="1" ht="14.5" x14ac:dyDescent="0.35">
      <c r="A22" s="40">
        <f t="shared" si="7"/>
        <v>7</v>
      </c>
      <c r="B22" s="49" t="s">
        <v>64</v>
      </c>
      <c r="C22" t="s">
        <v>65</v>
      </c>
      <c r="D22" t="s">
        <v>66</v>
      </c>
      <c r="E22" t="s">
        <v>67</v>
      </c>
      <c r="F22" t="s">
        <v>68</v>
      </c>
      <c r="G22" t="s">
        <v>69</v>
      </c>
      <c r="H22" s="51">
        <v>3073862.81075921</v>
      </c>
      <c r="I22" s="51">
        <v>-28239.192999999999</v>
      </c>
      <c r="J22" s="42">
        <f t="shared" si="4"/>
        <v>3045623.6177592101</v>
      </c>
      <c r="K22" s="43">
        <f t="shared" si="5"/>
        <v>0.91548789146171827</v>
      </c>
      <c r="L22" s="44">
        <f>J22/($J$24-$J$19-$J$20)*($L$24-$L$19-$L$20)</f>
        <v>2788231.5440083896</v>
      </c>
      <c r="M22" s="52">
        <f>'[8]13-WACC'!$H$15</f>
        <v>-227711.22270603801</v>
      </c>
      <c r="N22" s="45">
        <f t="shared" si="1"/>
        <v>-252850.0239173593</v>
      </c>
      <c r="O22" s="46">
        <f t="shared" si="2"/>
        <v>2307670.2973849922</v>
      </c>
      <c r="P22" s="53">
        <f t="shared" si="3"/>
        <v>0.12909698066664665</v>
      </c>
      <c r="Q22" s="54">
        <v>0</v>
      </c>
      <c r="R22" s="53">
        <f t="shared" si="6"/>
        <v>0</v>
      </c>
    </row>
    <row r="23" spans="1:18" s="33" customFormat="1" ht="14.5" x14ac:dyDescent="0.35">
      <c r="A23" s="40">
        <f t="shared" si="7"/>
        <v>8</v>
      </c>
      <c r="B23" s="58"/>
      <c r="C23"/>
      <c r="D23"/>
      <c r="E23"/>
      <c r="F23"/>
      <c r="G23"/>
      <c r="H23" s="59"/>
      <c r="I23" s="59"/>
      <c r="J23" s="59"/>
      <c r="K23" s="60"/>
      <c r="L23" s="61"/>
      <c r="M23" s="61"/>
      <c r="N23" s="61"/>
      <c r="O23" s="62"/>
      <c r="P23"/>
      <c r="Q23"/>
      <c r="R23"/>
    </row>
    <row r="24" spans="1:18" s="33" customFormat="1" ht="15" thickBot="1" x14ac:dyDescent="0.4">
      <c r="A24" s="40">
        <f t="shared" si="7"/>
        <v>9</v>
      </c>
      <c r="B24" s="63" t="s">
        <v>70</v>
      </c>
      <c r="C24" s="63"/>
      <c r="D24" s="63"/>
      <c r="E24" s="63"/>
      <c r="F24" s="63"/>
      <c r="G24" s="63"/>
      <c r="H24" s="64">
        <f>SUM(H16:H22)</f>
        <v>21741806.251242671</v>
      </c>
      <c r="I24" s="64">
        <f>SUM(I16:I22)</f>
        <v>0</v>
      </c>
      <c r="J24" s="64">
        <f>SUM(J16:J22)</f>
        <v>21741806.251242675</v>
      </c>
      <c r="K24" s="63"/>
      <c r="L24" s="65">
        <f>'[8]13-WACC'!$F$17</f>
        <v>19921072.130234201</v>
      </c>
      <c r="M24" s="65">
        <f>SUM(M16:M22)</f>
        <v>-239056.62695214342</v>
      </c>
      <c r="N24" s="65">
        <v>-1806537.0415212549</v>
      </c>
      <c r="O24" s="65">
        <f>SUM(O16:O23)</f>
        <v>17875478.461760797</v>
      </c>
      <c r="P24" s="66">
        <f>SUM(P16:P23)</f>
        <v>1</v>
      </c>
      <c r="Q24" s="63"/>
      <c r="R24" s="66">
        <f>SUM(R16:R22)</f>
        <v>6.144459736797319E-2</v>
      </c>
    </row>
    <row r="25" spans="1:18" s="33" customFormat="1" ht="15" thickTop="1" x14ac:dyDescent="0.35">
      <c r="A25" s="40"/>
      <c r="B25"/>
      <c r="C25"/>
      <c r="D25"/>
      <c r="E25"/>
      <c r="F25"/>
      <c r="G25"/>
      <c r="H25"/>
      <c r="I25"/>
      <c r="J25"/>
      <c r="K25"/>
      <c r="L25"/>
      <c r="M25"/>
      <c r="O25" s="62"/>
      <c r="P25"/>
      <c r="Q25"/>
      <c r="R25"/>
    </row>
    <row r="26" spans="1:18" x14ac:dyDescent="0.3">
      <c r="A26" s="67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3">
      <c r="A27" s="40"/>
      <c r="B27" s="5" t="s">
        <v>71</v>
      </c>
      <c r="Q27" s="5" t="s">
        <v>72</v>
      </c>
    </row>
  </sheetData>
  <mergeCells count="1">
    <mergeCell ref="Q1:R1"/>
  </mergeCells>
  <printOptions horizontalCentered="1"/>
  <pageMargins left="0.5" right="0.5" top="0.75" bottom="0.5" header="0.3" footer="0.3"/>
  <pageSetup scale="67" pageOrder="overThenDown" orientation="landscape" cellComments="asDisplayed" r:id="rId1"/>
  <headerFooter>
    <oddHeader>&amp;RDuke Energy Florida, LLC
Docket No. 20220050-EI
DEF's Response to OPC POD 2 (29-34)
Q30</oddHeader>
    <oddFooter>&amp;R20220050-DEF-005212 through 20220050-DEF-005224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E67D4-E990-4E4D-9620-5ABCE9A7378B}">
  <sheetPr>
    <tabColor theme="9" tint="-0.499984740745262"/>
    <pageSetUpPr fitToPage="1"/>
  </sheetPr>
  <dimension ref="A1:R34"/>
  <sheetViews>
    <sheetView tabSelected="1" view="pageBreakPreview" zoomScale="90" zoomScaleNormal="100" zoomScaleSheetLayoutView="90" workbookViewId="0">
      <selection activeCell="B32" sqref="B32"/>
    </sheetView>
  </sheetViews>
  <sheetFormatPr defaultColWidth="7.81640625" defaultRowHeight="13" outlineLevelCol="1" x14ac:dyDescent="0.3"/>
  <cols>
    <col min="1" max="1" width="6.54296875" style="5" customWidth="1"/>
    <col min="2" max="2" width="34.81640625" style="5" customWidth="1"/>
    <col min="3" max="3" width="8.1796875" style="5" hidden="1" customWidth="1" outlineLevel="1"/>
    <col min="4" max="4" width="52.81640625" style="5" hidden="1" customWidth="1" outlineLevel="1"/>
    <col min="5" max="5" width="48.81640625" style="5" hidden="1" customWidth="1" outlineLevel="1"/>
    <col min="6" max="7" width="51" style="5" hidden="1" customWidth="1" outlineLevel="1"/>
    <col min="8" max="8" width="13.1796875" style="5" customWidth="1" collapsed="1"/>
    <col min="9" max="14" width="13.1796875" style="5" customWidth="1"/>
    <col min="15" max="15" width="14.81640625" style="5" customWidth="1"/>
    <col min="16" max="18" width="13.1796875" style="5" customWidth="1"/>
    <col min="19" max="16384" width="7.81640625" style="5"/>
  </cols>
  <sheetData>
    <row r="1" spans="1:18" ht="12.75" customHeight="1" x14ac:dyDescent="0.4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4" t="s">
        <v>1</v>
      </c>
      <c r="L1" s="3"/>
      <c r="M1" s="3"/>
      <c r="N1" s="3"/>
      <c r="P1" s="6"/>
      <c r="Q1" s="70" t="s">
        <v>73</v>
      </c>
      <c r="R1" s="70"/>
    </row>
    <row r="2" spans="1:18" ht="12.75" customHeight="1" x14ac:dyDescent="0.3">
      <c r="A2" s="7"/>
      <c r="B2" s="8"/>
      <c r="C2" s="8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10"/>
      <c r="P2" s="10"/>
      <c r="Q2" s="10"/>
      <c r="R2" s="10"/>
    </row>
    <row r="3" spans="1:18" ht="12.75" customHeight="1" x14ac:dyDescent="0.3">
      <c r="A3" s="5" t="s">
        <v>3</v>
      </c>
      <c r="B3" s="11"/>
      <c r="C3" s="11"/>
      <c r="D3" s="11"/>
      <c r="E3" s="11"/>
      <c r="F3" s="11"/>
      <c r="G3" s="11"/>
      <c r="H3" s="12" t="s">
        <v>4</v>
      </c>
      <c r="I3" s="13" t="s">
        <v>5</v>
      </c>
      <c r="J3" s="13"/>
      <c r="K3" s="13"/>
      <c r="L3" s="13"/>
      <c r="M3" s="13"/>
      <c r="N3" s="14"/>
      <c r="O3" s="15"/>
      <c r="P3" s="15" t="s">
        <v>6</v>
      </c>
      <c r="R3" s="16"/>
    </row>
    <row r="4" spans="1:18" x14ac:dyDescent="0.3">
      <c r="B4" s="17"/>
      <c r="C4" s="17"/>
      <c r="D4" s="17"/>
      <c r="E4" s="17"/>
      <c r="F4" s="17"/>
      <c r="G4" s="17"/>
      <c r="H4" s="18"/>
      <c r="I4" s="19" t="s">
        <v>7</v>
      </c>
      <c r="J4" s="19"/>
      <c r="M4" s="19"/>
      <c r="N4" s="20"/>
      <c r="O4" s="21" t="str">
        <f>IF(R4='[7]MFR D Setup &amp; Recon'!$D$13,"__X__","_____")</f>
        <v>_____</v>
      </c>
      <c r="P4" s="22" t="str">
        <f>'[7]MFR D Setup &amp; Recon'!$B$14</f>
        <v>Projected Test Year 2 Ended</v>
      </c>
      <c r="R4" s="23">
        <v>45291</v>
      </c>
    </row>
    <row r="5" spans="1:18" x14ac:dyDescent="0.3">
      <c r="A5" s="5" t="s">
        <v>8</v>
      </c>
      <c r="B5" s="17"/>
      <c r="C5" s="17"/>
      <c r="D5" s="17"/>
      <c r="E5" s="17"/>
      <c r="F5" s="17"/>
      <c r="G5" s="17"/>
      <c r="H5" s="18"/>
      <c r="I5" s="19"/>
      <c r="J5" s="19"/>
      <c r="M5" s="19"/>
      <c r="N5" s="20"/>
      <c r="O5" s="21" t="str">
        <f>IF(R5='[7]MFR D Setup &amp; Recon'!$D$13,"__X__","_____")</f>
        <v>__X__</v>
      </c>
      <c r="P5" s="22" t="str">
        <f>'[7]MFR D Setup &amp; Recon'!$B$13</f>
        <v>Projected Test Year 1 Ended</v>
      </c>
      <c r="R5" s="23">
        <v>44926</v>
      </c>
    </row>
    <row r="6" spans="1:18" ht="12.75" customHeight="1" x14ac:dyDescent="0.35">
      <c r="B6" s="24"/>
      <c r="C6" s="24"/>
      <c r="D6" s="24"/>
      <c r="E6" s="24"/>
      <c r="F6" s="24"/>
      <c r="G6" s="24"/>
      <c r="H6" s="18"/>
      <c r="I6" s="18"/>
      <c r="J6" s="18"/>
      <c r="K6" s="18"/>
      <c r="L6" s="18"/>
      <c r="M6" s="18"/>
      <c r="N6" s="18"/>
      <c r="O6" s="21" t="str">
        <f>IF(R6='[7]MFR D Setup &amp; Recon'!$D$13,"__X__","_____")</f>
        <v>_____</v>
      </c>
      <c r="P6" s="22" t="str">
        <f>'[7]MFR D Setup &amp; Recon'!$B$12</f>
        <v>Prior Year 2 Ended</v>
      </c>
      <c r="R6" s="23">
        <v>44561</v>
      </c>
    </row>
    <row r="7" spans="1:18" x14ac:dyDescent="0.3">
      <c r="A7" s="25" t="str">
        <f>"DOCKET NO.: "&amp;'[7]MFR D Setup &amp; Recon'!$D$4</f>
        <v xml:space="preserve">DOCKET NO.: </v>
      </c>
      <c r="H7" s="26"/>
      <c r="I7" s="18"/>
      <c r="J7" s="18"/>
      <c r="K7" s="18"/>
      <c r="L7" s="18"/>
      <c r="M7" s="18"/>
      <c r="N7" s="18"/>
      <c r="O7" s="21" t="str">
        <f>IF(R7='[7]MFR D Setup &amp; Recon'!$D$13,"__X__","_____")</f>
        <v>_____</v>
      </c>
      <c r="P7" s="22" t="str">
        <f>'[7]MFR D Setup &amp; Recon'!$B$11</f>
        <v>Prior Year 1 Ended</v>
      </c>
      <c r="R7" s="23">
        <v>44196</v>
      </c>
    </row>
    <row r="8" spans="1:18" ht="12.75" customHeight="1" x14ac:dyDescent="0.3">
      <c r="H8" s="26"/>
      <c r="I8" s="26"/>
      <c r="J8" s="26"/>
      <c r="K8" s="21"/>
      <c r="L8" s="21"/>
      <c r="M8" s="26"/>
      <c r="N8" s="26"/>
      <c r="O8" s="21" t="str">
        <f>IF(R8='[7]MFR D Setup &amp; Recon'!$D$13,"__X__","_____")</f>
        <v>_____</v>
      </c>
      <c r="P8" s="22" t="str">
        <f>'[7]MFR D Setup &amp; Recon'!$B$10</f>
        <v>Historical Year Ended</v>
      </c>
      <c r="R8" s="23">
        <v>43830</v>
      </c>
    </row>
    <row r="9" spans="1:18" ht="12.75" customHeight="1" x14ac:dyDescent="0.3">
      <c r="H9" s="26"/>
      <c r="I9" s="26"/>
      <c r="J9" s="26"/>
      <c r="K9" s="21"/>
      <c r="L9" s="21"/>
      <c r="M9" s="26"/>
      <c r="N9" s="26"/>
      <c r="O9" s="21"/>
      <c r="P9" s="22"/>
      <c r="R9" s="23"/>
    </row>
    <row r="10" spans="1:18" ht="12.75" customHeight="1" x14ac:dyDescent="0.3">
      <c r="H10" s="26"/>
      <c r="I10" s="26"/>
      <c r="J10" s="26"/>
      <c r="K10" s="21"/>
      <c r="L10" s="21"/>
      <c r="M10" s="26"/>
      <c r="N10" s="26"/>
      <c r="O10" s="21"/>
      <c r="P10" s="22" t="str">
        <f>"Witness: "&amp;'[7]MFR D Setup &amp; Recon'!$D$17&amp;", "&amp;'[7]MFR D Setup &amp; Recon'!$E$17</f>
        <v>Witness: Olivier, Newlin</v>
      </c>
      <c r="R10" s="23"/>
    </row>
    <row r="11" spans="1:18" ht="12" customHeight="1" x14ac:dyDescent="0.3">
      <c r="H11" s="27"/>
      <c r="I11" s="27"/>
      <c r="J11" s="27"/>
      <c r="K11" s="21" t="s">
        <v>9</v>
      </c>
      <c r="L11" s="27"/>
      <c r="M11" s="27"/>
      <c r="N11" s="27"/>
      <c r="O11" s="21"/>
      <c r="P11" s="21"/>
      <c r="Q11" s="22"/>
      <c r="R11" s="23"/>
    </row>
    <row r="12" spans="1:18" s="33" customFormat="1" x14ac:dyDescent="0.3">
      <c r="A12" s="28"/>
      <c r="B12" s="29"/>
      <c r="C12" s="29"/>
      <c r="D12" s="29"/>
      <c r="E12" s="29"/>
      <c r="F12" s="29"/>
      <c r="G12" s="29"/>
      <c r="H12" s="30"/>
      <c r="I12" s="30"/>
      <c r="J12" s="30"/>
      <c r="K12" s="30"/>
      <c r="L12" s="30"/>
      <c r="M12" s="30"/>
      <c r="N12" s="30"/>
      <c r="O12" s="31"/>
      <c r="P12" s="32"/>
      <c r="Q12" s="10"/>
      <c r="R12" s="10"/>
    </row>
    <row r="13" spans="1:18" s="33" customFormat="1" x14ac:dyDescent="0.35">
      <c r="A13" s="34"/>
      <c r="B13" s="35">
        <v>-1</v>
      </c>
      <c r="C13" s="35"/>
      <c r="D13" s="35"/>
      <c r="E13" s="35"/>
      <c r="F13" s="35"/>
      <c r="G13" s="35"/>
      <c r="H13" s="35">
        <f>+B13-1</f>
        <v>-2</v>
      </c>
      <c r="I13" s="35">
        <f>+H13-1</f>
        <v>-3</v>
      </c>
      <c r="J13" s="35">
        <f t="shared" ref="J13:R13" si="0">+I13-1</f>
        <v>-4</v>
      </c>
      <c r="K13" s="35">
        <f t="shared" si="0"/>
        <v>-5</v>
      </c>
      <c r="L13" s="35">
        <f t="shared" si="0"/>
        <v>-6</v>
      </c>
      <c r="M13" s="35">
        <f t="shared" si="0"/>
        <v>-7</v>
      </c>
      <c r="N13" s="35">
        <f t="shared" si="0"/>
        <v>-8</v>
      </c>
      <c r="O13" s="35">
        <f t="shared" si="0"/>
        <v>-9</v>
      </c>
      <c r="P13" s="35">
        <f t="shared" si="0"/>
        <v>-10</v>
      </c>
      <c r="Q13" s="35">
        <f t="shared" si="0"/>
        <v>-11</v>
      </c>
      <c r="R13" s="35">
        <f t="shared" si="0"/>
        <v>-12</v>
      </c>
    </row>
    <row r="14" spans="1:18" s="33" customFormat="1" x14ac:dyDescent="0.35">
      <c r="A14" s="34" t="s">
        <v>10</v>
      </c>
      <c r="B14" s="36"/>
      <c r="C14" s="36"/>
      <c r="D14" s="36"/>
      <c r="E14" s="36"/>
      <c r="F14" s="36"/>
      <c r="G14" s="36"/>
      <c r="H14" s="34"/>
      <c r="I14" s="34"/>
      <c r="J14" s="34"/>
      <c r="K14" s="34"/>
      <c r="L14" s="34"/>
      <c r="M14" s="34"/>
      <c r="N14" s="34"/>
      <c r="O14" s="34"/>
      <c r="P14" s="36"/>
      <c r="Q14" s="36"/>
      <c r="R14" s="36"/>
    </row>
    <row r="15" spans="1:18" s="33" customFormat="1" ht="59" customHeight="1" x14ac:dyDescent="0.35">
      <c r="A15" s="37" t="s">
        <v>11</v>
      </c>
      <c r="B15" s="38" t="s">
        <v>12</v>
      </c>
      <c r="C15" s="38" t="s">
        <v>13</v>
      </c>
      <c r="D15" s="38" t="s">
        <v>14</v>
      </c>
      <c r="E15" s="38" t="s">
        <v>15</v>
      </c>
      <c r="F15" s="39" t="s">
        <v>16</v>
      </c>
      <c r="G15" s="39" t="s">
        <v>17</v>
      </c>
      <c r="H15" s="39" t="s">
        <v>18</v>
      </c>
      <c r="I15" s="39" t="s">
        <v>19</v>
      </c>
      <c r="J15" s="39" t="s">
        <v>20</v>
      </c>
      <c r="K15" s="39" t="s">
        <v>21</v>
      </c>
      <c r="L15" s="39" t="s">
        <v>22</v>
      </c>
      <c r="M15" s="39" t="s">
        <v>23</v>
      </c>
      <c r="N15" s="39" t="s">
        <v>24</v>
      </c>
      <c r="O15" s="39" t="s">
        <v>25</v>
      </c>
      <c r="P15" s="39" t="s">
        <v>26</v>
      </c>
      <c r="Q15" s="39" t="s">
        <v>17</v>
      </c>
      <c r="R15" s="39" t="s">
        <v>27</v>
      </c>
    </row>
    <row r="16" spans="1:18" s="33" customFormat="1" ht="14.5" x14ac:dyDescent="0.35">
      <c r="A16" s="40">
        <v>1</v>
      </c>
      <c r="B16" s="41" t="s">
        <v>28</v>
      </c>
      <c r="C16" t="s">
        <v>29</v>
      </c>
      <c r="D16" t="s">
        <v>30</v>
      </c>
      <c r="E16" t="s">
        <v>31</v>
      </c>
      <c r="F16" t="s">
        <v>32</v>
      </c>
      <c r="G16" t="s">
        <v>33</v>
      </c>
      <c r="H16" s="42">
        <v>8718755.2549919002</v>
      </c>
      <c r="I16" s="42">
        <v>14347.32624178179</v>
      </c>
      <c r="J16" s="42">
        <f>SUM(H16:I16)</f>
        <v>8733102.5812336821</v>
      </c>
      <c r="K16" s="69">
        <f>L16/J16</f>
        <v>0.90009685335048484</v>
      </c>
      <c r="L16" s="44">
        <f>J16/($J$24-$J$19-$J$20)*($L$24-$L$19-$L$20)</f>
        <v>7860638.1533554345</v>
      </c>
      <c r="M16" s="45">
        <v>-12424.650642011879</v>
      </c>
      <c r="N16" s="45">
        <f t="shared" ref="N16:N22" si="1">N$24*L16/$L$24</f>
        <v>-545373.34519719786</v>
      </c>
      <c r="O16" s="46">
        <f>SUM(L16:N16)</f>
        <v>7302840.1575162243</v>
      </c>
      <c r="P16" s="47">
        <f t="shared" ref="P16:P22" si="2">O16/$O$24</f>
        <v>0.43963771001479995</v>
      </c>
      <c r="Q16" s="48">
        <v>9.8500000000000004E-2</v>
      </c>
      <c r="R16" s="47">
        <f>P16*Q16</f>
        <v>4.3304314436457797E-2</v>
      </c>
    </row>
    <row r="17" spans="1:18" s="33" customFormat="1" ht="14.5" x14ac:dyDescent="0.35">
      <c r="A17" s="40">
        <f>+A16+1</f>
        <v>2</v>
      </c>
      <c r="B17" s="49" t="s">
        <v>34</v>
      </c>
      <c r="C17" t="s">
        <v>35</v>
      </c>
      <c r="D17" t="s">
        <v>36</v>
      </c>
      <c r="E17" t="s">
        <v>37</v>
      </c>
      <c r="F17" t="s">
        <v>38</v>
      </c>
      <c r="G17" t="s">
        <v>39</v>
      </c>
      <c r="H17" s="42">
        <v>7870342.1426005298</v>
      </c>
      <c r="I17" s="42">
        <v>12951.202671927578</v>
      </c>
      <c r="J17" s="42">
        <f t="shared" ref="J17:J22" si="3">SUM(H17:I17)</f>
        <v>7883293.3452724572</v>
      </c>
      <c r="K17" s="69">
        <f t="shared" ref="K17:K22" si="4">L17/J17</f>
        <v>0.90009685335048495</v>
      </c>
      <c r="L17" s="44">
        <f>J17/($J$24-$J$19-$J$20)*($L$24-$L$19-$L$20)</f>
        <v>7095727.5341185564</v>
      </c>
      <c r="M17" s="45"/>
      <c r="N17" s="45">
        <f t="shared" si="1"/>
        <v>-492303.62553175259</v>
      </c>
      <c r="O17" s="46">
        <f t="shared" ref="O17:O22" si="5">SUM(L17:N17)</f>
        <v>6603423.9085868038</v>
      </c>
      <c r="P17" s="48">
        <f t="shared" si="2"/>
        <v>0.39753220703319664</v>
      </c>
      <c r="Q17" s="50">
        <v>4.1116912036683197E-2</v>
      </c>
      <c r="R17" s="48">
        <f t="shared" ref="R17:R22" si="6">P17*Q17</f>
        <v>1.6345296788332478E-2</v>
      </c>
    </row>
    <row r="18" spans="1:18" s="33" customFormat="1" ht="14.5" x14ac:dyDescent="0.35">
      <c r="A18" s="40">
        <f t="shared" ref="A18:A24" si="7">+A17+1</f>
        <v>3</v>
      </c>
      <c r="B18" s="49" t="s">
        <v>40</v>
      </c>
      <c r="C18" t="s">
        <v>41</v>
      </c>
      <c r="D18" t="s">
        <v>42</v>
      </c>
      <c r="E18" t="s">
        <v>43</v>
      </c>
      <c r="F18" t="s">
        <v>44</v>
      </c>
      <c r="G18" t="s">
        <v>45</v>
      </c>
      <c r="H18" s="51">
        <v>88794.993610493795</v>
      </c>
      <c r="I18" s="42">
        <v>146.11841997024464</v>
      </c>
      <c r="J18" s="42">
        <f t="shared" si="3"/>
        <v>88941.112030464035</v>
      </c>
      <c r="K18" s="69">
        <f t="shared" si="4"/>
        <v>0.90009685335048495</v>
      </c>
      <c r="L18" s="44">
        <f>J18/($J$24-$J$19-$J$20)*($L$24-$L$19-$L$20)</f>
        <v>80055.615072113636</v>
      </c>
      <c r="M18" s="52"/>
      <c r="N18" s="45">
        <f t="shared" si="1"/>
        <v>-5554.2816934094335</v>
      </c>
      <c r="O18" s="46">
        <f t="shared" si="5"/>
        <v>74501.333378704207</v>
      </c>
      <c r="P18" s="53">
        <f t="shared" si="2"/>
        <v>4.4850489526259262E-3</v>
      </c>
      <c r="Q18" s="54">
        <v>1.6600767144450499E-2</v>
      </c>
      <c r="R18" s="53">
        <f t="shared" si="6"/>
        <v>7.4455253294004604E-5</v>
      </c>
    </row>
    <row r="19" spans="1:18" s="33" customFormat="1" ht="14.5" x14ac:dyDescent="0.35">
      <c r="A19" s="40">
        <f t="shared" si="7"/>
        <v>4</v>
      </c>
      <c r="B19" s="49" t="s">
        <v>46</v>
      </c>
      <c r="C19" t="s">
        <v>47</v>
      </c>
      <c r="D19" t="s">
        <v>48</v>
      </c>
      <c r="E19" t="s">
        <v>49</v>
      </c>
      <c r="F19" t="s">
        <v>50</v>
      </c>
      <c r="G19" t="s">
        <v>51</v>
      </c>
      <c r="H19" s="51">
        <v>195420.12682</v>
      </c>
      <c r="I19" s="42">
        <v>321.57759126127712</v>
      </c>
      <c r="J19" s="42">
        <f t="shared" si="3"/>
        <v>195741.70441126128</v>
      </c>
      <c r="K19" s="69">
        <f t="shared" si="4"/>
        <v>1</v>
      </c>
      <c r="L19" s="44">
        <f>J19</f>
        <v>195741.70441126128</v>
      </c>
      <c r="M19" s="52"/>
      <c r="N19" s="45">
        <f t="shared" si="1"/>
        <v>-13580.615981388457</v>
      </c>
      <c r="O19" s="46">
        <f t="shared" si="5"/>
        <v>182161.08842987282</v>
      </c>
      <c r="P19" s="53">
        <f t="shared" si="2"/>
        <v>1.0966265458882849E-2</v>
      </c>
      <c r="Q19" s="54">
        <v>2.3594208026172001E-2</v>
      </c>
      <c r="R19" s="53">
        <f t="shared" si="6"/>
        <v>2.5874034850710651E-4</v>
      </c>
    </row>
    <row r="20" spans="1:18" s="33" customFormat="1" ht="14.5" x14ac:dyDescent="0.35">
      <c r="A20" s="40">
        <f t="shared" si="7"/>
        <v>5</v>
      </c>
      <c r="B20" s="49" t="s">
        <v>52</v>
      </c>
      <c r="C20" t="s">
        <v>53</v>
      </c>
      <c r="D20" t="s">
        <v>54</v>
      </c>
      <c r="E20" t="s">
        <v>55</v>
      </c>
      <c r="F20" t="s">
        <v>56</v>
      </c>
      <c r="G20" t="s">
        <v>57</v>
      </c>
      <c r="H20" s="55">
        <v>2025.27001</v>
      </c>
      <c r="I20" s="42">
        <v>3.3327245359399256</v>
      </c>
      <c r="J20" s="42">
        <f t="shared" si="3"/>
        <v>2028.6027345359398</v>
      </c>
      <c r="K20" s="69">
        <f t="shared" si="4"/>
        <v>1</v>
      </c>
      <c r="L20" s="44">
        <f>J20</f>
        <v>2028.6027345359398</v>
      </c>
      <c r="M20" s="46"/>
      <c r="N20" s="45">
        <f t="shared" si="1"/>
        <v>-140.74504357356633</v>
      </c>
      <c r="O20" s="46">
        <f t="shared" si="5"/>
        <v>1887.8576909623735</v>
      </c>
      <c r="P20" s="47">
        <f t="shared" si="2"/>
        <v>1.1365077342330997E-4</v>
      </c>
      <c r="Q20" s="56">
        <v>0</v>
      </c>
      <c r="R20" s="47">
        <f t="shared" si="6"/>
        <v>0</v>
      </c>
    </row>
    <row r="21" spans="1:18" s="33" customFormat="1" ht="14.5" x14ac:dyDescent="0.35">
      <c r="A21" s="40">
        <f t="shared" si="7"/>
        <v>6</v>
      </c>
      <c r="B21" s="49" t="s">
        <v>58</v>
      </c>
      <c r="C21" t="s">
        <v>59</v>
      </c>
      <c r="D21" t="s">
        <v>60</v>
      </c>
      <c r="E21" t="s">
        <v>61</v>
      </c>
      <c r="F21" t="s">
        <v>62</v>
      </c>
      <c r="G21" t="s">
        <v>63</v>
      </c>
      <c r="H21" s="42">
        <v>257116.82943666601</v>
      </c>
      <c r="I21" s="42">
        <v>423.10386360120827</v>
      </c>
      <c r="J21" s="42">
        <f t="shared" si="3"/>
        <v>257539.93330026721</v>
      </c>
      <c r="K21" s="69">
        <f t="shared" si="4"/>
        <v>0.90009685335048484</v>
      </c>
      <c r="L21" s="44">
        <f>J21/($J$24-$J$19-$J$20)*($L$24-$L$19-$L$20)</f>
        <v>231810.88357566425</v>
      </c>
      <c r="M21" s="45"/>
      <c r="N21" s="45">
        <f t="shared" si="1"/>
        <v>-16083.106048433532</v>
      </c>
      <c r="O21" s="46">
        <f t="shared" si="5"/>
        <v>215727.77752723073</v>
      </c>
      <c r="P21" s="48">
        <f t="shared" si="2"/>
        <v>1.2987011087876633E-2</v>
      </c>
      <c r="Q21" s="57">
        <f>(O16*Q16+O17*Q17+O18*Q18)/SUM(O16:O18)</f>
        <v>7.0960273378865929E-2</v>
      </c>
      <c r="R21" s="48">
        <f t="shared" si="6"/>
        <v>9.2156185717008892E-4</v>
      </c>
    </row>
    <row r="22" spans="1:18" s="33" customFormat="1" ht="14.5" x14ac:dyDescent="0.35">
      <c r="A22" s="40">
        <f t="shared" si="7"/>
        <v>7</v>
      </c>
      <c r="B22" s="49" t="s">
        <v>64</v>
      </c>
      <c r="C22" t="s">
        <v>65</v>
      </c>
      <c r="D22" t="s">
        <v>66</v>
      </c>
      <c r="E22" t="s">
        <v>67</v>
      </c>
      <c r="F22" t="s">
        <v>68</v>
      </c>
      <c r="G22" t="s">
        <v>69</v>
      </c>
      <c r="H22" s="51">
        <v>2972714.4466873696</v>
      </c>
      <c r="I22" s="51">
        <v>-28192.661513078037</v>
      </c>
      <c r="J22" s="42">
        <f t="shared" si="3"/>
        <v>2944521.7851742916</v>
      </c>
      <c r="K22" s="69">
        <f t="shared" si="4"/>
        <v>0.90009685335048484</v>
      </c>
      <c r="L22" s="44">
        <f>J22/($J$24-$J$19-$J$20)*($L$24-$L$19-$L$20)</f>
        <v>2650354.7934573321</v>
      </c>
      <c r="M22" s="52">
        <v>-235973.23691890002</v>
      </c>
      <c r="N22" s="45">
        <f t="shared" si="1"/>
        <v>-183882.38098076655</v>
      </c>
      <c r="O22" s="46">
        <f t="shared" si="5"/>
        <v>2230499.1755576655</v>
      </c>
      <c r="P22" s="53">
        <f t="shared" si="2"/>
        <v>0.13427810667919479</v>
      </c>
      <c r="Q22" s="54">
        <v>0</v>
      </c>
      <c r="R22" s="53">
        <f t="shared" si="6"/>
        <v>0</v>
      </c>
    </row>
    <row r="23" spans="1:18" s="33" customFormat="1" ht="14.5" x14ac:dyDescent="0.35">
      <c r="A23" s="40">
        <f t="shared" si="7"/>
        <v>8</v>
      </c>
      <c r="B23"/>
      <c r="C23"/>
      <c r="D23"/>
      <c r="E23"/>
      <c r="F23"/>
      <c r="G23"/>
      <c r="H23" s="59"/>
      <c r="I23" s="59"/>
      <c r="J23" s="59"/>
      <c r="K23"/>
      <c r="L23" s="61"/>
      <c r="M23" s="61"/>
      <c r="N23" s="61"/>
      <c r="O23"/>
      <c r="P23"/>
      <c r="Q23"/>
      <c r="R23"/>
    </row>
    <row r="24" spans="1:18" s="33" customFormat="1" ht="15" thickBot="1" x14ac:dyDescent="0.4">
      <c r="A24" s="40">
        <f t="shared" si="7"/>
        <v>9</v>
      </c>
      <c r="B24" s="63" t="s">
        <v>70</v>
      </c>
      <c r="C24" s="63"/>
      <c r="D24" s="63"/>
      <c r="E24" s="63"/>
      <c r="F24" s="63"/>
      <c r="G24" s="63"/>
      <c r="H24" s="64">
        <f>SUM(H16:H22)</f>
        <v>20105169.064156961</v>
      </c>
      <c r="I24" s="64">
        <f>SUM(I16:I22)</f>
        <v>0</v>
      </c>
      <c r="J24" s="64">
        <f>SUM(J16:J22)</f>
        <v>20105169.064156961</v>
      </c>
      <c r="K24" s="63"/>
      <c r="L24" s="65">
        <f>'[9]13-WACC'!$F$17</f>
        <v>18116357.286724899</v>
      </c>
      <c r="M24" s="65">
        <f>SUM(M16:M22)</f>
        <v>-248397.88756091188</v>
      </c>
      <c r="N24" s="65">
        <v>-1256918.100476522</v>
      </c>
      <c r="O24" s="65">
        <f>SUM(O16:O23)</f>
        <v>16611041.298687462</v>
      </c>
      <c r="P24" s="66">
        <f>SUM(P16:P23)</f>
        <v>1</v>
      </c>
      <c r="Q24" s="63"/>
      <c r="R24" s="66">
        <f>SUM(R16:R22)</f>
        <v>6.0904368683761471E-2</v>
      </c>
    </row>
    <row r="25" spans="1:18" s="33" customFormat="1" ht="21" customHeight="1" thickTop="1" x14ac:dyDescent="0.35">
      <c r="A25" s="40"/>
      <c r="B25"/>
      <c r="C25"/>
      <c r="D25"/>
      <c r="E25"/>
      <c r="F25"/>
      <c r="G25"/>
      <c r="H25"/>
      <c r="I25"/>
      <c r="J25"/>
      <c r="K25"/>
      <c r="L25"/>
      <c r="M25"/>
      <c r="O25" s="62"/>
      <c r="P25"/>
      <c r="Q25"/>
      <c r="R25"/>
    </row>
    <row r="26" spans="1:18" x14ac:dyDescent="0.3">
      <c r="A26" s="67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3">
      <c r="A27" s="40"/>
      <c r="B27" s="5" t="s">
        <v>71</v>
      </c>
      <c r="Q27" s="5" t="s">
        <v>72</v>
      </c>
    </row>
    <row r="31" spans="1:18" ht="14.5" x14ac:dyDescent="0.35"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</row>
    <row r="32" spans="1:18" ht="14.5" x14ac:dyDescent="0.35"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</row>
    <row r="33" spans="8:18" ht="14.5" x14ac:dyDescent="0.35"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</row>
    <row r="34" spans="8:18" x14ac:dyDescent="0.3">
      <c r="H34" s="68"/>
    </row>
  </sheetData>
  <mergeCells count="1">
    <mergeCell ref="Q1:R1"/>
  </mergeCells>
  <printOptions horizontalCentered="1"/>
  <pageMargins left="0.5" right="0.5" top="0.75" bottom="0.5" header="0.3" footer="0.3"/>
  <pageSetup scale="68" pageOrder="overThenDown" orientation="landscape" cellComments="asDisplayed" r:id="rId1"/>
  <headerFooter>
    <oddHeader>&amp;RDuke Energy Florida, LLC
Docket No. 20220050-EI
DEF's Response to OPC POD 2 (29-34)
Q30</oddHeader>
    <oddFooter>&amp;R20220050-DEF-005212 through 20220050-DEF-005224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Link xmlns="f3982def-6492-41e7-bb54-f986ee6cf47a">
      <Url xsi:nil="true"/>
      <Description xsi:nil="true"/>
    </FolderLink>
    <SentforReview xmlns="f3982def-6492-41e7-bb54-f986ee6cf47a">
      <UserInfo>
        <DisplayName/>
        <AccountId xsi:nil="true"/>
        <AccountType/>
      </UserInfo>
    </SentforReview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34860F61FB6648987B207D8F8D5D8B" ma:contentTypeVersion="15" ma:contentTypeDescription="Create a new document." ma:contentTypeScope="" ma:versionID="9d67f5d5310ee722ab5f33612d785702">
  <xsd:schema xmlns:xsd="http://www.w3.org/2001/XMLSchema" xmlns:xs="http://www.w3.org/2001/XMLSchema" xmlns:p="http://schemas.microsoft.com/office/2006/metadata/properties" xmlns:ns2="f3982def-6492-41e7-bb54-f986ee6cf47a" xmlns:ns3="37406468-44f8-4cea-b413-5cf1fddbb4e3" targetNamespace="http://schemas.microsoft.com/office/2006/metadata/properties" ma:root="true" ma:fieldsID="cdc2a61cfc42c2ffb3e7db007ced991f" ns2:_="" ns3:_="">
    <xsd:import namespace="f3982def-6492-41e7-bb54-f986ee6cf47a"/>
    <xsd:import namespace="37406468-44f8-4cea-b413-5cf1fddbb4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FolderLink" minOccurs="0"/>
                <xsd:element ref="ns3:SharedWithUsers" minOccurs="0"/>
                <xsd:element ref="ns3:SharedWithDetails" minOccurs="0"/>
                <xsd:element ref="ns2:Sentfor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82def-6492-41e7-bb54-f986ee6cf4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FolderLink" ma:index="18" nillable="true" ma:displayName="Folder Link" ma:format="Hyperlink" ma:internalName="Fold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entforReview" ma:index="21" nillable="true" ma:displayName="Ready for Review " ma:format="Dropdown" ma:list="UserInfo" ma:SharePointGroup="0" ma:internalName="SentforReview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06468-44f8-4cea-b413-5cf1fddbb4e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93E92B-CECA-41A5-8ACC-53C9B5CD464D}">
  <ds:schemaRefs>
    <ds:schemaRef ds:uri="http://schemas.microsoft.com/office/2006/metadata/properties"/>
    <ds:schemaRef ds:uri="http://schemas.microsoft.com/office/infopath/2007/PartnerControls"/>
    <ds:schemaRef ds:uri="f3982def-6492-41e7-bb54-f986ee6cf47a"/>
  </ds:schemaRefs>
</ds:datastoreItem>
</file>

<file path=customXml/itemProps2.xml><?xml version="1.0" encoding="utf-8"?>
<ds:datastoreItem xmlns:ds="http://schemas.openxmlformats.org/officeDocument/2006/customXml" ds:itemID="{8F1E8398-7C58-4E41-8262-0ED6C448B7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137A9E-764B-49BE-A98A-73B25BFA2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982def-6492-41e7-bb54-f986ee6cf47a"/>
    <ds:schemaRef ds:uri="37406468-44f8-4cea-b413-5cf1fddbb4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2023 D-1a</vt:lpstr>
      <vt:lpstr>2022 D-1a</vt:lpstr>
      <vt:lpstr>'2022 D-1a'!Print_Area</vt:lpstr>
      <vt:lpstr>'2023 D-1a'!Print_Area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Develle, Penney K</dc:creator>
  <cp:lastModifiedBy>West, Monique</cp:lastModifiedBy>
  <cp:lastPrinted>2022-05-16T23:01:22Z</cp:lastPrinted>
  <dcterms:created xsi:type="dcterms:W3CDTF">2022-04-26T14:18:04Z</dcterms:created>
  <dcterms:modified xsi:type="dcterms:W3CDTF">2022-05-16T23:01:32Z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0x0101004C34860F61FB6648987B207D8F8D5D8B</vt:lpwstr>
  </property>
</Properties>
</file>