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harts/chart7.xml" ContentType="application/vnd.openxmlformats-officedocument.drawingml.char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drawings/drawing5.xml" ContentType="application/vnd.openxmlformats-officedocument.drawing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6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drawings/drawing7.xml" ContentType="application/vnd.openxmlformats-officedocument.drawing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drawings/drawing8.xml" ContentType="application/vnd.openxmlformats-officedocument.drawing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drawings/drawing9.xml" ContentType="application/vnd.openxmlformats-officedocument.drawing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drawings/drawing10.xml" ContentType="application/vnd.openxmlformats-officedocument.drawing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drawings/drawing11.xml" ContentType="application/vnd.openxmlformats-officedocument.drawing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drawings/drawing12.xml" ContentType="application/vnd.openxmlformats-officedocument.drawing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drawings/drawing13.xml" ContentType="application/vnd.openxmlformats-officedocument.drawing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drawings/drawing14.xml" ContentType="application/vnd.openxmlformats-officedocument.drawing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drawings/drawing15.xml" ContentType="application/vnd.openxmlformats-officedocument.drawing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drawings/drawing16.xml" ContentType="application/vnd.openxmlformats-officedocument.drawing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drawings/drawing17.xml" ContentType="application/vnd.openxmlformats-officedocument.drawing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drawings/drawing18.xml" ContentType="application/vnd.openxmlformats-officedocument.drawing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drawings/drawing19.xml" ContentType="application/vnd.openxmlformats-officedocument.drawing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drawings/drawing20.xml" ContentType="application/vnd.openxmlformats-officedocument.drawing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ustomProperty9.bin" ContentType="application/vnd.openxmlformats-officedocument.spreadsheetml.customProperty"/>
  <Override PartName="/xl/customProperty10.bin" ContentType="application/vnd.openxmlformats-officedocument.spreadsheetml.customProperty"/>
  <Override PartName="/xl/customProperty11.bin" ContentType="application/vnd.openxmlformats-officedocument.spreadsheetml.customProperty"/>
  <Override PartName="/xl/customProperty12.bin" ContentType="application/vnd.openxmlformats-officedocument.spreadsheetml.customProperty"/>
  <Override PartName="/xl/customProperty13.bin" ContentType="application/vnd.openxmlformats-officedocument.spreadsheetml.customProperty"/>
  <Override PartName="/xl/customProperty14.bin" ContentType="application/vnd.openxmlformats-officedocument.spreadsheetml.customProperty"/>
  <Override PartName="/xl/customProperty15.bin" ContentType="application/vnd.openxmlformats-officedocument.spreadsheetml.customProperty"/>
  <Override PartName="/xl/customProperty16.bin" ContentType="application/vnd.openxmlformats-officedocument.spreadsheetml.customProperty"/>
  <Override PartName="/xl/customProperty17.bin" ContentType="application/vnd.openxmlformats-officedocument.spreadsheetml.customProperty"/>
  <Override PartName="/xl/customProperty18.bin" ContentType="application/vnd.openxmlformats-officedocument.spreadsheetml.customProperty"/>
  <Override PartName="/xl/customProperty19.bin" ContentType="application/vnd.openxmlformats-officedocument.spreadsheetml.customProperty"/>
  <Override PartName="/xl/customProperty20.bin" ContentType="application/vnd.openxmlformats-officedocument.spreadsheetml.customProperty"/>
  <Override PartName="/xl/customProperty21.bin" ContentType="application/vnd.openxmlformats-officedocument.spreadsheetml.customProperty"/>
  <Override PartName="/xl/customProperty22.bin" ContentType="application/vnd.openxmlformats-officedocument.spreadsheetml.customProperty"/>
  <Override PartName="/xl/customProperty37.bin" ContentType="application/vnd.openxmlformats-officedocument.spreadsheetml.customProperty"/>
  <Override PartName="/xl/customProperty38.bin" ContentType="application/vnd.openxmlformats-officedocument.spreadsheetml.customProperty"/>
  <Override PartName="/xl/customProperty31.bin" ContentType="application/vnd.openxmlformats-officedocument.spreadsheetml.customProperty"/>
  <Override PartName="/xl/customProperty32.bin" ContentType="application/vnd.openxmlformats-officedocument.spreadsheetml.customProperty"/>
  <Override PartName="/xl/customProperty25.bin" ContentType="application/vnd.openxmlformats-officedocument.spreadsheetml.customProperty"/>
  <Override PartName="/xl/customProperty39.bin" ContentType="application/vnd.openxmlformats-officedocument.spreadsheetml.customProperty"/>
  <Override PartName="/xl/customProperty40.bin" ContentType="application/vnd.openxmlformats-officedocument.spreadsheetml.customProperty"/>
  <Override PartName="/xl/calcChain.xml" ContentType="application/vnd.openxmlformats-officedocument.spreadsheetml.calcChain+xml"/>
  <Override PartName="/xl/customProperty24.bin" ContentType="application/vnd.openxmlformats-officedocument.spreadsheetml.customProperty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ustomProperty23.bin" ContentType="application/vnd.openxmlformats-officedocument.spreadsheetml.customProperty"/>
  <Override PartName="/xl/customProperty33.bin" ContentType="application/vnd.openxmlformats-officedocument.spreadsheetml.customProperty"/>
  <Override PartName="/xl/customProperty34.bin" ContentType="application/vnd.openxmlformats-officedocument.spreadsheetml.customProperty"/>
  <Override PartName="/xl/customProperty29.bin" ContentType="application/vnd.openxmlformats-officedocument.spreadsheetml.customProperty"/>
  <Override PartName="/xl/customProperty30.bin" ContentType="application/vnd.openxmlformats-officedocument.spreadsheetml.customProperty"/>
  <Override PartName="/xl/customProperty27.bin" ContentType="application/vnd.openxmlformats-officedocument.spreadsheetml.customProperty"/>
  <Override PartName="/xl/customProperty35.bin" ContentType="application/vnd.openxmlformats-officedocument.spreadsheetml.customProperty"/>
  <Override PartName="/xl/customProperty36.bin" ContentType="application/vnd.openxmlformats-officedocument.spreadsheetml.customProperty"/>
  <Override PartName="/xl/customProperty28.bin" ContentType="application/vnd.openxmlformats-officedocument.spreadsheetml.customProperty"/>
  <Override PartName="/xl/customProperty26.bin" ContentType="application/vnd.openxmlformats-officedocument.spreadsheetml.customProperty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128"/>
  <workbookPr filterPrivacy="1" defaultThemeVersion="124226"/>
  <xr:revisionPtr revIDLastSave="0" documentId="13_ncr:1_{68040F5B-AE09-430A-83B5-7E6A100FD649}" xr6:coauthVersionLast="47" xr6:coauthVersionMax="47" xr10:uidLastSave="{00000000-0000-0000-0000-000000000000}"/>
  <bookViews>
    <workbookView xWindow="28680" yWindow="-120" windowWidth="29040" windowHeight="15840" tabRatio="692" xr2:uid="{00000000-000D-0000-FFFF-FFFF00000000}"/>
  </bookViews>
  <sheets>
    <sheet name="DATA" sheetId="1" r:id="rId1"/>
    <sheet name="Summary" sheetId="18" r:id="rId2"/>
    <sheet name="SimulationResults1HDD" sheetId="4" r:id="rId3"/>
    <sheet name="SimulationResults1CDD" sheetId="20" r:id="rId4"/>
    <sheet name="SimulationResults2HDD" sheetId="6" r:id="rId5"/>
    <sheet name="SimulationResults2CDD" sheetId="21" r:id="rId6"/>
    <sheet name="SimulationResults3HDD" sheetId="7" r:id="rId7"/>
    <sheet name="SimulationResults3CDD" sheetId="8" r:id="rId8"/>
    <sheet name="SimulationResults4HDD" sheetId="19" r:id="rId9"/>
    <sheet name="SimulationResults4CDD" sheetId="9" r:id="rId10"/>
    <sheet name="SimulationResults5" sheetId="10" r:id="rId11"/>
    <sheet name="SimulationResults6" sheetId="11" r:id="rId12"/>
    <sheet name="SimulationResults7" sheetId="12" r:id="rId13"/>
    <sheet name="SimulationResults8" sheetId="13" r:id="rId14"/>
    <sheet name="SimulationResults9" sheetId="14" r:id="rId15"/>
    <sheet name="SimulationResults10" sheetId="15" r:id="rId16"/>
    <sheet name="SimulationResults11HDD" sheetId="23" r:id="rId17"/>
    <sheet name="SimulationResults11CDD" sheetId="16" r:id="rId18"/>
    <sheet name="SimulationResults12HDD" sheetId="24" r:id="rId19"/>
    <sheet name="SimulationResults12CDD" sheetId="17" r:id="rId20"/>
  </sheets>
  <definedNames>
    <definedName name="_xlnm.Print_Area" localSheetId="1">Summary!$N$1:$Z$31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5" i="1" l="1"/>
  <c r="C34" i="1"/>
  <c r="D34" i="1"/>
  <c r="E34" i="1"/>
  <c r="F34" i="1"/>
  <c r="G34" i="1"/>
  <c r="H34" i="1"/>
  <c r="I34" i="1"/>
  <c r="J34" i="1"/>
  <c r="K34" i="1"/>
  <c r="L34" i="1"/>
  <c r="M34" i="1"/>
  <c r="N34" i="1"/>
  <c r="O34" i="1"/>
  <c r="D35" i="1"/>
  <c r="E35" i="1"/>
  <c r="F35" i="1"/>
  <c r="G35" i="1"/>
  <c r="H35" i="1"/>
  <c r="I35" i="1"/>
  <c r="J35" i="1"/>
  <c r="K35" i="1"/>
  <c r="L35" i="1"/>
  <c r="M35" i="1"/>
  <c r="N35" i="1"/>
  <c r="O35" i="1"/>
  <c r="D71" i="1"/>
  <c r="E71" i="1"/>
  <c r="F71" i="1"/>
  <c r="G71" i="1"/>
  <c r="H71" i="1"/>
  <c r="I71" i="1"/>
  <c r="J71" i="1"/>
  <c r="K71" i="1"/>
  <c r="L71" i="1"/>
  <c r="M71" i="1"/>
  <c r="N71" i="1"/>
  <c r="O71" i="1"/>
  <c r="D72" i="1"/>
  <c r="E72" i="1"/>
  <c r="F72" i="1"/>
  <c r="G72" i="1"/>
  <c r="H72" i="1"/>
  <c r="I72" i="1"/>
  <c r="J72" i="1"/>
  <c r="K72" i="1"/>
  <c r="L72" i="1"/>
  <c r="M72" i="1"/>
  <c r="N72" i="1"/>
  <c r="O72" i="1"/>
  <c r="C72" i="1"/>
  <c r="C71" i="1"/>
  <c r="B4" i="1"/>
  <c r="B5" i="1" s="1"/>
  <c r="AA15" i="18"/>
  <c r="B40" i="1"/>
  <c r="Z15" i="18"/>
  <c r="AA16" i="18" s="1"/>
  <c r="O17" i="18"/>
  <c r="T15" i="18"/>
  <c r="U15" i="18"/>
  <c r="Q12" i="18"/>
  <c r="AC12" i="18" s="1"/>
  <c r="Q11" i="18"/>
  <c r="AC11" i="18" s="1"/>
  <c r="Q10" i="18"/>
  <c r="AC10" i="18" s="1"/>
  <c r="Q9" i="18"/>
  <c r="AC9" i="18" s="1"/>
  <c r="Q8" i="18"/>
  <c r="W8" i="18" s="1"/>
  <c r="Q7" i="18"/>
  <c r="AC7" i="18" s="1"/>
  <c r="A21" i="18"/>
  <c r="A44" i="18" s="1"/>
  <c r="A22" i="18"/>
  <c r="A45" i="18" s="1"/>
  <c r="A19" i="18"/>
  <c r="A42" i="18" s="1"/>
  <c r="A20" i="18"/>
  <c r="A43" i="18" s="1"/>
  <c r="A3" i="18"/>
  <c r="A26" i="18" s="1"/>
  <c r="A4" i="18"/>
  <c r="A27" i="18" s="1"/>
  <c r="A5" i="18"/>
  <c r="A28" i="18" s="1"/>
  <c r="A6" i="18"/>
  <c r="A29" i="18" s="1"/>
  <c r="A7" i="18"/>
  <c r="A30" i="18" s="1"/>
  <c r="A8" i="18"/>
  <c r="A31" i="18" s="1"/>
  <c r="A9" i="18"/>
  <c r="A32" i="18" s="1"/>
  <c r="A10" i="18"/>
  <c r="A33" i="18" s="1"/>
  <c r="A11" i="18"/>
  <c r="A34" i="18" s="1"/>
  <c r="A12" i="18"/>
  <c r="A35" i="18" s="1"/>
  <c r="A13" i="18"/>
  <c r="A36" i="18" s="1"/>
  <c r="A14" i="18"/>
  <c r="A37" i="18" s="1"/>
  <c r="A15" i="18"/>
  <c r="A38" i="18" s="1"/>
  <c r="A16" i="18"/>
  <c r="A39" i="18" s="1"/>
  <c r="A17" i="18"/>
  <c r="A40" i="18" s="1"/>
  <c r="A18" i="18"/>
  <c r="A41" i="18" s="1"/>
  <c r="A2" i="18"/>
  <c r="A25" i="18" s="1"/>
  <c r="W9" i="18"/>
  <c r="U16" i="18" l="1"/>
  <c r="W10" i="18"/>
  <c r="W12" i="18"/>
  <c r="W11" i="18"/>
  <c r="AC8" i="18"/>
  <c r="W7" i="18"/>
  <c r="B41" i="1"/>
  <c r="B42" i="1"/>
  <c r="B6" i="1"/>
  <c r="B7" i="1" l="1"/>
  <c r="B43" i="1"/>
  <c r="D12" i="18" l="1"/>
  <c r="Q5" i="18" s="1"/>
  <c r="AC5" i="18" s="1"/>
  <c r="L45" i="18"/>
  <c r="K25" i="18"/>
  <c r="L9" i="18"/>
  <c r="D9" i="18"/>
  <c r="M21" i="18"/>
  <c r="M17" i="18"/>
  <c r="L13" i="18"/>
  <c r="C20" i="18"/>
  <c r="L16" i="18"/>
  <c r="G39" i="18"/>
  <c r="I30" i="18"/>
  <c r="H43" i="18"/>
  <c r="L25" i="18"/>
  <c r="M14" i="18"/>
  <c r="L15" i="18"/>
  <c r="K37" i="18"/>
  <c r="M40" i="18"/>
  <c r="M36" i="18"/>
  <c r="K45" i="18"/>
  <c r="L2" i="18"/>
  <c r="K35" i="18"/>
  <c r="R12" i="18" s="1"/>
  <c r="AD12" i="18" s="1"/>
  <c r="B13" i="18"/>
  <c r="K31" i="18"/>
  <c r="M34" i="18"/>
  <c r="L19" i="18"/>
  <c r="D39" i="18"/>
  <c r="E30" i="18"/>
  <c r="D35" i="18"/>
  <c r="R5" i="18" s="1"/>
  <c r="X5" i="18" s="1"/>
  <c r="B20" i="18"/>
  <c r="C2" i="18"/>
  <c r="C10" i="18"/>
  <c r="F28" i="18"/>
  <c r="I34" i="18"/>
  <c r="M44" i="18"/>
  <c r="D20" i="18"/>
  <c r="B32" i="18"/>
  <c r="M3" i="18"/>
  <c r="E34" i="18"/>
  <c r="D27" i="18"/>
  <c r="C27" i="18"/>
  <c r="D37" i="18"/>
  <c r="C35" i="18"/>
  <c r="R4" i="18" s="1"/>
  <c r="AD4" i="18" s="1"/>
  <c r="C29" i="18"/>
  <c r="B38" i="18"/>
  <c r="H36" i="18"/>
  <c r="D14" i="18"/>
  <c r="L6" i="18"/>
  <c r="K39" i="18"/>
  <c r="L32" i="18"/>
  <c r="M37" i="18"/>
  <c r="B21" i="18"/>
  <c r="L28" i="18"/>
  <c r="M33" i="18"/>
  <c r="L43" i="18"/>
  <c r="B44" i="18"/>
  <c r="M31" i="18"/>
  <c r="L12" i="18"/>
  <c r="Q13" i="18" s="1"/>
  <c r="AC13" i="18" s="1"/>
  <c r="C32" i="18"/>
  <c r="D29" i="18"/>
  <c r="C16" i="18"/>
  <c r="K27" i="18"/>
  <c r="D45" i="18"/>
  <c r="E43" i="18"/>
  <c r="I28" i="18"/>
  <c r="D2" i="18"/>
  <c r="D6" i="18"/>
  <c r="K28" i="18"/>
  <c r="B28" i="18"/>
  <c r="B40" i="18"/>
  <c r="M7" i="18"/>
  <c r="K38" i="18"/>
  <c r="M39" i="18"/>
  <c r="C8" i="18"/>
  <c r="E12" i="18"/>
  <c r="Q6" i="18" s="1"/>
  <c r="W6" i="18" s="1"/>
  <c r="E32" i="18"/>
  <c r="J26" i="18"/>
  <c r="D22" i="18"/>
  <c r="D15" i="18"/>
  <c r="K34" i="18"/>
  <c r="D10" i="18"/>
  <c r="D13" i="18"/>
  <c r="D21" i="18"/>
  <c r="K33" i="18"/>
  <c r="B36" i="18"/>
  <c r="M26" i="18"/>
  <c r="M41" i="18"/>
  <c r="D5" i="18"/>
  <c r="L21" i="18"/>
  <c r="L17" i="18"/>
  <c r="M22" i="18"/>
  <c r="B5" i="18"/>
  <c r="M20" i="18"/>
  <c r="M12" i="18"/>
  <c r="Q14" i="18" s="1"/>
  <c r="W14" i="18" s="1"/>
  <c r="M8" i="18"/>
  <c r="C21" i="18"/>
  <c r="E42" i="18"/>
  <c r="L20" i="18"/>
  <c r="E15" i="18"/>
  <c r="E38" i="18"/>
  <c r="K42" i="18"/>
  <c r="L34" i="18"/>
  <c r="L36" i="18"/>
  <c r="B9" i="18"/>
  <c r="D3" i="18"/>
  <c r="D7" i="18"/>
  <c r="M30" i="18"/>
  <c r="L40" i="18"/>
  <c r="M45" i="18"/>
  <c r="M5" i="18"/>
  <c r="M11" i="18"/>
  <c r="L14" i="18"/>
  <c r="B14" i="18"/>
  <c r="E26" i="18"/>
  <c r="C28" i="18"/>
  <c r="C43" i="18"/>
  <c r="B34" i="18"/>
  <c r="J43" i="18"/>
  <c r="L10" i="18"/>
  <c r="D19" i="18"/>
  <c r="D4" i="18"/>
  <c r="B17" i="18"/>
  <c r="D11" i="18"/>
  <c r="D16" i="18"/>
  <c r="K30" i="18"/>
  <c r="D18" i="18"/>
  <c r="D17" i="18"/>
  <c r="L26" i="18"/>
  <c r="M15" i="18"/>
  <c r="B10" i="18"/>
  <c r="L27" i="18"/>
  <c r="L33" i="18"/>
  <c r="B2" i="18"/>
  <c r="B27" i="18"/>
  <c r="B41" i="18"/>
  <c r="D36" i="18"/>
  <c r="M35" i="18"/>
  <c r="R14" i="18" s="1"/>
  <c r="X14" i="18" s="1"/>
  <c r="M43" i="18"/>
  <c r="E36" i="18"/>
  <c r="E20" i="18"/>
  <c r="C3" i="18"/>
  <c r="D40" i="18"/>
  <c r="M13" i="18"/>
  <c r="M19" i="18"/>
  <c r="M9" i="18"/>
  <c r="B29" i="18"/>
  <c r="M2" i="18"/>
  <c r="M29" i="18"/>
  <c r="D28" i="18"/>
  <c r="E2" i="18"/>
  <c r="M27" i="18"/>
  <c r="C17" i="18"/>
  <c r="C36" i="18"/>
  <c r="E8" i="18"/>
  <c r="E44" i="18"/>
  <c r="E3" i="18"/>
  <c r="B37" i="18"/>
  <c r="B18" i="18"/>
  <c r="L31" i="18"/>
  <c r="L37" i="18"/>
  <c r="K41" i="18"/>
  <c r="L7" i="18"/>
  <c r="K40" i="18"/>
  <c r="L22" i="18"/>
  <c r="L3" i="18"/>
  <c r="K36" i="18"/>
  <c r="L18" i="18"/>
  <c r="M18" i="18"/>
  <c r="K32" i="18"/>
  <c r="B16" i="18"/>
  <c r="C37" i="18"/>
  <c r="B39" i="18"/>
  <c r="C25" i="18"/>
  <c r="M16" i="18"/>
  <c r="B6" i="18"/>
  <c r="J27" i="18"/>
  <c r="G26" i="18"/>
  <c r="D8" i="18"/>
  <c r="M25" i="18"/>
  <c r="L35" i="18"/>
  <c r="R13" i="18" s="1"/>
  <c r="X13" i="18" s="1"/>
  <c r="L30" i="18"/>
  <c r="K26" i="18"/>
  <c r="M32" i="18"/>
  <c r="M28" i="18"/>
  <c r="D44" i="18"/>
  <c r="B33" i="18"/>
  <c r="B43" i="18"/>
  <c r="E14" i="18"/>
  <c r="F43" i="18"/>
  <c r="E22" i="18"/>
  <c r="J31" i="18"/>
  <c r="H26" i="18"/>
  <c r="L29" i="18"/>
  <c r="L42" i="18"/>
  <c r="L41" i="18"/>
  <c r="L5" i="18"/>
  <c r="M10" i="18"/>
  <c r="L11" i="18"/>
  <c r="K44" i="18"/>
  <c r="M6" i="18"/>
  <c r="K29" i="18"/>
  <c r="M42" i="18"/>
  <c r="M38" i="18"/>
  <c r="L44" i="18"/>
  <c r="B45" i="18"/>
  <c r="D33" i="18"/>
  <c r="C4" i="18"/>
  <c r="C39" i="18"/>
  <c r="C14" i="18"/>
  <c r="C31" i="18"/>
  <c r="E29" i="18"/>
  <c r="E45" i="18"/>
  <c r="B22" i="18"/>
  <c r="C44" i="18"/>
  <c r="B31" i="18"/>
  <c r="D30" i="18"/>
  <c r="C11" i="18"/>
  <c r="F34" i="18"/>
  <c r="I31" i="18"/>
  <c r="G28" i="18"/>
  <c r="C13" i="18"/>
  <c r="C45" i="18"/>
  <c r="E7" i="18"/>
  <c r="L4" i="18"/>
  <c r="D43" i="18"/>
  <c r="L38" i="18"/>
  <c r="B19" i="18"/>
  <c r="F39" i="18"/>
  <c r="E31" i="18"/>
  <c r="E21" i="18"/>
  <c r="D41" i="18"/>
  <c r="E13" i="18"/>
  <c r="F30" i="18"/>
  <c r="H37" i="18"/>
  <c r="I25" i="18"/>
  <c r="I43" i="18"/>
  <c r="H25" i="18"/>
  <c r="I26" i="18"/>
  <c r="H28" i="18"/>
  <c r="D38" i="18"/>
  <c r="E11" i="18"/>
  <c r="E33" i="18"/>
  <c r="B7" i="18"/>
  <c r="F27" i="18"/>
  <c r="F41" i="18"/>
  <c r="G37" i="18"/>
  <c r="H38" i="18"/>
  <c r="G40" i="18"/>
  <c r="E27" i="18"/>
  <c r="J28" i="18"/>
  <c r="I38" i="18"/>
  <c r="H40" i="18"/>
  <c r="J40" i="18"/>
  <c r="J37" i="18"/>
  <c r="G41" i="18"/>
  <c r="H29" i="18"/>
  <c r="J29" i="18"/>
  <c r="B35" i="18"/>
  <c r="R3" i="18" s="1"/>
  <c r="AD3" i="18" s="1"/>
  <c r="I37" i="18"/>
  <c r="J38" i="18"/>
  <c r="I40" i="18"/>
  <c r="E37" i="18"/>
  <c r="C5" i="18"/>
  <c r="C40" i="18"/>
  <c r="L39" i="18"/>
  <c r="D31" i="18"/>
  <c r="C33" i="18"/>
  <c r="C7" i="18"/>
  <c r="F36" i="18"/>
  <c r="C42" i="18"/>
  <c r="G31" i="18"/>
  <c r="F42" i="18"/>
  <c r="B42" i="18"/>
  <c r="E10" i="18"/>
  <c r="E16" i="18"/>
  <c r="I29" i="18"/>
  <c r="M4" i="18"/>
  <c r="E39" i="18"/>
  <c r="C30" i="18"/>
  <c r="G30" i="18"/>
  <c r="E9" i="18"/>
  <c r="F45" i="18"/>
  <c r="H32" i="18"/>
  <c r="I41" i="18"/>
  <c r="I35" i="18"/>
  <c r="R10" i="18" s="1"/>
  <c r="AD10" i="18" s="1"/>
  <c r="J35" i="18"/>
  <c r="R11" i="18" s="1"/>
  <c r="X11" i="18" s="1"/>
  <c r="K43" i="18"/>
  <c r="C12" i="18"/>
  <c r="Q4" i="18" s="1"/>
  <c r="W4" i="18" s="1"/>
  <c r="B25" i="18"/>
  <c r="C9" i="18"/>
  <c r="C41" i="18"/>
  <c r="B8" i="18"/>
  <c r="L8" i="18"/>
  <c r="B4" i="18"/>
  <c r="C22" i="18"/>
  <c r="G35" i="18"/>
  <c r="R8" i="18" s="1"/>
  <c r="AD8" i="18" s="1"/>
  <c r="E40" i="18"/>
  <c r="D42" i="18"/>
  <c r="D34" i="18"/>
  <c r="C34" i="18"/>
  <c r="D25" i="18"/>
  <c r="E25" i="18"/>
  <c r="H34" i="18"/>
  <c r="E6" i="18"/>
  <c r="G36" i="18"/>
  <c r="B3" i="18"/>
  <c r="F37" i="18"/>
  <c r="E5" i="18"/>
  <c r="G29" i="18"/>
  <c r="H30" i="18"/>
  <c r="G32" i="18"/>
  <c r="I27" i="18"/>
  <c r="J41" i="18"/>
  <c r="E19" i="18"/>
  <c r="C19" i="18"/>
  <c r="F25" i="18"/>
  <c r="F44" i="18"/>
  <c r="E28" i="18"/>
  <c r="I44" i="18"/>
  <c r="J32" i="18"/>
  <c r="G42" i="18"/>
  <c r="J30" i="18"/>
  <c r="I32" i="18"/>
  <c r="H42" i="18"/>
  <c r="G44" i="18"/>
  <c r="F32" i="18"/>
  <c r="C38" i="18"/>
  <c r="G38" i="18"/>
  <c r="F38" i="18"/>
  <c r="F40" i="18"/>
  <c r="H41" i="18"/>
  <c r="H27" i="18"/>
  <c r="I42" i="18"/>
  <c r="H44" i="18"/>
  <c r="J39" i="18"/>
  <c r="G33" i="18"/>
  <c r="I33" i="18"/>
  <c r="H35" i="18"/>
  <c r="R9" i="18" s="1"/>
  <c r="AD9" i="18" s="1"/>
  <c r="E35" i="18"/>
  <c r="R6" i="18" s="1"/>
  <c r="AD6" i="18" s="1"/>
  <c r="C26" i="18"/>
  <c r="F26" i="18"/>
  <c r="B26" i="18"/>
  <c r="E17" i="18"/>
  <c r="F35" i="18"/>
  <c r="R7" i="18" s="1"/>
  <c r="AD7" i="18" s="1"/>
  <c r="G34" i="18"/>
  <c r="J34" i="18"/>
  <c r="I36" i="18"/>
  <c r="J44" i="18"/>
  <c r="H33" i="18"/>
  <c r="E41" i="18"/>
  <c r="F33" i="18"/>
  <c r="B11" i="18"/>
  <c r="F31" i="18"/>
  <c r="I39" i="18"/>
  <c r="G45" i="18"/>
  <c r="J33" i="18"/>
  <c r="H45" i="18"/>
  <c r="J36" i="18"/>
  <c r="J45" i="18"/>
  <c r="H39" i="18"/>
  <c r="B12" i="18"/>
  <c r="Q3" i="18" s="1"/>
  <c r="AC3" i="18" s="1"/>
  <c r="D32" i="18"/>
  <c r="C18" i="18"/>
  <c r="B30" i="18"/>
  <c r="E4" i="18"/>
  <c r="E18" i="18"/>
  <c r="C15" i="18"/>
  <c r="J42" i="18"/>
  <c r="B15" i="18"/>
  <c r="C6" i="18"/>
  <c r="G43" i="18"/>
  <c r="D26" i="18"/>
  <c r="F29" i="18"/>
  <c r="G25" i="18"/>
  <c r="G27" i="18"/>
  <c r="J25" i="18"/>
  <c r="H31" i="18"/>
  <c r="I45" i="18"/>
  <c r="AD13" i="18"/>
  <c r="AC4" i="18"/>
  <c r="X4" i="18"/>
  <c r="X7" i="18"/>
  <c r="AD14" i="18"/>
  <c r="X9" i="18"/>
  <c r="R15" i="18"/>
  <c r="X12" i="18"/>
  <c r="X3" i="18"/>
  <c r="B8" i="1"/>
  <c r="B44" i="1"/>
  <c r="AD5" i="18" l="1"/>
  <c r="AD11" i="18"/>
  <c r="AD15" i="18" s="1"/>
  <c r="AC14" i="18"/>
  <c r="AC15" i="18" s="1"/>
  <c r="X8" i="18"/>
  <c r="W13" i="18"/>
  <c r="AC6" i="18"/>
  <c r="W5" i="18"/>
  <c r="X10" i="18"/>
  <c r="X6" i="18"/>
  <c r="W3" i="18"/>
  <c r="W15" i="18" s="1"/>
  <c r="Q15" i="18"/>
  <c r="R16" i="18"/>
  <c r="X15" i="18"/>
  <c r="B45" i="1"/>
  <c r="B9" i="1"/>
  <c r="AD16" i="18" l="1"/>
  <c r="X16" i="18"/>
  <c r="B46" i="1"/>
  <c r="B10" i="1"/>
  <c r="B11" i="1" l="1"/>
  <c r="B47" i="1"/>
  <c r="B12" i="1" l="1"/>
  <c r="B48" i="1"/>
  <c r="B49" i="1" l="1"/>
  <c r="B13" i="1"/>
  <c r="B50" i="1" l="1"/>
  <c r="B14" i="1"/>
  <c r="B15" i="1" l="1"/>
  <c r="B51" i="1"/>
  <c r="B16" i="1" l="1"/>
  <c r="B52" i="1"/>
  <c r="B53" i="1" l="1"/>
  <c r="B17" i="1"/>
  <c r="B54" i="1" l="1"/>
  <c r="B18" i="1"/>
  <c r="B19" i="1" l="1"/>
  <c r="B55" i="1"/>
  <c r="B20" i="1" l="1"/>
  <c r="B56" i="1"/>
  <c r="B57" i="1" l="1"/>
  <c r="B21" i="1"/>
  <c r="B58" i="1" l="1"/>
  <c r="B22" i="1"/>
  <c r="B23" i="1" l="1"/>
  <c r="B59" i="1"/>
  <c r="B24" i="1" l="1"/>
  <c r="B60" i="1"/>
  <c r="B61" i="1" l="1"/>
  <c r="B25" i="1"/>
  <c r="B62" i="1" l="1"/>
  <c r="B26" i="1"/>
  <c r="B27" i="1" l="1"/>
  <c r="B63" i="1"/>
  <c r="B28" i="1" l="1"/>
  <c r="B64" i="1"/>
  <c r="B65" i="1" l="1"/>
  <c r="B29" i="1"/>
  <c r="B66" i="1" l="1"/>
  <c r="B30" i="1"/>
  <c r="B31" i="1" l="1"/>
  <c r="B67" i="1"/>
  <c r="B68" i="1" l="1"/>
  <c r="B32" i="1"/>
  <c r="B69" i="1" s="1"/>
</calcChain>
</file>

<file path=xl/sharedStrings.xml><?xml version="1.0" encoding="utf-8"?>
<sst xmlns="http://schemas.openxmlformats.org/spreadsheetml/2006/main" count="471" uniqueCount="60">
  <si>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</si>
  <si>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</si>
  <si>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</si>
  <si>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</si>
  <si>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</si>
  <si>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</si>
  <si>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</si>
  <si>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</si>
  <si>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</si>
  <si>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</si>
  <si>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</si>
  <si>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</si>
  <si>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YTD</t>
  </si>
  <si>
    <t>BILLING CYCLE</t>
  </si>
  <si>
    <t xml:space="preserve">     HDD (NOAA)</t>
  </si>
  <si>
    <t>CDD (NOAA)</t>
  </si>
  <si>
    <t>Mean</t>
  </si>
  <si>
    <t>StdDev</t>
  </si>
  <si>
    <t>NormalVal</t>
  </si>
  <si>
    <t>Results Summary</t>
  </si>
  <si>
    <t>Number of Trials</t>
  </si>
  <si>
    <t>Standard error</t>
  </si>
  <si>
    <t>Minimum</t>
  </si>
  <si>
    <t>Maximum</t>
  </si>
  <si>
    <t>Median</t>
  </si>
  <si>
    <t>Range</t>
  </si>
  <si>
    <t>Standard Deviation</t>
  </si>
  <si>
    <t>Variance</t>
  </si>
  <si>
    <t>Skewness</t>
  </si>
  <si>
    <t>Kurtosis</t>
  </si>
  <si>
    <t>Percentile Distribution</t>
  </si>
  <si>
    <t>Percentile</t>
  </si>
  <si>
    <t>Value</t>
  </si>
  <si>
    <t>Histogram Data</t>
  </si>
  <si>
    <t>Bin</t>
  </si>
  <si>
    <t>Frequency</t>
  </si>
  <si>
    <t>Interval Probability Data</t>
  </si>
  <si>
    <t>Probability</t>
  </si>
  <si>
    <t>HDD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</si>
  <si>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</si>
  <si>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</si>
  <si>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</si>
  <si>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</si>
  <si>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</si>
  <si>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</si>
  <si>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</si>
  <si>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</si>
  <si>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</si>
  <si>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</si>
  <si>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</si>
  <si>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</si>
  <si>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CDD</t>
  </si>
  <si>
    <t>MC results</t>
  </si>
  <si>
    <t>Difference=&gt;</t>
  </si>
  <si>
    <t>LAST YEAR (MCS)</t>
  </si>
  <si>
    <t>THIS YEAR (MCS)</t>
  </si>
  <si>
    <t>Current 2001-2020</t>
  </si>
  <si>
    <t>Data thru 2020</t>
  </si>
  <si>
    <t>Fcst21 - RateCase</t>
  </si>
  <si>
    <t>To compare - Deg Day File Billing Cycle DDYs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</si>
</sst>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7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30">
    <xf numFmtId="0" fontId="0" fillId="0" borderId="0" xfId="0"/>
    <xf numFmtId="0" fontId="0" fillId="0" borderId="0" xfId="0" applyNumberFormat="1"/>
    <xf numFmtId="0" fontId="2" fillId="0" borderId="0" xfId="0" applyFont="1"/>
    <xf numFmtId="0" fontId="2" fillId="0" borderId="0" xfId="0" applyNumberFormat="1" applyFont="1"/>
    <xf numFmtId="2" fontId="0" fillId="0" borderId="0" xfId="0" applyNumberFormat="1"/>
    <xf numFmtId="9" fontId="0" fillId="0" borderId="0" xfId="0" applyNumberFormat="1"/>
    <xf numFmtId="1" fontId="0" fillId="0" borderId="0" xfId="0" applyNumberFormat="1"/>
    <xf numFmtId="10" fontId="0" fillId="0" borderId="0" xfId="0" applyNumberFormat="1"/>
    <xf numFmtId="1" fontId="1" fillId="0" borderId="0" xfId="2" applyNumberFormat="1" applyFill="1" applyAlignment="1">
      <alignment horizontal="center"/>
    </xf>
    <xf numFmtId="1" fontId="1" fillId="0" borderId="0" xfId="2" applyNumberFormat="1" applyFill="1" applyBorder="1" applyAlignment="1">
      <alignment horizontal="center"/>
    </xf>
    <xf numFmtId="0" fontId="0" fillId="0" borderId="0" xfId="0" applyFill="1"/>
    <xf numFmtId="1" fontId="0" fillId="0" borderId="0" xfId="0" applyNumberFormat="1" applyFill="1"/>
    <xf numFmtId="0" fontId="3" fillId="0" borderId="0" xfId="0" applyFont="1" applyFill="1"/>
    <xf numFmtId="0" fontId="0" fillId="0" borderId="0" xfId="0" applyFill="1" applyAlignment="1">
      <alignment horizontal="center"/>
    </xf>
    <xf numFmtId="0" fontId="3" fillId="0" borderId="0" xfId="0" applyFont="1" applyFill="1" applyAlignment="1">
      <alignment horizontal="center"/>
    </xf>
    <xf numFmtId="0" fontId="2" fillId="0" borderId="0" xfId="0" applyFont="1" applyFill="1"/>
    <xf numFmtId="9" fontId="0" fillId="0" borderId="0" xfId="0" applyNumberFormat="1" applyFill="1"/>
    <xf numFmtId="164" fontId="0" fillId="0" borderId="0" xfId="1" applyNumberFormat="1" applyFont="1" applyFill="1"/>
    <xf numFmtId="0" fontId="6" fillId="0" borderId="0" xfId="0" applyFont="1" applyFill="1" applyAlignment="1">
      <alignment horizontal="center"/>
    </xf>
    <xf numFmtId="1" fontId="0" fillId="0" borderId="0" xfId="0" applyNumberFormat="1" applyFont="1" applyFill="1" applyAlignment="1">
      <alignment horizontal="center"/>
    </xf>
    <xf numFmtId="1" fontId="0" fillId="0" borderId="0" xfId="0" applyNumberFormat="1" applyFill="1" applyAlignment="1">
      <alignment horizontal="center"/>
    </xf>
    <xf numFmtId="9" fontId="2" fillId="0" borderId="1" xfId="0" applyNumberFormat="1" applyFont="1" applyFill="1" applyBorder="1"/>
    <xf numFmtId="164" fontId="2" fillId="0" borderId="2" xfId="1" applyNumberFormat="1" applyFont="1" applyFill="1" applyBorder="1"/>
    <xf numFmtId="164" fontId="0" fillId="0" borderId="2" xfId="1" applyNumberFormat="1" applyFont="1" applyFill="1" applyBorder="1"/>
    <xf numFmtId="164" fontId="0" fillId="0" borderId="3" xfId="1" applyNumberFormat="1" applyFont="1" applyFill="1" applyBorder="1"/>
    <xf numFmtId="1" fontId="0" fillId="0" borderId="4" xfId="0" applyNumberFormat="1" applyFill="1" applyBorder="1" applyAlignment="1">
      <alignment horizontal="center"/>
    </xf>
    <xf numFmtId="1" fontId="2" fillId="0" borderId="0" xfId="0" applyNumberFormat="1" applyFont="1" applyFill="1" applyAlignment="1">
      <alignment horizontal="center"/>
    </xf>
    <xf numFmtId="0" fontId="5" fillId="0" borderId="0" xfId="0" applyFont="1" applyFill="1" applyAlignment="1">
      <alignment horizontal="right"/>
    </xf>
    <xf numFmtId="0" fontId="4" fillId="0" borderId="0" xfId="0" applyFont="1" applyFill="1"/>
    <xf numFmtId="164" fontId="2" fillId="0" borderId="3" xfId="1" applyNumberFormat="1" applyFont="1" applyFill="1" applyBorder="1"/>
  </cellXfs>
  <cellStyles count="24">
    <cellStyle name="Comma" xfId="1" builtinId="3"/>
    <cellStyle name="Comma 2" xfId="11" xr:uid="{00000000-0005-0000-0000-000001000000}"/>
    <cellStyle name="Comma 3" xfId="10" xr:uid="{00000000-0005-0000-0000-000002000000}"/>
    <cellStyle name="Comma 3 2" xfId="20" xr:uid="{00000000-0005-0000-0000-000003000000}"/>
    <cellStyle name="Comma 4" xfId="4" xr:uid="{00000000-0005-0000-0000-000004000000}"/>
    <cellStyle name="Normal" xfId="0" builtinId="0"/>
    <cellStyle name="Normal 2" xfId="6" xr:uid="{00000000-0005-0000-0000-000006000000}"/>
    <cellStyle name="Normal 3" xfId="2" xr:uid="{00000000-0005-0000-0000-000007000000}"/>
    <cellStyle name="Normal 3 2" xfId="7" xr:uid="{00000000-0005-0000-0000-000008000000}"/>
    <cellStyle name="Normal 3 2 2" xfId="14" xr:uid="{00000000-0005-0000-0000-000009000000}"/>
    <cellStyle name="Normal 3 2 2 2" xfId="22" xr:uid="{00000000-0005-0000-0000-00000A000000}"/>
    <cellStyle name="Normal 3 2 3" xfId="17" xr:uid="{00000000-0005-0000-0000-00000B000000}"/>
    <cellStyle name="Normal 3 3" xfId="8" xr:uid="{00000000-0005-0000-0000-00000C000000}"/>
    <cellStyle name="Normal 3 3 2" xfId="15" xr:uid="{00000000-0005-0000-0000-00000D000000}"/>
    <cellStyle name="Normal 3 3 2 2" xfId="23" xr:uid="{00000000-0005-0000-0000-00000E000000}"/>
    <cellStyle name="Normal 3 3 3" xfId="18" xr:uid="{00000000-0005-0000-0000-00000F000000}"/>
    <cellStyle name="Normal 3 4" xfId="13" xr:uid="{00000000-0005-0000-0000-000010000000}"/>
    <cellStyle name="Normal 3 4 2" xfId="21" xr:uid="{00000000-0005-0000-0000-000011000000}"/>
    <cellStyle name="Normal 3 5" xfId="16" xr:uid="{00000000-0005-0000-0000-000012000000}"/>
    <cellStyle name="Normal 4" xfId="9" xr:uid="{00000000-0005-0000-0000-000013000000}"/>
    <cellStyle name="Normal 4 2" xfId="19" xr:uid="{00000000-0005-0000-0000-000014000000}"/>
    <cellStyle name="Normal 5" xfId="3" xr:uid="{00000000-0005-0000-0000-000015000000}"/>
    <cellStyle name="Percent 2" xfId="12" xr:uid="{00000000-0005-0000-0000-000016000000}"/>
    <cellStyle name="Percent 3" xfId="5" xr:uid="{00000000-0005-0000-0000-00001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28" Type="http://schemas.openxmlformats.org/officeDocument/2006/relationships/customXml" Target="../customXml/item4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val>
            <c:numRef>
              <c:f>DATA!$C$39:$C$58</c:f>
              <c:numCache>
                <c:formatCode>General</c:formatCode>
                <c:ptCount val="20"/>
                <c:pt idx="0">
                  <c:v>144</c:v>
                </c:pt>
                <c:pt idx="1">
                  <c:v>94</c:v>
                </c:pt>
                <c:pt idx="2" formatCode="0">
                  <c:v>85</c:v>
                </c:pt>
                <c:pt idx="3" formatCode="0">
                  <c:v>165</c:v>
                </c:pt>
                <c:pt idx="4" formatCode="0">
                  <c:v>75</c:v>
                </c:pt>
                <c:pt idx="5" formatCode="0">
                  <c:v>82</c:v>
                </c:pt>
                <c:pt idx="6" formatCode="0">
                  <c:v>82</c:v>
                </c:pt>
                <c:pt idx="7" formatCode="0">
                  <c:v>95</c:v>
                </c:pt>
                <c:pt idx="8" formatCode="0">
                  <c:v>93</c:v>
                </c:pt>
                <c:pt idx="9" formatCode="0">
                  <c:v>11</c:v>
                </c:pt>
                <c:pt idx="10" formatCode="0">
                  <c:v>36.095238095238095</c:v>
                </c:pt>
                <c:pt idx="11" formatCode="0">
                  <c:v>93</c:v>
                </c:pt>
                <c:pt idx="12" formatCode="0">
                  <c:v>115</c:v>
                </c:pt>
                <c:pt idx="13" formatCode="0">
                  <c:v>75</c:v>
                </c:pt>
                <c:pt idx="14" formatCode="0">
                  <c:v>27</c:v>
                </c:pt>
                <c:pt idx="15" formatCode="0">
                  <c:v>60</c:v>
                </c:pt>
                <c:pt idx="16" formatCode="0">
                  <c:v>34</c:v>
                </c:pt>
                <c:pt idx="17" formatCode="0">
                  <c:v>13</c:v>
                </c:pt>
                <c:pt idx="18" formatCode="0">
                  <c:v>79</c:v>
                </c:pt>
                <c:pt idx="19" formatCode="0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67-4B07-93B0-7FD92FD6E2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5792504"/>
        <c:axId val="1395788240"/>
      </c:lineChart>
      <c:catAx>
        <c:axId val="139579250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95788240"/>
        <c:crosses val="autoZero"/>
        <c:auto val="1"/>
        <c:lblAlgn val="ctr"/>
        <c:lblOffset val="100"/>
        <c:noMultiLvlLbl val="0"/>
      </c:catAx>
      <c:valAx>
        <c:axId val="13957882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957925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Simulation: Percentile Distribution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numRef>
              <c:f>SimulationResults2CDD!$E$5:$E$25</c:f>
              <c:numCache>
                <c:formatCode>0%</c:formatCode>
                <c:ptCount val="21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  <c:pt idx="7">
                  <c:v>0.35</c:v>
                </c:pt>
                <c:pt idx="8">
                  <c:v>0.4</c:v>
                </c:pt>
                <c:pt idx="9">
                  <c:v>0.45</c:v>
                </c:pt>
                <c:pt idx="10">
                  <c:v>0.5</c:v>
                </c:pt>
                <c:pt idx="11">
                  <c:v>0.55000000000000004</c:v>
                </c:pt>
                <c:pt idx="12">
                  <c:v>0.6</c:v>
                </c:pt>
                <c:pt idx="13">
                  <c:v>0.65</c:v>
                </c:pt>
                <c:pt idx="14">
                  <c:v>0.7</c:v>
                </c:pt>
                <c:pt idx="15">
                  <c:v>0.75</c:v>
                </c:pt>
                <c:pt idx="16">
                  <c:v>0.8</c:v>
                </c:pt>
                <c:pt idx="17">
                  <c:v>0.85</c:v>
                </c:pt>
                <c:pt idx="18">
                  <c:v>0.9</c:v>
                </c:pt>
                <c:pt idx="19">
                  <c:v>0.95</c:v>
                </c:pt>
                <c:pt idx="20">
                  <c:v>1</c:v>
                </c:pt>
              </c:numCache>
            </c:numRef>
          </c:cat>
          <c:val>
            <c:numRef>
              <c:f>SimulationResults2CDD!$F$5:$F$25</c:f>
              <c:numCache>
                <c:formatCode>General</c:formatCode>
                <c:ptCount val="21"/>
                <c:pt idx="0">
                  <c:v>-41.785601640456356</c:v>
                </c:pt>
                <c:pt idx="1">
                  <c:v>3.2167076837571145</c:v>
                </c:pt>
                <c:pt idx="2">
                  <c:v>14.787864120077273</c:v>
                </c:pt>
                <c:pt idx="3">
                  <c:v>22.144463024820475</c:v>
                </c:pt>
                <c:pt idx="4">
                  <c:v>28.153230948507613</c:v>
                </c:pt>
                <c:pt idx="5">
                  <c:v>33.453619122762099</c:v>
                </c:pt>
                <c:pt idx="6">
                  <c:v>38.049976559705605</c:v>
                </c:pt>
                <c:pt idx="7">
                  <c:v>42.30358483663553</c:v>
                </c:pt>
                <c:pt idx="8">
                  <c:v>46.343530008575748</c:v>
                </c:pt>
                <c:pt idx="9">
                  <c:v>50.17900551371941</c:v>
                </c:pt>
                <c:pt idx="10">
                  <c:v>54.007387529193153</c:v>
                </c:pt>
                <c:pt idx="11">
                  <c:v>57.909207284029655</c:v>
                </c:pt>
                <c:pt idx="12">
                  <c:v>61.881603434617688</c:v>
                </c:pt>
                <c:pt idx="13">
                  <c:v>65.821471971079106</c:v>
                </c:pt>
                <c:pt idx="14">
                  <c:v>70.207544429353717</c:v>
                </c:pt>
                <c:pt idx="15">
                  <c:v>74.659574910169141</c:v>
                </c:pt>
                <c:pt idx="16">
                  <c:v>79.936007324849257</c:v>
                </c:pt>
                <c:pt idx="17">
                  <c:v>85.771153588017953</c:v>
                </c:pt>
                <c:pt idx="18">
                  <c:v>93.395073027124965</c:v>
                </c:pt>
                <c:pt idx="19">
                  <c:v>104.02564905110654</c:v>
                </c:pt>
                <c:pt idx="20">
                  <c:v>147.32947579889557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39-417D-BC2F-6D8317A479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5923456"/>
        <c:axId val="356231808"/>
      </c:barChart>
      <c:catAx>
        <c:axId val="3559234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endParaRPr lang="en-US"/>
              </a:p>
            </c:rich>
          </c:tx>
          <c:overlay val="0"/>
        </c:title>
        <c:numFmt formatCode="0%" sourceLinked="1"/>
        <c:majorTickMark val="out"/>
        <c:minorTickMark val="none"/>
        <c:tickLblPos val="nextTo"/>
        <c:crossAx val="356231808"/>
        <c:crosses val="autoZero"/>
        <c:auto val="1"/>
        <c:lblAlgn val="ctr"/>
        <c:lblOffset val="100"/>
        <c:noMultiLvlLbl val="0"/>
      </c:catAx>
      <c:valAx>
        <c:axId val="35623180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endParaRPr lang="en-US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35592345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Simulation: Histogram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ln w="25400">
              <a:noFill/>
            </a:ln>
          </c:spPr>
          <c:invertIfNegative val="0"/>
          <c:cat>
            <c:numRef>
              <c:f>SimulationResults2CDD!$H$5:$H$25</c:f>
              <c:numCache>
                <c:formatCode>General</c:formatCode>
                <c:ptCount val="21"/>
                <c:pt idx="0">
                  <c:v>-40</c:v>
                </c:pt>
                <c:pt idx="1">
                  <c:v>-30</c:v>
                </c:pt>
                <c:pt idx="2">
                  <c:v>-20</c:v>
                </c:pt>
                <c:pt idx="3">
                  <c:v>-10</c:v>
                </c:pt>
                <c:pt idx="4">
                  <c:v>0</c:v>
                </c:pt>
                <c:pt idx="5">
                  <c:v>10</c:v>
                </c:pt>
                <c:pt idx="6">
                  <c:v>20</c:v>
                </c:pt>
                <c:pt idx="7">
                  <c:v>30</c:v>
                </c:pt>
                <c:pt idx="8">
                  <c:v>40</c:v>
                </c:pt>
                <c:pt idx="9">
                  <c:v>50</c:v>
                </c:pt>
                <c:pt idx="10">
                  <c:v>60</c:v>
                </c:pt>
                <c:pt idx="11">
                  <c:v>70</c:v>
                </c:pt>
                <c:pt idx="12">
                  <c:v>80</c:v>
                </c:pt>
                <c:pt idx="13">
                  <c:v>90</c:v>
                </c:pt>
                <c:pt idx="14">
                  <c:v>100</c:v>
                </c:pt>
                <c:pt idx="15">
                  <c:v>110</c:v>
                </c:pt>
                <c:pt idx="16">
                  <c:v>120</c:v>
                </c:pt>
                <c:pt idx="17">
                  <c:v>130</c:v>
                </c:pt>
                <c:pt idx="18">
                  <c:v>140</c:v>
                </c:pt>
                <c:pt idx="19">
                  <c:v>150</c:v>
                </c:pt>
                <c:pt idx="20">
                  <c:v>160</c:v>
                </c:pt>
              </c:numCache>
            </c:numRef>
          </c:cat>
          <c:val>
            <c:numRef>
              <c:f>SimulationResults2CDD!$I$5:$I$25</c:f>
              <c:numCache>
                <c:formatCode>0</c:formatCode>
                <c:ptCount val="21"/>
                <c:pt idx="0">
                  <c:v>1</c:v>
                </c:pt>
                <c:pt idx="1">
                  <c:v>1</c:v>
                </c:pt>
                <c:pt idx="2">
                  <c:v>2</c:v>
                </c:pt>
                <c:pt idx="3">
                  <c:v>5</c:v>
                </c:pt>
                <c:pt idx="4">
                  <c:v>11</c:v>
                </c:pt>
                <c:pt idx="5">
                  <c:v>17</c:v>
                </c:pt>
                <c:pt idx="6">
                  <c:v>30</c:v>
                </c:pt>
                <c:pt idx="7">
                  <c:v>41</c:v>
                </c:pt>
                <c:pt idx="8">
                  <c:v>53</c:v>
                </c:pt>
                <c:pt idx="9">
                  <c:v>62</c:v>
                </c:pt>
                <c:pt idx="10">
                  <c:v>65</c:v>
                </c:pt>
                <c:pt idx="11">
                  <c:v>61</c:v>
                </c:pt>
                <c:pt idx="12">
                  <c:v>51</c:v>
                </c:pt>
                <c:pt idx="13">
                  <c:v>40</c:v>
                </c:pt>
                <c:pt idx="14">
                  <c:v>26</c:v>
                </c:pt>
                <c:pt idx="15">
                  <c:v>17</c:v>
                </c:pt>
                <c:pt idx="16">
                  <c:v>9</c:v>
                </c:pt>
                <c:pt idx="17">
                  <c:v>4</c:v>
                </c:pt>
                <c:pt idx="18">
                  <c:v>3</c:v>
                </c:pt>
                <c:pt idx="19">
                  <c:v>1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8D-4557-BDBB-5C4AB93C6D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366943232"/>
        <c:axId val="371253632"/>
      </c:barChart>
      <c:catAx>
        <c:axId val="3669432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endParaRPr lang="en-US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371253632"/>
        <c:crosses val="autoZero"/>
        <c:auto val="1"/>
        <c:lblAlgn val="ctr"/>
        <c:lblOffset val="100"/>
        <c:noMultiLvlLbl val="0"/>
      </c:catAx>
      <c:valAx>
        <c:axId val="37125363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endParaRPr lang="en-US"/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crossAx val="36694323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Simulation: Percentile Distribution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numRef>
              <c:f>SimulationResults3HDD!$E$5:$E$25</c:f>
              <c:numCache>
                <c:formatCode>0%</c:formatCode>
                <c:ptCount val="21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  <c:pt idx="7">
                  <c:v>0.35</c:v>
                </c:pt>
                <c:pt idx="8">
                  <c:v>0.4</c:v>
                </c:pt>
                <c:pt idx="9">
                  <c:v>0.45</c:v>
                </c:pt>
                <c:pt idx="10">
                  <c:v>0.5</c:v>
                </c:pt>
                <c:pt idx="11">
                  <c:v>0.55000000000000004</c:v>
                </c:pt>
                <c:pt idx="12">
                  <c:v>0.6</c:v>
                </c:pt>
                <c:pt idx="13">
                  <c:v>0.65</c:v>
                </c:pt>
                <c:pt idx="14">
                  <c:v>0.7</c:v>
                </c:pt>
                <c:pt idx="15">
                  <c:v>0.75</c:v>
                </c:pt>
                <c:pt idx="16">
                  <c:v>0.8</c:v>
                </c:pt>
                <c:pt idx="17">
                  <c:v>0.85</c:v>
                </c:pt>
                <c:pt idx="18">
                  <c:v>0.9</c:v>
                </c:pt>
                <c:pt idx="19">
                  <c:v>0.95</c:v>
                </c:pt>
                <c:pt idx="20">
                  <c:v>1</c:v>
                </c:pt>
              </c:numCache>
            </c:numRef>
          </c:cat>
          <c:val>
            <c:numRef>
              <c:f>SimulationResults3HDD!$F$5:$F$25</c:f>
              <c:numCache>
                <c:formatCode>General</c:formatCode>
                <c:ptCount val="21"/>
                <c:pt idx="0">
                  <c:v>-21.641626815116936</c:v>
                </c:pt>
                <c:pt idx="1">
                  <c:v>19.625731082014759</c:v>
                </c:pt>
                <c:pt idx="2">
                  <c:v>29.838240632106398</c:v>
                </c:pt>
                <c:pt idx="3">
                  <c:v>36.458505352364355</c:v>
                </c:pt>
                <c:pt idx="4">
                  <c:v>42.019907814608473</c:v>
                </c:pt>
                <c:pt idx="5">
                  <c:v>46.503857067300345</c:v>
                </c:pt>
                <c:pt idx="6">
                  <c:v>50.76801144873275</c:v>
                </c:pt>
                <c:pt idx="7">
                  <c:v>54.662939222692998</c:v>
                </c:pt>
                <c:pt idx="8">
                  <c:v>58.278497955894636</c:v>
                </c:pt>
                <c:pt idx="9">
                  <c:v>61.862246582163898</c:v>
                </c:pt>
                <c:pt idx="10">
                  <c:v>65.257946594976303</c:v>
                </c:pt>
                <c:pt idx="11">
                  <c:v>68.748931794287728</c:v>
                </c:pt>
                <c:pt idx="12">
                  <c:v>72.350993471605378</c:v>
                </c:pt>
                <c:pt idx="13">
                  <c:v>75.907964609437627</c:v>
                </c:pt>
                <c:pt idx="14">
                  <c:v>79.833885596913902</c:v>
                </c:pt>
                <c:pt idx="15">
                  <c:v>83.968743203969467</c:v>
                </c:pt>
                <c:pt idx="16">
                  <c:v>88.594250430155995</c:v>
                </c:pt>
                <c:pt idx="17">
                  <c:v>93.944889832149826</c:v>
                </c:pt>
                <c:pt idx="18">
                  <c:v>100.72770526035627</c:v>
                </c:pt>
                <c:pt idx="19">
                  <c:v>110.60118731113693</c:v>
                </c:pt>
                <c:pt idx="20">
                  <c:v>148.69030877211989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41-4B81-9AC6-B877261AEB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71802112"/>
        <c:axId val="371804032"/>
      </c:barChart>
      <c:catAx>
        <c:axId val="3718021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endParaRPr lang="en-US"/>
              </a:p>
            </c:rich>
          </c:tx>
          <c:overlay val="0"/>
        </c:title>
        <c:numFmt formatCode="0%" sourceLinked="1"/>
        <c:majorTickMark val="out"/>
        <c:minorTickMark val="none"/>
        <c:tickLblPos val="nextTo"/>
        <c:crossAx val="371804032"/>
        <c:crosses val="autoZero"/>
        <c:auto val="1"/>
        <c:lblAlgn val="ctr"/>
        <c:lblOffset val="100"/>
        <c:noMultiLvlLbl val="0"/>
      </c:catAx>
      <c:valAx>
        <c:axId val="37180403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endParaRPr lang="en-US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37180211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Simulation: Histogram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ln w="25400">
              <a:noFill/>
            </a:ln>
          </c:spPr>
          <c:invertIfNegative val="0"/>
          <c:cat>
            <c:numRef>
              <c:f>SimulationResults3HDD!$H$5:$H$25</c:f>
              <c:numCache>
                <c:formatCode>General</c:formatCode>
                <c:ptCount val="21"/>
                <c:pt idx="0">
                  <c:v>-18</c:v>
                </c:pt>
                <c:pt idx="1">
                  <c:v>-9</c:v>
                </c:pt>
                <c:pt idx="2">
                  <c:v>0</c:v>
                </c:pt>
                <c:pt idx="3">
                  <c:v>9</c:v>
                </c:pt>
                <c:pt idx="4">
                  <c:v>18</c:v>
                </c:pt>
                <c:pt idx="5">
                  <c:v>27</c:v>
                </c:pt>
                <c:pt idx="6">
                  <c:v>36</c:v>
                </c:pt>
                <c:pt idx="7">
                  <c:v>45</c:v>
                </c:pt>
                <c:pt idx="8">
                  <c:v>54</c:v>
                </c:pt>
                <c:pt idx="9">
                  <c:v>63</c:v>
                </c:pt>
                <c:pt idx="10">
                  <c:v>72</c:v>
                </c:pt>
                <c:pt idx="11">
                  <c:v>81</c:v>
                </c:pt>
                <c:pt idx="12">
                  <c:v>90</c:v>
                </c:pt>
                <c:pt idx="13">
                  <c:v>99</c:v>
                </c:pt>
                <c:pt idx="14">
                  <c:v>108</c:v>
                </c:pt>
                <c:pt idx="15">
                  <c:v>117</c:v>
                </c:pt>
                <c:pt idx="16">
                  <c:v>126</c:v>
                </c:pt>
                <c:pt idx="17">
                  <c:v>135</c:v>
                </c:pt>
                <c:pt idx="18">
                  <c:v>144</c:v>
                </c:pt>
                <c:pt idx="19">
                  <c:v>153</c:v>
                </c:pt>
                <c:pt idx="20">
                  <c:v>162</c:v>
                </c:pt>
              </c:numCache>
            </c:numRef>
          </c:cat>
          <c:val>
            <c:numRef>
              <c:f>SimulationResults3HDD!$I$5:$I$25</c:f>
              <c:numCache>
                <c:formatCode>0</c:formatCode>
                <c:ptCount val="21"/>
                <c:pt idx="0">
                  <c:v>1</c:v>
                </c:pt>
                <c:pt idx="1">
                  <c:v>1</c:v>
                </c:pt>
                <c:pt idx="2">
                  <c:v>3</c:v>
                </c:pt>
                <c:pt idx="3">
                  <c:v>5</c:v>
                </c:pt>
                <c:pt idx="4">
                  <c:v>11</c:v>
                </c:pt>
                <c:pt idx="5">
                  <c:v>20</c:v>
                </c:pt>
                <c:pt idx="6">
                  <c:v>32</c:v>
                </c:pt>
                <c:pt idx="7">
                  <c:v>42</c:v>
                </c:pt>
                <c:pt idx="8">
                  <c:v>55</c:v>
                </c:pt>
                <c:pt idx="9">
                  <c:v>63</c:v>
                </c:pt>
                <c:pt idx="10">
                  <c:v>65</c:v>
                </c:pt>
                <c:pt idx="11">
                  <c:v>59</c:v>
                </c:pt>
                <c:pt idx="12">
                  <c:v>50</c:v>
                </c:pt>
                <c:pt idx="13">
                  <c:v>36</c:v>
                </c:pt>
                <c:pt idx="14">
                  <c:v>26</c:v>
                </c:pt>
                <c:pt idx="15">
                  <c:v>15</c:v>
                </c:pt>
                <c:pt idx="16">
                  <c:v>9</c:v>
                </c:pt>
                <c:pt idx="17">
                  <c:v>4</c:v>
                </c:pt>
                <c:pt idx="18">
                  <c:v>2</c:v>
                </c:pt>
                <c:pt idx="19">
                  <c:v>1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B3-41EC-BF92-7A7D78E5CC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380813696"/>
        <c:axId val="380816000"/>
      </c:barChart>
      <c:catAx>
        <c:axId val="3808136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endParaRPr lang="en-US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380816000"/>
        <c:crosses val="autoZero"/>
        <c:auto val="1"/>
        <c:lblAlgn val="ctr"/>
        <c:lblOffset val="100"/>
        <c:noMultiLvlLbl val="0"/>
      </c:catAx>
      <c:valAx>
        <c:axId val="38081600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endParaRPr lang="en-US"/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crossAx val="38081369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Simulation: Percentile Distribution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numRef>
              <c:f>SimulationResults3CDD!$E$5:$E$25</c:f>
              <c:numCache>
                <c:formatCode>0%</c:formatCode>
                <c:ptCount val="21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  <c:pt idx="7">
                  <c:v>0.35</c:v>
                </c:pt>
                <c:pt idx="8">
                  <c:v>0.4</c:v>
                </c:pt>
                <c:pt idx="9">
                  <c:v>0.45</c:v>
                </c:pt>
                <c:pt idx="10">
                  <c:v>0.5</c:v>
                </c:pt>
                <c:pt idx="11">
                  <c:v>0.55000000000000004</c:v>
                </c:pt>
                <c:pt idx="12">
                  <c:v>0.6</c:v>
                </c:pt>
                <c:pt idx="13">
                  <c:v>0.65</c:v>
                </c:pt>
                <c:pt idx="14">
                  <c:v>0.7</c:v>
                </c:pt>
                <c:pt idx="15">
                  <c:v>0.75</c:v>
                </c:pt>
                <c:pt idx="16">
                  <c:v>0.8</c:v>
                </c:pt>
                <c:pt idx="17">
                  <c:v>0.85</c:v>
                </c:pt>
                <c:pt idx="18">
                  <c:v>0.9</c:v>
                </c:pt>
                <c:pt idx="19">
                  <c:v>0.95</c:v>
                </c:pt>
                <c:pt idx="20">
                  <c:v>1</c:v>
                </c:pt>
              </c:numCache>
            </c:numRef>
          </c:cat>
          <c:val>
            <c:numRef>
              <c:f>SimulationResults3CDD!$F$5:$F$25</c:f>
              <c:numCache>
                <c:formatCode>General</c:formatCode>
                <c:ptCount val="21"/>
                <c:pt idx="0">
                  <c:v>-57.557146012101825</c:v>
                </c:pt>
                <c:pt idx="1">
                  <c:v>25.967540944099625</c:v>
                </c:pt>
                <c:pt idx="2">
                  <c:v>45.481167651737366</c:v>
                </c:pt>
                <c:pt idx="3">
                  <c:v>57.877833405790639</c:v>
                </c:pt>
                <c:pt idx="4">
                  <c:v>67.95555750597876</c:v>
                </c:pt>
                <c:pt idx="5">
                  <c:v>76.516458567914896</c:v>
                </c:pt>
                <c:pt idx="6">
                  <c:v>84.468215517672959</c:v>
                </c:pt>
                <c:pt idx="7">
                  <c:v>91.370486583255413</c:v>
                </c:pt>
                <c:pt idx="8">
                  <c:v>98.381510769872918</c:v>
                </c:pt>
                <c:pt idx="9">
                  <c:v>104.87943731228181</c:v>
                </c:pt>
                <c:pt idx="10">
                  <c:v>111.23778573843722</c:v>
                </c:pt>
                <c:pt idx="11">
                  <c:v>117.88778016095216</c:v>
                </c:pt>
                <c:pt idx="12">
                  <c:v>124.43279558311568</c:v>
                </c:pt>
                <c:pt idx="13">
                  <c:v>131.15044985327219</c:v>
                </c:pt>
                <c:pt idx="14">
                  <c:v>138.36694825609294</c:v>
                </c:pt>
                <c:pt idx="15">
                  <c:v>146.15321714080017</c:v>
                </c:pt>
                <c:pt idx="16">
                  <c:v>154.5469987861529</c:v>
                </c:pt>
                <c:pt idx="17">
                  <c:v>164.6463780223622</c:v>
                </c:pt>
                <c:pt idx="18">
                  <c:v>177.10702859068562</c:v>
                </c:pt>
                <c:pt idx="19">
                  <c:v>195.63943232732785</c:v>
                </c:pt>
                <c:pt idx="20">
                  <c:v>277.7510417908972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5F-470E-A3D5-C56461CADF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1145088"/>
        <c:axId val="381392768"/>
      </c:barChart>
      <c:catAx>
        <c:axId val="3811450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endParaRPr lang="en-US"/>
              </a:p>
            </c:rich>
          </c:tx>
          <c:overlay val="0"/>
        </c:title>
        <c:numFmt formatCode="0%" sourceLinked="1"/>
        <c:majorTickMark val="out"/>
        <c:minorTickMark val="none"/>
        <c:tickLblPos val="nextTo"/>
        <c:crossAx val="381392768"/>
        <c:crosses val="autoZero"/>
        <c:auto val="1"/>
        <c:lblAlgn val="ctr"/>
        <c:lblOffset val="100"/>
        <c:noMultiLvlLbl val="0"/>
      </c:catAx>
      <c:valAx>
        <c:axId val="38139276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endParaRPr lang="en-US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38114508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Simulation: Histogram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ln w="25400">
              <a:noFill/>
            </a:ln>
          </c:spPr>
          <c:invertIfNegative val="0"/>
          <c:cat>
            <c:numRef>
              <c:f>SimulationResults3CDD!$H$5:$H$25</c:f>
              <c:numCache>
                <c:formatCode>General</c:formatCode>
                <c:ptCount val="21"/>
                <c:pt idx="0">
                  <c:v>-60</c:v>
                </c:pt>
                <c:pt idx="1">
                  <c:v>-40</c:v>
                </c:pt>
                <c:pt idx="2">
                  <c:v>-20</c:v>
                </c:pt>
                <c:pt idx="3">
                  <c:v>0</c:v>
                </c:pt>
                <c:pt idx="4">
                  <c:v>20</c:v>
                </c:pt>
                <c:pt idx="5">
                  <c:v>40</c:v>
                </c:pt>
                <c:pt idx="6">
                  <c:v>60</c:v>
                </c:pt>
                <c:pt idx="7">
                  <c:v>80</c:v>
                </c:pt>
                <c:pt idx="8">
                  <c:v>100</c:v>
                </c:pt>
                <c:pt idx="9">
                  <c:v>120</c:v>
                </c:pt>
                <c:pt idx="10">
                  <c:v>140</c:v>
                </c:pt>
                <c:pt idx="11">
                  <c:v>160</c:v>
                </c:pt>
                <c:pt idx="12">
                  <c:v>180</c:v>
                </c:pt>
                <c:pt idx="13">
                  <c:v>200</c:v>
                </c:pt>
                <c:pt idx="14">
                  <c:v>220</c:v>
                </c:pt>
                <c:pt idx="15">
                  <c:v>240</c:v>
                </c:pt>
                <c:pt idx="16">
                  <c:v>260</c:v>
                </c:pt>
                <c:pt idx="17">
                  <c:v>280</c:v>
                </c:pt>
                <c:pt idx="18">
                  <c:v>300</c:v>
                </c:pt>
                <c:pt idx="19">
                  <c:v>320</c:v>
                </c:pt>
                <c:pt idx="20">
                  <c:v>340</c:v>
                </c:pt>
              </c:numCache>
            </c:numRef>
          </c:cat>
          <c:val>
            <c:numRef>
              <c:f>SimulationResults3CDD!$I$5:$I$25</c:f>
              <c:numCache>
                <c:formatCode>0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4</c:v>
                </c:pt>
                <c:pt idx="4">
                  <c:v>12</c:v>
                </c:pt>
                <c:pt idx="5">
                  <c:v>22</c:v>
                </c:pt>
                <c:pt idx="6">
                  <c:v>38</c:v>
                </c:pt>
                <c:pt idx="7">
                  <c:v>56</c:v>
                </c:pt>
                <c:pt idx="8">
                  <c:v>71</c:v>
                </c:pt>
                <c:pt idx="9">
                  <c:v>77</c:v>
                </c:pt>
                <c:pt idx="10">
                  <c:v>73</c:v>
                </c:pt>
                <c:pt idx="11">
                  <c:v>57</c:v>
                </c:pt>
                <c:pt idx="12">
                  <c:v>41</c:v>
                </c:pt>
                <c:pt idx="13">
                  <c:v>24</c:v>
                </c:pt>
                <c:pt idx="14">
                  <c:v>13</c:v>
                </c:pt>
                <c:pt idx="15">
                  <c:v>6</c:v>
                </c:pt>
                <c:pt idx="16">
                  <c:v>2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F8-4303-9597-BC94E3A96D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95485312"/>
        <c:axId val="96212480"/>
      </c:barChart>
      <c:catAx>
        <c:axId val="954853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endParaRPr lang="en-US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96212480"/>
        <c:crosses val="autoZero"/>
        <c:auto val="1"/>
        <c:lblAlgn val="ctr"/>
        <c:lblOffset val="100"/>
        <c:noMultiLvlLbl val="0"/>
      </c:catAx>
      <c:valAx>
        <c:axId val="9621248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endParaRPr lang="en-US"/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crossAx val="9548531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Simulation: Percentile Distribution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numRef>
              <c:f>SimulationResults4HDD!$E$5:$E$25</c:f>
              <c:numCache>
                <c:formatCode>0%</c:formatCode>
                <c:ptCount val="21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  <c:pt idx="7">
                  <c:v>0.35</c:v>
                </c:pt>
                <c:pt idx="8">
                  <c:v>0.4</c:v>
                </c:pt>
                <c:pt idx="9">
                  <c:v>0.45</c:v>
                </c:pt>
                <c:pt idx="10">
                  <c:v>0.5</c:v>
                </c:pt>
                <c:pt idx="11">
                  <c:v>0.55000000000000004</c:v>
                </c:pt>
                <c:pt idx="12">
                  <c:v>0.6</c:v>
                </c:pt>
                <c:pt idx="13">
                  <c:v>0.65</c:v>
                </c:pt>
                <c:pt idx="14">
                  <c:v>0.7</c:v>
                </c:pt>
                <c:pt idx="15">
                  <c:v>0.75</c:v>
                </c:pt>
                <c:pt idx="16">
                  <c:v>0.8</c:v>
                </c:pt>
                <c:pt idx="17">
                  <c:v>0.85</c:v>
                </c:pt>
                <c:pt idx="18">
                  <c:v>0.9</c:v>
                </c:pt>
                <c:pt idx="19">
                  <c:v>0.95</c:v>
                </c:pt>
                <c:pt idx="20">
                  <c:v>1</c:v>
                </c:pt>
              </c:numCache>
            </c:numRef>
          </c:cat>
          <c:val>
            <c:numRef>
              <c:f>SimulationResults4HDD!$F$5:$F$25</c:f>
              <c:numCache>
                <c:formatCode>General</c:formatCode>
                <c:ptCount val="21"/>
                <c:pt idx="0">
                  <c:v>-24.835825567901733</c:v>
                </c:pt>
                <c:pt idx="1">
                  <c:v>-3.7477254741367787</c:v>
                </c:pt>
                <c:pt idx="2">
                  <c:v>1.9183622075955036</c:v>
                </c:pt>
                <c:pt idx="3">
                  <c:v>5.7256161347273391</c:v>
                </c:pt>
                <c:pt idx="4">
                  <c:v>8.7661790126047716</c:v>
                </c:pt>
                <c:pt idx="5">
                  <c:v>11.344968193039422</c:v>
                </c:pt>
                <c:pt idx="6">
                  <c:v>13.723182898986263</c:v>
                </c:pt>
                <c:pt idx="7">
                  <c:v>15.911219734159681</c:v>
                </c:pt>
                <c:pt idx="8">
                  <c:v>17.934298721031535</c:v>
                </c:pt>
                <c:pt idx="9">
                  <c:v>19.925539194913604</c:v>
                </c:pt>
                <c:pt idx="10">
                  <c:v>21.933228816105892</c:v>
                </c:pt>
                <c:pt idx="11">
                  <c:v>23.905795883037779</c:v>
                </c:pt>
                <c:pt idx="12">
                  <c:v>25.898093974804866</c:v>
                </c:pt>
                <c:pt idx="13">
                  <c:v>27.902028188270538</c:v>
                </c:pt>
                <c:pt idx="14">
                  <c:v>30.059466594054491</c:v>
                </c:pt>
                <c:pt idx="15">
                  <c:v>32.423050573318754</c:v>
                </c:pt>
                <c:pt idx="16">
                  <c:v>35.034214286236079</c:v>
                </c:pt>
                <c:pt idx="17">
                  <c:v>37.981797549460126</c:v>
                </c:pt>
                <c:pt idx="18">
                  <c:v>41.895437349322556</c:v>
                </c:pt>
                <c:pt idx="19">
                  <c:v>47.299215512085453</c:v>
                </c:pt>
                <c:pt idx="20">
                  <c:v>71.999468793195945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02-40F5-B1AF-FEA160F843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360320"/>
        <c:axId val="96370688"/>
      </c:barChart>
      <c:catAx>
        <c:axId val="963603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endParaRPr lang="en-US"/>
              </a:p>
            </c:rich>
          </c:tx>
          <c:overlay val="0"/>
        </c:title>
        <c:numFmt formatCode="0%" sourceLinked="1"/>
        <c:majorTickMark val="out"/>
        <c:minorTickMark val="none"/>
        <c:tickLblPos val="nextTo"/>
        <c:crossAx val="96370688"/>
        <c:crosses val="autoZero"/>
        <c:auto val="1"/>
        <c:lblAlgn val="ctr"/>
        <c:lblOffset val="100"/>
        <c:noMultiLvlLbl val="0"/>
      </c:catAx>
      <c:valAx>
        <c:axId val="9637068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endParaRPr lang="en-US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9636032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Simulation: Histogram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ln w="25400">
              <a:noFill/>
            </a:ln>
          </c:spPr>
          <c:invertIfNegative val="0"/>
          <c:cat>
            <c:numRef>
              <c:f>SimulationResults4HDD!$H$5:$H$25</c:f>
              <c:numCache>
                <c:formatCode>General</c:formatCode>
                <c:ptCount val="21"/>
                <c:pt idx="0">
                  <c:v>-20</c:v>
                </c:pt>
                <c:pt idx="1">
                  <c:v>-15</c:v>
                </c:pt>
                <c:pt idx="2">
                  <c:v>-10</c:v>
                </c:pt>
                <c:pt idx="3">
                  <c:v>-5</c:v>
                </c:pt>
                <c:pt idx="4">
                  <c:v>0</c:v>
                </c:pt>
                <c:pt idx="5">
                  <c:v>5</c:v>
                </c:pt>
                <c:pt idx="6">
                  <c:v>10</c:v>
                </c:pt>
                <c:pt idx="7">
                  <c:v>15</c:v>
                </c:pt>
                <c:pt idx="8">
                  <c:v>20</c:v>
                </c:pt>
                <c:pt idx="9">
                  <c:v>25</c:v>
                </c:pt>
                <c:pt idx="10">
                  <c:v>30</c:v>
                </c:pt>
                <c:pt idx="11">
                  <c:v>35</c:v>
                </c:pt>
                <c:pt idx="12">
                  <c:v>40</c:v>
                </c:pt>
                <c:pt idx="13">
                  <c:v>45</c:v>
                </c:pt>
                <c:pt idx="14">
                  <c:v>50</c:v>
                </c:pt>
                <c:pt idx="15">
                  <c:v>55</c:v>
                </c:pt>
                <c:pt idx="16">
                  <c:v>60</c:v>
                </c:pt>
                <c:pt idx="17">
                  <c:v>65</c:v>
                </c:pt>
                <c:pt idx="18">
                  <c:v>70</c:v>
                </c:pt>
                <c:pt idx="19">
                  <c:v>75</c:v>
                </c:pt>
                <c:pt idx="20">
                  <c:v>80</c:v>
                </c:pt>
              </c:numCache>
            </c:numRef>
          </c:cat>
          <c:val>
            <c:numRef>
              <c:f>SimulationResults4HDD!$I$5:$I$25</c:f>
              <c:numCache>
                <c:formatCode>0</c:formatCode>
                <c:ptCount val="21"/>
                <c:pt idx="0">
                  <c:v>2</c:v>
                </c:pt>
                <c:pt idx="1">
                  <c:v>2</c:v>
                </c:pt>
                <c:pt idx="2">
                  <c:v>6</c:v>
                </c:pt>
                <c:pt idx="3">
                  <c:v>11</c:v>
                </c:pt>
                <c:pt idx="4">
                  <c:v>19</c:v>
                </c:pt>
                <c:pt idx="5">
                  <c:v>29</c:v>
                </c:pt>
                <c:pt idx="6">
                  <c:v>42</c:v>
                </c:pt>
                <c:pt idx="7">
                  <c:v>53</c:v>
                </c:pt>
                <c:pt idx="8">
                  <c:v>61</c:v>
                </c:pt>
                <c:pt idx="9">
                  <c:v>63</c:v>
                </c:pt>
                <c:pt idx="10">
                  <c:v>61</c:v>
                </c:pt>
                <c:pt idx="11">
                  <c:v>50</c:v>
                </c:pt>
                <c:pt idx="12">
                  <c:v>39</c:v>
                </c:pt>
                <c:pt idx="13">
                  <c:v>27</c:v>
                </c:pt>
                <c:pt idx="14">
                  <c:v>17</c:v>
                </c:pt>
                <c:pt idx="15">
                  <c:v>10</c:v>
                </c:pt>
                <c:pt idx="16">
                  <c:v>4</c:v>
                </c:pt>
                <c:pt idx="17">
                  <c:v>2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D6-4F5E-84FF-89EDE5151F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267988992"/>
        <c:axId val="267990912"/>
      </c:barChart>
      <c:catAx>
        <c:axId val="2679889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endParaRPr lang="en-US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267990912"/>
        <c:crosses val="autoZero"/>
        <c:auto val="1"/>
        <c:lblAlgn val="ctr"/>
        <c:lblOffset val="100"/>
        <c:noMultiLvlLbl val="0"/>
      </c:catAx>
      <c:valAx>
        <c:axId val="26799091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endParaRPr lang="en-US"/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crossAx val="26798899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Simulation: Percentile Distribution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numRef>
              <c:f>SimulationResults4CDD!$E$5:$E$25</c:f>
              <c:numCache>
                <c:formatCode>0%</c:formatCode>
                <c:ptCount val="21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  <c:pt idx="7">
                  <c:v>0.35</c:v>
                </c:pt>
                <c:pt idx="8">
                  <c:v>0.4</c:v>
                </c:pt>
                <c:pt idx="9">
                  <c:v>0.45</c:v>
                </c:pt>
                <c:pt idx="10">
                  <c:v>0.5</c:v>
                </c:pt>
                <c:pt idx="11">
                  <c:v>0.55000000000000004</c:v>
                </c:pt>
                <c:pt idx="12">
                  <c:v>0.6</c:v>
                </c:pt>
                <c:pt idx="13">
                  <c:v>0.65</c:v>
                </c:pt>
                <c:pt idx="14">
                  <c:v>0.7</c:v>
                </c:pt>
                <c:pt idx="15">
                  <c:v>0.75</c:v>
                </c:pt>
                <c:pt idx="16">
                  <c:v>0.8</c:v>
                </c:pt>
                <c:pt idx="17">
                  <c:v>0.85</c:v>
                </c:pt>
                <c:pt idx="18">
                  <c:v>0.9</c:v>
                </c:pt>
                <c:pt idx="19">
                  <c:v>0.95</c:v>
                </c:pt>
                <c:pt idx="20">
                  <c:v>1</c:v>
                </c:pt>
              </c:numCache>
            </c:numRef>
          </c:cat>
          <c:val>
            <c:numRef>
              <c:f>SimulationResults4CDD!$F$5:$F$25</c:f>
              <c:numCache>
                <c:formatCode>General</c:formatCode>
                <c:ptCount val="21"/>
                <c:pt idx="0">
                  <c:v>24.300270487050682</c:v>
                </c:pt>
                <c:pt idx="1">
                  <c:v>103.55790527643342</c:v>
                </c:pt>
                <c:pt idx="2">
                  <c:v>125.09776173835748</c:v>
                </c:pt>
                <c:pt idx="3">
                  <c:v>139.42458994938787</c:v>
                </c:pt>
                <c:pt idx="4">
                  <c:v>150.73058673723608</c:v>
                </c:pt>
                <c:pt idx="5">
                  <c:v>160.72635462760616</c:v>
                </c:pt>
                <c:pt idx="6">
                  <c:v>169.28806817090828</c:v>
                </c:pt>
                <c:pt idx="7">
                  <c:v>177.58928415570094</c:v>
                </c:pt>
                <c:pt idx="8">
                  <c:v>185.18039494320161</c:v>
                </c:pt>
                <c:pt idx="9">
                  <c:v>192.72377010334216</c:v>
                </c:pt>
                <c:pt idx="10">
                  <c:v>199.82335624189173</c:v>
                </c:pt>
                <c:pt idx="11">
                  <c:v>207.13581000158703</c:v>
                </c:pt>
                <c:pt idx="12">
                  <c:v>214.6207832874955</c:v>
                </c:pt>
                <c:pt idx="13">
                  <c:v>222.44955021611673</c:v>
                </c:pt>
                <c:pt idx="14">
                  <c:v>230.59686098559314</c:v>
                </c:pt>
                <c:pt idx="15">
                  <c:v>239.12276725979407</c:v>
                </c:pt>
                <c:pt idx="16">
                  <c:v>249.04398723101875</c:v>
                </c:pt>
                <c:pt idx="17">
                  <c:v>260.23237470865234</c:v>
                </c:pt>
                <c:pt idx="18">
                  <c:v>274.30941009601088</c:v>
                </c:pt>
                <c:pt idx="19">
                  <c:v>295.71506947857432</c:v>
                </c:pt>
                <c:pt idx="20">
                  <c:v>374.54292201673695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2F-4AE3-A2AD-F84E071A9A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8024064"/>
        <c:axId val="268026240"/>
      </c:barChart>
      <c:catAx>
        <c:axId val="2680240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endParaRPr lang="en-US"/>
              </a:p>
            </c:rich>
          </c:tx>
          <c:overlay val="0"/>
        </c:title>
        <c:numFmt formatCode="0%" sourceLinked="1"/>
        <c:majorTickMark val="out"/>
        <c:minorTickMark val="none"/>
        <c:tickLblPos val="nextTo"/>
        <c:crossAx val="268026240"/>
        <c:crosses val="autoZero"/>
        <c:auto val="1"/>
        <c:lblAlgn val="ctr"/>
        <c:lblOffset val="100"/>
        <c:noMultiLvlLbl val="0"/>
      </c:catAx>
      <c:valAx>
        <c:axId val="26802624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endParaRPr lang="en-US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26802406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Simulation: Histogram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ln w="25400">
              <a:noFill/>
            </a:ln>
          </c:spPr>
          <c:invertIfNegative val="0"/>
          <c:cat>
            <c:numRef>
              <c:f>SimulationResults4CDD!$H$5:$H$25</c:f>
              <c:numCache>
                <c:formatCode>General</c:formatCode>
                <c:ptCount val="21"/>
                <c:pt idx="0">
                  <c:v>20</c:v>
                </c:pt>
                <c:pt idx="1">
                  <c:v>40</c:v>
                </c:pt>
                <c:pt idx="2">
                  <c:v>60</c:v>
                </c:pt>
                <c:pt idx="3">
                  <c:v>80</c:v>
                </c:pt>
                <c:pt idx="4">
                  <c:v>100</c:v>
                </c:pt>
                <c:pt idx="5">
                  <c:v>120</c:v>
                </c:pt>
                <c:pt idx="6">
                  <c:v>140</c:v>
                </c:pt>
                <c:pt idx="7">
                  <c:v>160</c:v>
                </c:pt>
                <c:pt idx="8">
                  <c:v>180</c:v>
                </c:pt>
                <c:pt idx="9">
                  <c:v>200</c:v>
                </c:pt>
                <c:pt idx="10">
                  <c:v>220</c:v>
                </c:pt>
                <c:pt idx="11">
                  <c:v>240</c:v>
                </c:pt>
                <c:pt idx="12">
                  <c:v>260</c:v>
                </c:pt>
                <c:pt idx="13">
                  <c:v>280</c:v>
                </c:pt>
                <c:pt idx="14">
                  <c:v>300</c:v>
                </c:pt>
                <c:pt idx="15">
                  <c:v>320</c:v>
                </c:pt>
                <c:pt idx="16">
                  <c:v>340</c:v>
                </c:pt>
                <c:pt idx="17">
                  <c:v>360</c:v>
                </c:pt>
                <c:pt idx="18">
                  <c:v>380</c:v>
                </c:pt>
                <c:pt idx="19">
                  <c:v>400</c:v>
                </c:pt>
                <c:pt idx="20">
                  <c:v>420</c:v>
                </c:pt>
              </c:numCache>
            </c:numRef>
          </c:cat>
          <c:val>
            <c:numRef>
              <c:f>SimulationResults4CDD!$I$5:$I$25</c:f>
              <c:numCache>
                <c:formatCode>0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3</c:v>
                </c:pt>
                <c:pt idx="3">
                  <c:v>6</c:v>
                </c:pt>
                <c:pt idx="4">
                  <c:v>12</c:v>
                </c:pt>
                <c:pt idx="5">
                  <c:v>21</c:v>
                </c:pt>
                <c:pt idx="6">
                  <c:v>32</c:v>
                </c:pt>
                <c:pt idx="7">
                  <c:v>48</c:v>
                </c:pt>
                <c:pt idx="8">
                  <c:v>59</c:v>
                </c:pt>
                <c:pt idx="9">
                  <c:v>68</c:v>
                </c:pt>
                <c:pt idx="10">
                  <c:v>67</c:v>
                </c:pt>
                <c:pt idx="11">
                  <c:v>59</c:v>
                </c:pt>
                <c:pt idx="12">
                  <c:v>48</c:v>
                </c:pt>
                <c:pt idx="13">
                  <c:v>34</c:v>
                </c:pt>
                <c:pt idx="14">
                  <c:v>21</c:v>
                </c:pt>
                <c:pt idx="15">
                  <c:v>11</c:v>
                </c:pt>
                <c:pt idx="16">
                  <c:v>5</c:v>
                </c:pt>
                <c:pt idx="17">
                  <c:v>4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7F-4CE1-8F6A-6E5C790BC3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268390784"/>
        <c:axId val="268392704"/>
      </c:barChart>
      <c:catAx>
        <c:axId val="2683907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endParaRPr lang="en-US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268392704"/>
        <c:crosses val="autoZero"/>
        <c:auto val="1"/>
        <c:lblAlgn val="ctr"/>
        <c:lblOffset val="100"/>
        <c:noMultiLvlLbl val="0"/>
      </c:catAx>
      <c:valAx>
        <c:axId val="26839270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endParaRPr lang="en-US"/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crossAx val="26839078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Previous HDD</c:v>
          </c:tx>
          <c:invertIfNegative val="0"/>
          <c:cat>
            <c:strRef>
              <c:f>Summary!$P$3:$P$14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Summary!$T$3:$T$14</c:f>
              <c:numCache>
                <c:formatCode>0</c:formatCode>
                <c:ptCount val="12"/>
                <c:pt idx="0">
                  <c:v>148.83339694506088</c:v>
                </c:pt>
                <c:pt idx="1">
                  <c:v>140.62487006018623</c:v>
                </c:pt>
                <c:pt idx="2">
                  <c:v>73.665402808683595</c:v>
                </c:pt>
                <c:pt idx="3">
                  <c:v>22.231730040672172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10.131017192987795</c:v>
                </c:pt>
                <c:pt idx="11">
                  <c:v>64.945296772835107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27-4031-9711-608A3C7C31E0}"/>
            </c:ext>
          </c:extLst>
        </c:ser>
        <c:ser>
          <c:idx val="2"/>
          <c:order val="1"/>
          <c:tx>
            <c:strRef>
              <c:f>Summary!$Q$2</c:f>
              <c:strCache>
                <c:ptCount val="1"/>
                <c:pt idx="0">
                  <c:v>HDD</c:v>
                </c:pt>
              </c:strCache>
            </c:strRef>
          </c:tx>
          <c:invertIfNegative val="0"/>
          <c:val>
            <c:numRef>
              <c:f>Summary!$Q$3:$Q$14</c:f>
              <c:numCache>
                <c:formatCode>0</c:formatCode>
                <c:ptCount val="12"/>
                <c:pt idx="0">
                  <c:v>147.50772993060326</c:v>
                </c:pt>
                <c:pt idx="1">
                  <c:v>136.07759243406545</c:v>
                </c:pt>
                <c:pt idx="2">
                  <c:v>65.257946594976303</c:v>
                </c:pt>
                <c:pt idx="3">
                  <c:v>21.933228816105892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9.7910196357204402</c:v>
                </c:pt>
                <c:pt idx="11">
                  <c:v>63.610004607541818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027-4031-9711-608A3C7C31E0}"/>
            </c:ext>
          </c:extLst>
        </c:ser>
        <c:ser>
          <c:idx val="0"/>
          <c:order val="2"/>
          <c:tx>
            <c:v>20yrAvgDegDayFile</c:v>
          </c:tx>
          <c:invertIfNegative val="0"/>
          <c:val>
            <c:numRef>
              <c:f>Summary!$Z$3:$Z$14</c:f>
              <c:numCache>
                <c:formatCode>0</c:formatCode>
                <c:ptCount val="12"/>
                <c:pt idx="0">
                  <c:v>147.55000000000001</c:v>
                </c:pt>
                <c:pt idx="1">
                  <c:v>136.1</c:v>
                </c:pt>
                <c:pt idx="2">
                  <c:v>74.95</c:v>
                </c:pt>
                <c:pt idx="3">
                  <c:v>21.95</c:v>
                </c:pt>
                <c:pt idx="4">
                  <c:v>2.0499999999999998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0.25</c:v>
                </c:pt>
                <c:pt idx="10">
                  <c:v>9.8000000000000007</c:v>
                </c:pt>
                <c:pt idx="11">
                  <c:v>63.55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F17-4961-84F8-8B0A650589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7"/>
        <c:overlap val="-70"/>
        <c:axId val="275737984"/>
        <c:axId val="275789312"/>
      </c:barChart>
      <c:catAx>
        <c:axId val="275737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75789312"/>
        <c:crosses val="autoZero"/>
        <c:auto val="1"/>
        <c:lblAlgn val="ctr"/>
        <c:lblOffset val="100"/>
        <c:noMultiLvlLbl val="0"/>
      </c:catAx>
      <c:valAx>
        <c:axId val="275789312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crossAx val="275737984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Simulation: Percentile Distribution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numRef>
              <c:f>SimulationResults5!$E$5:$E$25</c:f>
              <c:numCache>
                <c:formatCode>0%</c:formatCode>
                <c:ptCount val="21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  <c:pt idx="7">
                  <c:v>0.35</c:v>
                </c:pt>
                <c:pt idx="8">
                  <c:v>0.4</c:v>
                </c:pt>
                <c:pt idx="9">
                  <c:v>0.45</c:v>
                </c:pt>
                <c:pt idx="10">
                  <c:v>0.5</c:v>
                </c:pt>
                <c:pt idx="11">
                  <c:v>0.55000000000000004</c:v>
                </c:pt>
                <c:pt idx="12">
                  <c:v>0.6</c:v>
                </c:pt>
                <c:pt idx="13">
                  <c:v>0.65</c:v>
                </c:pt>
                <c:pt idx="14">
                  <c:v>0.7</c:v>
                </c:pt>
                <c:pt idx="15">
                  <c:v>0.75</c:v>
                </c:pt>
                <c:pt idx="16">
                  <c:v>0.8</c:v>
                </c:pt>
                <c:pt idx="17">
                  <c:v>0.85</c:v>
                </c:pt>
                <c:pt idx="18">
                  <c:v>0.9</c:v>
                </c:pt>
                <c:pt idx="19">
                  <c:v>0.95</c:v>
                </c:pt>
                <c:pt idx="20">
                  <c:v>1</c:v>
                </c:pt>
              </c:numCache>
            </c:numRef>
          </c:cat>
          <c:val>
            <c:numRef>
              <c:f>SimulationResults5!$F$5:$F$25</c:f>
              <c:numCache>
                <c:formatCode>General</c:formatCode>
                <c:ptCount val="21"/>
                <c:pt idx="0">
                  <c:v>185.62105399150434</c:v>
                </c:pt>
                <c:pt idx="1">
                  <c:v>248.61990653859738</c:v>
                </c:pt>
                <c:pt idx="2">
                  <c:v>267.08492983335464</c:v>
                </c:pt>
                <c:pt idx="3">
                  <c:v>279.47342141195134</c:v>
                </c:pt>
                <c:pt idx="4">
                  <c:v>289.07010440665726</c:v>
                </c:pt>
                <c:pt idx="5">
                  <c:v>297.52663901134224</c:v>
                </c:pt>
                <c:pt idx="6">
                  <c:v>305.2594755124307</c:v>
                </c:pt>
                <c:pt idx="7">
                  <c:v>312.26800860828973</c:v>
                </c:pt>
                <c:pt idx="8">
                  <c:v>318.83625365989394</c:v>
                </c:pt>
                <c:pt idx="9">
                  <c:v>325.22338110736098</c:v>
                </c:pt>
                <c:pt idx="10">
                  <c:v>331.5342965653615</c:v>
                </c:pt>
                <c:pt idx="11">
                  <c:v>337.88021694423912</c:v>
                </c:pt>
                <c:pt idx="12">
                  <c:v>344.26352338248023</c:v>
                </c:pt>
                <c:pt idx="13">
                  <c:v>351.08735346186467</c:v>
                </c:pt>
                <c:pt idx="14">
                  <c:v>358.09499270883151</c:v>
                </c:pt>
                <c:pt idx="15">
                  <c:v>365.64413600133025</c:v>
                </c:pt>
                <c:pt idx="16">
                  <c:v>373.78722305560939</c:v>
                </c:pt>
                <c:pt idx="17">
                  <c:v>383.63421436644632</c:v>
                </c:pt>
                <c:pt idx="18">
                  <c:v>395.80745210745016</c:v>
                </c:pt>
                <c:pt idx="19">
                  <c:v>414.23082803320551</c:v>
                </c:pt>
                <c:pt idx="20">
                  <c:v>502.54171144504903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71-419A-86C5-001D4DF411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70273152"/>
        <c:axId val="270291712"/>
      </c:barChart>
      <c:catAx>
        <c:axId val="2702731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endParaRPr lang="en-US"/>
              </a:p>
            </c:rich>
          </c:tx>
          <c:overlay val="0"/>
        </c:title>
        <c:numFmt formatCode="0%" sourceLinked="1"/>
        <c:majorTickMark val="out"/>
        <c:minorTickMark val="none"/>
        <c:tickLblPos val="nextTo"/>
        <c:crossAx val="270291712"/>
        <c:crosses val="autoZero"/>
        <c:auto val="1"/>
        <c:lblAlgn val="ctr"/>
        <c:lblOffset val="100"/>
        <c:noMultiLvlLbl val="0"/>
      </c:catAx>
      <c:valAx>
        <c:axId val="27029171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endParaRPr lang="en-US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27027315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Simulation: Histogram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ln w="25400">
              <a:noFill/>
            </a:ln>
          </c:spPr>
          <c:invertIfNegative val="0"/>
          <c:cat>
            <c:numRef>
              <c:f>SimulationResults5!$H$5:$H$25</c:f>
              <c:numCache>
                <c:formatCode>General</c:formatCode>
                <c:ptCount val="21"/>
                <c:pt idx="0">
                  <c:v>160</c:v>
                </c:pt>
                <c:pt idx="1">
                  <c:v>180</c:v>
                </c:pt>
                <c:pt idx="2">
                  <c:v>200</c:v>
                </c:pt>
                <c:pt idx="3">
                  <c:v>220</c:v>
                </c:pt>
                <c:pt idx="4">
                  <c:v>240</c:v>
                </c:pt>
                <c:pt idx="5">
                  <c:v>260</c:v>
                </c:pt>
                <c:pt idx="6">
                  <c:v>280</c:v>
                </c:pt>
                <c:pt idx="7">
                  <c:v>300</c:v>
                </c:pt>
                <c:pt idx="8">
                  <c:v>320</c:v>
                </c:pt>
                <c:pt idx="9">
                  <c:v>340</c:v>
                </c:pt>
                <c:pt idx="10">
                  <c:v>360</c:v>
                </c:pt>
                <c:pt idx="11">
                  <c:v>380</c:v>
                </c:pt>
                <c:pt idx="12">
                  <c:v>400</c:v>
                </c:pt>
                <c:pt idx="13">
                  <c:v>420</c:v>
                </c:pt>
                <c:pt idx="14">
                  <c:v>440</c:v>
                </c:pt>
                <c:pt idx="15">
                  <c:v>460</c:v>
                </c:pt>
                <c:pt idx="16">
                  <c:v>480</c:v>
                </c:pt>
                <c:pt idx="17">
                  <c:v>500</c:v>
                </c:pt>
                <c:pt idx="18">
                  <c:v>520</c:v>
                </c:pt>
                <c:pt idx="19">
                  <c:v>540</c:v>
                </c:pt>
                <c:pt idx="20">
                  <c:v>560</c:v>
                </c:pt>
              </c:numCache>
            </c:numRef>
          </c:cat>
          <c:val>
            <c:numRef>
              <c:f>SimulationResults5!$I$5:$I$25</c:f>
              <c:numCache>
                <c:formatCode>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5</c:v>
                </c:pt>
                <c:pt idx="4">
                  <c:v>10</c:v>
                </c:pt>
                <c:pt idx="5">
                  <c:v>21</c:v>
                </c:pt>
                <c:pt idx="6">
                  <c:v>38</c:v>
                </c:pt>
                <c:pt idx="7">
                  <c:v>56</c:v>
                </c:pt>
                <c:pt idx="8">
                  <c:v>71</c:v>
                </c:pt>
                <c:pt idx="9">
                  <c:v>80</c:v>
                </c:pt>
                <c:pt idx="10">
                  <c:v>74</c:v>
                </c:pt>
                <c:pt idx="11">
                  <c:v>59</c:v>
                </c:pt>
                <c:pt idx="12">
                  <c:v>40</c:v>
                </c:pt>
                <c:pt idx="13">
                  <c:v>24</c:v>
                </c:pt>
                <c:pt idx="14">
                  <c:v>13</c:v>
                </c:pt>
                <c:pt idx="15">
                  <c:v>4</c:v>
                </c:pt>
                <c:pt idx="16">
                  <c:v>2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A4-4A89-AE34-A62320B967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270299904"/>
        <c:axId val="270301824"/>
      </c:barChart>
      <c:catAx>
        <c:axId val="2702999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endParaRPr lang="en-US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270301824"/>
        <c:crosses val="autoZero"/>
        <c:auto val="1"/>
        <c:lblAlgn val="ctr"/>
        <c:lblOffset val="100"/>
        <c:noMultiLvlLbl val="0"/>
      </c:catAx>
      <c:valAx>
        <c:axId val="27030182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endParaRPr lang="en-US"/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crossAx val="27029990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Simulation: Percentile Distribution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numRef>
              <c:f>SimulationResults6!$E$5:$E$25</c:f>
              <c:numCache>
                <c:formatCode>0%</c:formatCode>
                <c:ptCount val="21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  <c:pt idx="7">
                  <c:v>0.35</c:v>
                </c:pt>
                <c:pt idx="8">
                  <c:v>0.4</c:v>
                </c:pt>
                <c:pt idx="9">
                  <c:v>0.45</c:v>
                </c:pt>
                <c:pt idx="10">
                  <c:v>0.5</c:v>
                </c:pt>
                <c:pt idx="11">
                  <c:v>0.55000000000000004</c:v>
                </c:pt>
                <c:pt idx="12">
                  <c:v>0.6</c:v>
                </c:pt>
                <c:pt idx="13">
                  <c:v>0.65</c:v>
                </c:pt>
                <c:pt idx="14">
                  <c:v>0.7</c:v>
                </c:pt>
                <c:pt idx="15">
                  <c:v>0.75</c:v>
                </c:pt>
                <c:pt idx="16">
                  <c:v>0.8</c:v>
                </c:pt>
                <c:pt idx="17">
                  <c:v>0.85</c:v>
                </c:pt>
                <c:pt idx="18">
                  <c:v>0.9</c:v>
                </c:pt>
                <c:pt idx="19">
                  <c:v>0.95</c:v>
                </c:pt>
                <c:pt idx="20">
                  <c:v>1</c:v>
                </c:pt>
              </c:numCache>
            </c:numRef>
          </c:cat>
          <c:val>
            <c:numRef>
              <c:f>SimulationResults6!$F$5:$F$25</c:f>
              <c:numCache>
                <c:formatCode>General</c:formatCode>
                <c:ptCount val="21"/>
                <c:pt idx="0">
                  <c:v>385.4667213831774</c:v>
                </c:pt>
                <c:pt idx="1">
                  <c:v>436.55130509325858</c:v>
                </c:pt>
                <c:pt idx="2">
                  <c:v>448.05763670612299</c:v>
                </c:pt>
                <c:pt idx="3">
                  <c:v>455.8410753508781</c:v>
                </c:pt>
                <c:pt idx="4">
                  <c:v>461.83081199435907</c:v>
                </c:pt>
                <c:pt idx="5">
                  <c:v>467.16541232569898</c:v>
                </c:pt>
                <c:pt idx="6">
                  <c:v>471.80599921583865</c:v>
                </c:pt>
                <c:pt idx="7">
                  <c:v>476.21141819483512</c:v>
                </c:pt>
                <c:pt idx="8">
                  <c:v>480.34137267500535</c:v>
                </c:pt>
                <c:pt idx="9">
                  <c:v>484.40952158309909</c:v>
                </c:pt>
                <c:pt idx="10">
                  <c:v>488.27230667663247</c:v>
                </c:pt>
                <c:pt idx="11">
                  <c:v>492.18901483027059</c:v>
                </c:pt>
                <c:pt idx="12">
                  <c:v>496.26393024172216</c:v>
                </c:pt>
                <c:pt idx="13">
                  <c:v>500.31791327696999</c:v>
                </c:pt>
                <c:pt idx="14">
                  <c:v>504.75208450544483</c:v>
                </c:pt>
                <c:pt idx="15">
                  <c:v>509.4005562697468</c:v>
                </c:pt>
                <c:pt idx="16">
                  <c:v>514.58947812818656</c:v>
                </c:pt>
                <c:pt idx="17">
                  <c:v>520.64780337955983</c:v>
                </c:pt>
                <c:pt idx="18">
                  <c:v>528.39608744909708</c:v>
                </c:pt>
                <c:pt idx="19">
                  <c:v>539.43762856597311</c:v>
                </c:pt>
                <c:pt idx="20">
                  <c:v>580.11005746751948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41-43DC-8D9C-B1A4533C18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75774464"/>
        <c:axId val="275780736"/>
      </c:barChart>
      <c:catAx>
        <c:axId val="2757744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endParaRPr lang="en-US"/>
              </a:p>
            </c:rich>
          </c:tx>
          <c:overlay val="0"/>
        </c:title>
        <c:numFmt formatCode="0%" sourceLinked="1"/>
        <c:majorTickMark val="out"/>
        <c:minorTickMark val="none"/>
        <c:tickLblPos val="nextTo"/>
        <c:crossAx val="275780736"/>
        <c:crosses val="autoZero"/>
        <c:auto val="1"/>
        <c:lblAlgn val="ctr"/>
        <c:lblOffset val="100"/>
        <c:noMultiLvlLbl val="0"/>
      </c:catAx>
      <c:valAx>
        <c:axId val="27578073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endParaRPr lang="en-US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27577446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Simulation: Histogram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ln w="25400">
              <a:noFill/>
            </a:ln>
          </c:spPr>
          <c:invertIfNegative val="0"/>
          <c:cat>
            <c:numRef>
              <c:f>SimulationResults6!$H$5:$H$25</c:f>
              <c:numCache>
                <c:formatCode>General</c:formatCode>
                <c:ptCount val="21"/>
                <c:pt idx="0">
                  <c:v>390</c:v>
                </c:pt>
                <c:pt idx="1">
                  <c:v>400</c:v>
                </c:pt>
                <c:pt idx="2">
                  <c:v>410</c:v>
                </c:pt>
                <c:pt idx="3">
                  <c:v>420</c:v>
                </c:pt>
                <c:pt idx="4">
                  <c:v>430</c:v>
                </c:pt>
                <c:pt idx="5">
                  <c:v>440</c:v>
                </c:pt>
                <c:pt idx="6">
                  <c:v>450</c:v>
                </c:pt>
                <c:pt idx="7">
                  <c:v>460</c:v>
                </c:pt>
                <c:pt idx="8">
                  <c:v>470</c:v>
                </c:pt>
                <c:pt idx="9">
                  <c:v>480</c:v>
                </c:pt>
                <c:pt idx="10">
                  <c:v>490</c:v>
                </c:pt>
                <c:pt idx="11">
                  <c:v>500</c:v>
                </c:pt>
                <c:pt idx="12">
                  <c:v>510</c:v>
                </c:pt>
                <c:pt idx="13">
                  <c:v>520</c:v>
                </c:pt>
                <c:pt idx="14">
                  <c:v>530</c:v>
                </c:pt>
                <c:pt idx="15">
                  <c:v>540</c:v>
                </c:pt>
                <c:pt idx="16">
                  <c:v>550</c:v>
                </c:pt>
                <c:pt idx="17">
                  <c:v>560</c:v>
                </c:pt>
                <c:pt idx="18">
                  <c:v>570</c:v>
                </c:pt>
                <c:pt idx="19">
                  <c:v>580</c:v>
                </c:pt>
                <c:pt idx="20">
                  <c:v>590</c:v>
                </c:pt>
              </c:numCache>
            </c:numRef>
          </c:cat>
          <c:val>
            <c:numRef>
              <c:f>SimulationResults6!$I$5:$I$25</c:f>
              <c:numCache>
                <c:formatCode>0</c:formatCode>
                <c:ptCount val="21"/>
                <c:pt idx="0">
                  <c:v>1</c:v>
                </c:pt>
                <c:pt idx="1">
                  <c:v>0</c:v>
                </c:pt>
                <c:pt idx="2">
                  <c:v>2</c:v>
                </c:pt>
                <c:pt idx="3">
                  <c:v>4</c:v>
                </c:pt>
                <c:pt idx="4">
                  <c:v>9</c:v>
                </c:pt>
                <c:pt idx="5">
                  <c:v>14</c:v>
                </c:pt>
                <c:pt idx="6">
                  <c:v>25</c:v>
                </c:pt>
                <c:pt idx="7">
                  <c:v>36</c:v>
                </c:pt>
                <c:pt idx="8">
                  <c:v>48</c:v>
                </c:pt>
                <c:pt idx="9">
                  <c:v>59</c:v>
                </c:pt>
                <c:pt idx="10">
                  <c:v>62</c:v>
                </c:pt>
                <c:pt idx="11">
                  <c:v>62</c:v>
                </c:pt>
                <c:pt idx="12">
                  <c:v>55</c:v>
                </c:pt>
                <c:pt idx="13">
                  <c:v>44</c:v>
                </c:pt>
                <c:pt idx="14">
                  <c:v>33</c:v>
                </c:pt>
                <c:pt idx="15">
                  <c:v>21</c:v>
                </c:pt>
                <c:pt idx="16">
                  <c:v>12</c:v>
                </c:pt>
                <c:pt idx="17">
                  <c:v>7</c:v>
                </c:pt>
                <c:pt idx="18">
                  <c:v>3</c:v>
                </c:pt>
                <c:pt idx="19">
                  <c:v>2</c:v>
                </c:pt>
                <c:pt idx="2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FD-49F2-A1AB-8DFB874C7E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275813504"/>
        <c:axId val="275815424"/>
      </c:barChart>
      <c:catAx>
        <c:axId val="2758135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endParaRPr lang="en-US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275815424"/>
        <c:crosses val="autoZero"/>
        <c:auto val="1"/>
        <c:lblAlgn val="ctr"/>
        <c:lblOffset val="100"/>
        <c:noMultiLvlLbl val="0"/>
      </c:catAx>
      <c:valAx>
        <c:axId val="27581542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endParaRPr lang="en-US"/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crossAx val="27581350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Simulation: Percentile Distribution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numRef>
              <c:f>SimulationResults7!$E$5:$E$25</c:f>
              <c:numCache>
                <c:formatCode>0%</c:formatCode>
                <c:ptCount val="21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  <c:pt idx="7">
                  <c:v>0.35</c:v>
                </c:pt>
                <c:pt idx="8">
                  <c:v>0.4</c:v>
                </c:pt>
                <c:pt idx="9">
                  <c:v>0.45</c:v>
                </c:pt>
                <c:pt idx="10">
                  <c:v>0.5</c:v>
                </c:pt>
                <c:pt idx="11">
                  <c:v>0.55000000000000004</c:v>
                </c:pt>
                <c:pt idx="12">
                  <c:v>0.6</c:v>
                </c:pt>
                <c:pt idx="13">
                  <c:v>0.65</c:v>
                </c:pt>
                <c:pt idx="14">
                  <c:v>0.7</c:v>
                </c:pt>
                <c:pt idx="15">
                  <c:v>0.75</c:v>
                </c:pt>
                <c:pt idx="16">
                  <c:v>0.8</c:v>
                </c:pt>
                <c:pt idx="17">
                  <c:v>0.85</c:v>
                </c:pt>
                <c:pt idx="18">
                  <c:v>0.9</c:v>
                </c:pt>
                <c:pt idx="19">
                  <c:v>0.95</c:v>
                </c:pt>
                <c:pt idx="20">
                  <c:v>1</c:v>
                </c:pt>
              </c:numCache>
            </c:numRef>
          </c:cat>
          <c:val>
            <c:numRef>
              <c:f>SimulationResults7!$F$5:$F$25</c:f>
              <c:numCache>
                <c:formatCode>General</c:formatCode>
                <c:ptCount val="21"/>
                <c:pt idx="0">
                  <c:v>474.134037003831</c:v>
                </c:pt>
                <c:pt idx="1">
                  <c:v>509.22126292452799</c:v>
                </c:pt>
                <c:pt idx="2">
                  <c:v>519.76599803319164</c:v>
                </c:pt>
                <c:pt idx="3">
                  <c:v>526.59417415288851</c:v>
                </c:pt>
                <c:pt idx="4">
                  <c:v>532.11680272404658</c:v>
                </c:pt>
                <c:pt idx="5">
                  <c:v>536.88851149161894</c:v>
                </c:pt>
                <c:pt idx="6">
                  <c:v>541.08666488030531</c:v>
                </c:pt>
                <c:pt idx="7">
                  <c:v>544.9689037884242</c:v>
                </c:pt>
                <c:pt idx="8">
                  <c:v>548.82242166132846</c:v>
                </c:pt>
                <c:pt idx="9">
                  <c:v>552.33769385883215</c:v>
                </c:pt>
                <c:pt idx="10">
                  <c:v>555.89045464422622</c:v>
                </c:pt>
                <c:pt idx="11">
                  <c:v>559.46316411551652</c:v>
                </c:pt>
                <c:pt idx="12">
                  <c:v>563.15058579907907</c:v>
                </c:pt>
                <c:pt idx="13">
                  <c:v>566.83447867190091</c:v>
                </c:pt>
                <c:pt idx="14">
                  <c:v>570.66697923507377</c:v>
                </c:pt>
                <c:pt idx="15">
                  <c:v>575.03320294799062</c:v>
                </c:pt>
                <c:pt idx="16">
                  <c:v>579.70375279068389</c:v>
                </c:pt>
                <c:pt idx="17">
                  <c:v>585.13993527416369</c:v>
                </c:pt>
                <c:pt idx="18">
                  <c:v>592.0522207764684</c:v>
                </c:pt>
                <c:pt idx="19">
                  <c:v>602.44020530812782</c:v>
                </c:pt>
                <c:pt idx="20">
                  <c:v>638.70869881597662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58-4C7A-B0D3-6DA31FF492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76041088"/>
        <c:axId val="276043264"/>
      </c:barChart>
      <c:catAx>
        <c:axId val="2760410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endParaRPr lang="en-US"/>
              </a:p>
            </c:rich>
          </c:tx>
          <c:overlay val="0"/>
        </c:title>
        <c:numFmt formatCode="0%" sourceLinked="1"/>
        <c:majorTickMark val="out"/>
        <c:minorTickMark val="none"/>
        <c:tickLblPos val="nextTo"/>
        <c:crossAx val="276043264"/>
        <c:crosses val="autoZero"/>
        <c:auto val="1"/>
        <c:lblAlgn val="ctr"/>
        <c:lblOffset val="100"/>
        <c:noMultiLvlLbl val="0"/>
      </c:catAx>
      <c:valAx>
        <c:axId val="27604326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endParaRPr lang="en-US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27604108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Simulation: Histogram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ln w="25400">
              <a:noFill/>
            </a:ln>
          </c:spPr>
          <c:invertIfNegative val="0"/>
          <c:cat>
            <c:numRef>
              <c:f>SimulationResults7!$H$5:$H$25</c:f>
              <c:numCache>
                <c:formatCode>General</c:formatCode>
                <c:ptCount val="21"/>
                <c:pt idx="0">
                  <c:v>468</c:v>
                </c:pt>
                <c:pt idx="1">
                  <c:v>477</c:v>
                </c:pt>
                <c:pt idx="2">
                  <c:v>486</c:v>
                </c:pt>
                <c:pt idx="3">
                  <c:v>495</c:v>
                </c:pt>
                <c:pt idx="4">
                  <c:v>504</c:v>
                </c:pt>
                <c:pt idx="5">
                  <c:v>513</c:v>
                </c:pt>
                <c:pt idx="6">
                  <c:v>522</c:v>
                </c:pt>
                <c:pt idx="7">
                  <c:v>531</c:v>
                </c:pt>
                <c:pt idx="8">
                  <c:v>540</c:v>
                </c:pt>
                <c:pt idx="9">
                  <c:v>549</c:v>
                </c:pt>
                <c:pt idx="10">
                  <c:v>558</c:v>
                </c:pt>
                <c:pt idx="11">
                  <c:v>567</c:v>
                </c:pt>
                <c:pt idx="12">
                  <c:v>576</c:v>
                </c:pt>
                <c:pt idx="13">
                  <c:v>585</c:v>
                </c:pt>
                <c:pt idx="14">
                  <c:v>594</c:v>
                </c:pt>
                <c:pt idx="15">
                  <c:v>603</c:v>
                </c:pt>
                <c:pt idx="16">
                  <c:v>612</c:v>
                </c:pt>
                <c:pt idx="17">
                  <c:v>621</c:v>
                </c:pt>
                <c:pt idx="18">
                  <c:v>630</c:v>
                </c:pt>
                <c:pt idx="19">
                  <c:v>639</c:v>
                </c:pt>
                <c:pt idx="20">
                  <c:v>648</c:v>
                </c:pt>
              </c:numCache>
            </c:numRef>
          </c:cat>
          <c:val>
            <c:numRef>
              <c:f>SimulationResults7!$I$5:$I$25</c:f>
              <c:numCache>
                <c:formatCode>0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4</c:v>
                </c:pt>
                <c:pt idx="4">
                  <c:v>9</c:v>
                </c:pt>
                <c:pt idx="5">
                  <c:v>16</c:v>
                </c:pt>
                <c:pt idx="6">
                  <c:v>25</c:v>
                </c:pt>
                <c:pt idx="7">
                  <c:v>37</c:v>
                </c:pt>
                <c:pt idx="8">
                  <c:v>48</c:v>
                </c:pt>
                <c:pt idx="9">
                  <c:v>59</c:v>
                </c:pt>
                <c:pt idx="10">
                  <c:v>64</c:v>
                </c:pt>
                <c:pt idx="11">
                  <c:v>61</c:v>
                </c:pt>
                <c:pt idx="12">
                  <c:v>54</c:v>
                </c:pt>
                <c:pt idx="13">
                  <c:v>43</c:v>
                </c:pt>
                <c:pt idx="14">
                  <c:v>33</c:v>
                </c:pt>
                <c:pt idx="15">
                  <c:v>20</c:v>
                </c:pt>
                <c:pt idx="16">
                  <c:v>12</c:v>
                </c:pt>
                <c:pt idx="17">
                  <c:v>6</c:v>
                </c:pt>
                <c:pt idx="18">
                  <c:v>4</c:v>
                </c:pt>
                <c:pt idx="19">
                  <c:v>2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D1-4A9E-B9F0-4564DB53FE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276092416"/>
        <c:axId val="276094336"/>
      </c:barChart>
      <c:catAx>
        <c:axId val="2760924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endParaRPr lang="en-US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276094336"/>
        <c:crosses val="autoZero"/>
        <c:auto val="1"/>
        <c:lblAlgn val="ctr"/>
        <c:lblOffset val="100"/>
        <c:noMultiLvlLbl val="0"/>
      </c:catAx>
      <c:valAx>
        <c:axId val="27609433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endParaRPr lang="en-US"/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crossAx val="27609241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Simulation: Percentile Distribution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numRef>
              <c:f>SimulationResults8!$E$5:$E$25</c:f>
              <c:numCache>
                <c:formatCode>0%</c:formatCode>
                <c:ptCount val="21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  <c:pt idx="7">
                  <c:v>0.35</c:v>
                </c:pt>
                <c:pt idx="8">
                  <c:v>0.4</c:v>
                </c:pt>
                <c:pt idx="9">
                  <c:v>0.45</c:v>
                </c:pt>
                <c:pt idx="10">
                  <c:v>0.5</c:v>
                </c:pt>
                <c:pt idx="11">
                  <c:v>0.55000000000000004</c:v>
                </c:pt>
                <c:pt idx="12">
                  <c:v>0.6</c:v>
                </c:pt>
                <c:pt idx="13">
                  <c:v>0.65</c:v>
                </c:pt>
                <c:pt idx="14">
                  <c:v>0.7</c:v>
                </c:pt>
                <c:pt idx="15">
                  <c:v>0.75</c:v>
                </c:pt>
                <c:pt idx="16">
                  <c:v>0.8</c:v>
                </c:pt>
                <c:pt idx="17">
                  <c:v>0.85</c:v>
                </c:pt>
                <c:pt idx="18">
                  <c:v>0.9</c:v>
                </c:pt>
                <c:pt idx="19">
                  <c:v>0.95</c:v>
                </c:pt>
                <c:pt idx="20">
                  <c:v>1</c:v>
                </c:pt>
              </c:numCache>
            </c:numRef>
          </c:cat>
          <c:val>
            <c:numRef>
              <c:f>SimulationResults8!$F$5:$F$25</c:f>
              <c:numCache>
                <c:formatCode>General</c:formatCode>
                <c:ptCount val="21"/>
                <c:pt idx="0">
                  <c:v>458.74459392524636</c:v>
                </c:pt>
                <c:pt idx="1">
                  <c:v>504.0752945555185</c:v>
                </c:pt>
                <c:pt idx="2">
                  <c:v>516.55695052741737</c:v>
                </c:pt>
                <c:pt idx="3">
                  <c:v>524.7938519225371</c:v>
                </c:pt>
                <c:pt idx="4">
                  <c:v>531.49396539254928</c:v>
                </c:pt>
                <c:pt idx="5">
                  <c:v>537.19487796719534</c:v>
                </c:pt>
                <c:pt idx="6">
                  <c:v>542.35024066669132</c:v>
                </c:pt>
                <c:pt idx="7">
                  <c:v>547.05191446719857</c:v>
                </c:pt>
                <c:pt idx="8">
                  <c:v>551.36058860172307</c:v>
                </c:pt>
                <c:pt idx="9">
                  <c:v>555.7718916734832</c:v>
                </c:pt>
                <c:pt idx="10">
                  <c:v>560.07950718290078</c:v>
                </c:pt>
                <c:pt idx="11">
                  <c:v>564.25920518030864</c:v>
                </c:pt>
                <c:pt idx="12">
                  <c:v>568.65276227528636</c:v>
                </c:pt>
                <c:pt idx="13">
                  <c:v>573.00573654029859</c:v>
                </c:pt>
                <c:pt idx="14">
                  <c:v>577.63873720454819</c:v>
                </c:pt>
                <c:pt idx="15">
                  <c:v>582.86876760534278</c:v>
                </c:pt>
                <c:pt idx="16">
                  <c:v>588.4212856553637</c:v>
                </c:pt>
                <c:pt idx="17">
                  <c:v>595.09685572561239</c:v>
                </c:pt>
                <c:pt idx="18">
                  <c:v>603.32246740982259</c:v>
                </c:pt>
                <c:pt idx="19">
                  <c:v>615.47496500190414</c:v>
                </c:pt>
                <c:pt idx="20">
                  <c:v>666.72831699823598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33-4E06-A530-9A856021F8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76144128"/>
        <c:axId val="276146048"/>
      </c:barChart>
      <c:catAx>
        <c:axId val="2761441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endParaRPr lang="en-US"/>
              </a:p>
            </c:rich>
          </c:tx>
          <c:overlay val="0"/>
        </c:title>
        <c:numFmt formatCode="0%" sourceLinked="1"/>
        <c:majorTickMark val="out"/>
        <c:minorTickMark val="none"/>
        <c:tickLblPos val="nextTo"/>
        <c:crossAx val="276146048"/>
        <c:crosses val="autoZero"/>
        <c:auto val="1"/>
        <c:lblAlgn val="ctr"/>
        <c:lblOffset val="100"/>
        <c:noMultiLvlLbl val="0"/>
      </c:catAx>
      <c:valAx>
        <c:axId val="27614604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endParaRPr lang="en-US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27614412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Simulation: Histogram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ln w="25400">
              <a:noFill/>
            </a:ln>
          </c:spPr>
          <c:invertIfNegative val="0"/>
          <c:cat>
            <c:numRef>
              <c:f>SimulationResults8!$H$5:$H$25</c:f>
              <c:numCache>
                <c:formatCode>General</c:formatCode>
                <c:ptCount val="21"/>
                <c:pt idx="0">
                  <c:v>380</c:v>
                </c:pt>
                <c:pt idx="1">
                  <c:v>400</c:v>
                </c:pt>
                <c:pt idx="2">
                  <c:v>420</c:v>
                </c:pt>
                <c:pt idx="3">
                  <c:v>440</c:v>
                </c:pt>
                <c:pt idx="4">
                  <c:v>460</c:v>
                </c:pt>
                <c:pt idx="5">
                  <c:v>480</c:v>
                </c:pt>
                <c:pt idx="6">
                  <c:v>500</c:v>
                </c:pt>
                <c:pt idx="7">
                  <c:v>520</c:v>
                </c:pt>
                <c:pt idx="8">
                  <c:v>540</c:v>
                </c:pt>
                <c:pt idx="9">
                  <c:v>560</c:v>
                </c:pt>
                <c:pt idx="10">
                  <c:v>580</c:v>
                </c:pt>
                <c:pt idx="11">
                  <c:v>600</c:v>
                </c:pt>
                <c:pt idx="12">
                  <c:v>620</c:v>
                </c:pt>
                <c:pt idx="13">
                  <c:v>640</c:v>
                </c:pt>
                <c:pt idx="14">
                  <c:v>660</c:v>
                </c:pt>
                <c:pt idx="15">
                  <c:v>680</c:v>
                </c:pt>
                <c:pt idx="16">
                  <c:v>700</c:v>
                </c:pt>
                <c:pt idx="17">
                  <c:v>720</c:v>
                </c:pt>
                <c:pt idx="18">
                  <c:v>740</c:v>
                </c:pt>
                <c:pt idx="19">
                  <c:v>760</c:v>
                </c:pt>
                <c:pt idx="20">
                  <c:v>780</c:v>
                </c:pt>
              </c:numCache>
            </c:numRef>
          </c:cat>
          <c:val>
            <c:numRef>
              <c:f>SimulationResults8!$I$5:$I$25</c:f>
              <c:numCache>
                <c:formatCode>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4</c:v>
                </c:pt>
                <c:pt idx="6">
                  <c:v>13</c:v>
                </c:pt>
                <c:pt idx="7">
                  <c:v>41</c:v>
                </c:pt>
                <c:pt idx="8">
                  <c:v>79</c:v>
                </c:pt>
                <c:pt idx="9">
                  <c:v>111</c:v>
                </c:pt>
                <c:pt idx="10">
                  <c:v>112</c:v>
                </c:pt>
                <c:pt idx="11">
                  <c:v>80</c:v>
                </c:pt>
                <c:pt idx="12">
                  <c:v>40</c:v>
                </c:pt>
                <c:pt idx="13">
                  <c:v>15</c:v>
                </c:pt>
                <c:pt idx="14">
                  <c:v>3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07-4763-9879-B912C888E8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320366464"/>
        <c:axId val="320368640"/>
      </c:barChart>
      <c:catAx>
        <c:axId val="3203664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endParaRPr lang="en-US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320368640"/>
        <c:crosses val="autoZero"/>
        <c:auto val="1"/>
        <c:lblAlgn val="ctr"/>
        <c:lblOffset val="100"/>
        <c:noMultiLvlLbl val="0"/>
      </c:catAx>
      <c:valAx>
        <c:axId val="32036864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endParaRPr lang="en-US"/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crossAx val="32036646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Simulation: Percentile Distribution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numRef>
              <c:f>SimulationResults9!$E$5:$E$25</c:f>
              <c:numCache>
                <c:formatCode>0%</c:formatCode>
                <c:ptCount val="21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  <c:pt idx="7">
                  <c:v>0.35</c:v>
                </c:pt>
                <c:pt idx="8">
                  <c:v>0.4</c:v>
                </c:pt>
                <c:pt idx="9">
                  <c:v>0.45</c:v>
                </c:pt>
                <c:pt idx="10">
                  <c:v>0.5</c:v>
                </c:pt>
                <c:pt idx="11">
                  <c:v>0.55000000000000004</c:v>
                </c:pt>
                <c:pt idx="12">
                  <c:v>0.6</c:v>
                </c:pt>
                <c:pt idx="13">
                  <c:v>0.65</c:v>
                </c:pt>
                <c:pt idx="14">
                  <c:v>0.7</c:v>
                </c:pt>
                <c:pt idx="15">
                  <c:v>0.75</c:v>
                </c:pt>
                <c:pt idx="16">
                  <c:v>0.8</c:v>
                </c:pt>
                <c:pt idx="17">
                  <c:v>0.85</c:v>
                </c:pt>
                <c:pt idx="18">
                  <c:v>0.9</c:v>
                </c:pt>
                <c:pt idx="19">
                  <c:v>0.95</c:v>
                </c:pt>
                <c:pt idx="20">
                  <c:v>1</c:v>
                </c:pt>
              </c:numCache>
            </c:numRef>
          </c:cat>
          <c:val>
            <c:numRef>
              <c:f>SimulationResults9!$F$5:$F$25</c:f>
              <c:numCache>
                <c:formatCode>General</c:formatCode>
                <c:ptCount val="21"/>
                <c:pt idx="0">
                  <c:v>463.20224897707664</c:v>
                </c:pt>
                <c:pt idx="1">
                  <c:v>511.41122620852076</c:v>
                </c:pt>
                <c:pt idx="2">
                  <c:v>524.83020137357028</c:v>
                </c:pt>
                <c:pt idx="3">
                  <c:v>533.71519892071751</c:v>
                </c:pt>
                <c:pt idx="4">
                  <c:v>540.90234511170445</c:v>
                </c:pt>
                <c:pt idx="5">
                  <c:v>547.07029820724131</c:v>
                </c:pt>
                <c:pt idx="6">
                  <c:v>552.61738083477155</c:v>
                </c:pt>
                <c:pt idx="7">
                  <c:v>557.68752893133217</c:v>
                </c:pt>
                <c:pt idx="8">
                  <c:v>562.47282091441843</c:v>
                </c:pt>
                <c:pt idx="9">
                  <c:v>567.12465713157997</c:v>
                </c:pt>
                <c:pt idx="10">
                  <c:v>571.81233908616537</c:v>
                </c:pt>
                <c:pt idx="11">
                  <c:v>576.39193257843681</c:v>
                </c:pt>
                <c:pt idx="12">
                  <c:v>581.00795297929108</c:v>
                </c:pt>
                <c:pt idx="13">
                  <c:v>586.00761881006133</c:v>
                </c:pt>
                <c:pt idx="14">
                  <c:v>591.0265404353521</c:v>
                </c:pt>
                <c:pt idx="15">
                  <c:v>596.61169622321927</c:v>
                </c:pt>
                <c:pt idx="16">
                  <c:v>602.63819095796816</c:v>
                </c:pt>
                <c:pt idx="17">
                  <c:v>609.63457291897907</c:v>
                </c:pt>
                <c:pt idx="18">
                  <c:v>618.4889438244353</c:v>
                </c:pt>
                <c:pt idx="19">
                  <c:v>631.93613334879353</c:v>
                </c:pt>
                <c:pt idx="20">
                  <c:v>682.80284926103457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1D-444B-B15B-603029A6D5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21208704"/>
        <c:axId val="321210624"/>
      </c:barChart>
      <c:catAx>
        <c:axId val="3212087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endParaRPr lang="en-US"/>
              </a:p>
            </c:rich>
          </c:tx>
          <c:overlay val="0"/>
        </c:title>
        <c:numFmt formatCode="0%" sourceLinked="1"/>
        <c:majorTickMark val="out"/>
        <c:minorTickMark val="none"/>
        <c:tickLblPos val="nextTo"/>
        <c:crossAx val="321210624"/>
        <c:crosses val="autoZero"/>
        <c:auto val="1"/>
        <c:lblAlgn val="ctr"/>
        <c:lblOffset val="100"/>
        <c:noMultiLvlLbl val="0"/>
      </c:catAx>
      <c:valAx>
        <c:axId val="32121062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endParaRPr lang="en-US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32120870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Simulation: Histogram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ln w="25400">
              <a:noFill/>
            </a:ln>
          </c:spPr>
          <c:invertIfNegative val="0"/>
          <c:cat>
            <c:numRef>
              <c:f>SimulationResults9!$H$5:$H$25</c:f>
              <c:numCache>
                <c:formatCode>General</c:formatCode>
                <c:ptCount val="21"/>
                <c:pt idx="0">
                  <c:v>400</c:v>
                </c:pt>
                <c:pt idx="1">
                  <c:v>420</c:v>
                </c:pt>
                <c:pt idx="2">
                  <c:v>440</c:v>
                </c:pt>
                <c:pt idx="3">
                  <c:v>460</c:v>
                </c:pt>
                <c:pt idx="4">
                  <c:v>480</c:v>
                </c:pt>
                <c:pt idx="5">
                  <c:v>500</c:v>
                </c:pt>
                <c:pt idx="6">
                  <c:v>520</c:v>
                </c:pt>
                <c:pt idx="7">
                  <c:v>540</c:v>
                </c:pt>
                <c:pt idx="8">
                  <c:v>560</c:v>
                </c:pt>
                <c:pt idx="9">
                  <c:v>580</c:v>
                </c:pt>
                <c:pt idx="10">
                  <c:v>600</c:v>
                </c:pt>
                <c:pt idx="11">
                  <c:v>620</c:v>
                </c:pt>
                <c:pt idx="12">
                  <c:v>640</c:v>
                </c:pt>
                <c:pt idx="13">
                  <c:v>660</c:v>
                </c:pt>
                <c:pt idx="14">
                  <c:v>680</c:v>
                </c:pt>
                <c:pt idx="15">
                  <c:v>700</c:v>
                </c:pt>
                <c:pt idx="16">
                  <c:v>720</c:v>
                </c:pt>
                <c:pt idx="17">
                  <c:v>740</c:v>
                </c:pt>
                <c:pt idx="18">
                  <c:v>760</c:v>
                </c:pt>
                <c:pt idx="19">
                  <c:v>780</c:v>
                </c:pt>
                <c:pt idx="20">
                  <c:v>800</c:v>
                </c:pt>
              </c:numCache>
            </c:numRef>
          </c:cat>
          <c:val>
            <c:numRef>
              <c:f>SimulationResults9!$I$5:$I$25</c:f>
              <c:numCache>
                <c:formatCode>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</c:v>
                </c:pt>
                <c:pt idx="5">
                  <c:v>9</c:v>
                </c:pt>
                <c:pt idx="6">
                  <c:v>27</c:v>
                </c:pt>
                <c:pt idx="7">
                  <c:v>57</c:v>
                </c:pt>
                <c:pt idx="8">
                  <c:v>90</c:v>
                </c:pt>
                <c:pt idx="9">
                  <c:v>108</c:v>
                </c:pt>
                <c:pt idx="10">
                  <c:v>95</c:v>
                </c:pt>
                <c:pt idx="11">
                  <c:v>64</c:v>
                </c:pt>
                <c:pt idx="12">
                  <c:v>31</c:v>
                </c:pt>
                <c:pt idx="13">
                  <c:v>12</c:v>
                </c:pt>
                <c:pt idx="14">
                  <c:v>3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37-4C74-8657-8B45BD550A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321317120"/>
        <c:axId val="322453888"/>
      </c:barChart>
      <c:catAx>
        <c:axId val="3213171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endParaRPr lang="en-US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322453888"/>
        <c:crosses val="autoZero"/>
        <c:auto val="1"/>
        <c:lblAlgn val="ctr"/>
        <c:lblOffset val="100"/>
        <c:noMultiLvlLbl val="0"/>
      </c:catAx>
      <c:valAx>
        <c:axId val="32245388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endParaRPr lang="en-US"/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crossAx val="32131712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Previous CDD</c:v>
          </c:tx>
          <c:invertIfNegative val="0"/>
          <c:cat>
            <c:strRef>
              <c:f>Summary!$P$3:$P$14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Summary!$U$3:$U$14</c:f>
              <c:numCache>
                <c:formatCode>0</c:formatCode>
                <c:ptCount val="12"/>
                <c:pt idx="0">
                  <c:v>82.334106599746221</c:v>
                </c:pt>
                <c:pt idx="1">
                  <c:v>54.602517681362926</c:v>
                </c:pt>
                <c:pt idx="2">
                  <c:v>109.40046780880354</c:v>
                </c:pt>
                <c:pt idx="3">
                  <c:v>201.02743295119259</c:v>
                </c:pt>
                <c:pt idx="4">
                  <c:v>335.61881151771831</c:v>
                </c:pt>
                <c:pt idx="5">
                  <c:v>489.73661337780868</c:v>
                </c:pt>
                <c:pt idx="6">
                  <c:v>551.53784533281021</c:v>
                </c:pt>
                <c:pt idx="7">
                  <c:v>555.07443859984005</c:v>
                </c:pt>
                <c:pt idx="8">
                  <c:v>570.41927379329252</c:v>
                </c:pt>
                <c:pt idx="9">
                  <c:v>472.2240105882633</c:v>
                </c:pt>
                <c:pt idx="10">
                  <c:v>276.17901658452524</c:v>
                </c:pt>
                <c:pt idx="11">
                  <c:v>137.48590095724538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CD-4FE3-984C-2C72F527C7D3}"/>
            </c:ext>
          </c:extLst>
        </c:ser>
        <c:ser>
          <c:idx val="2"/>
          <c:order val="1"/>
          <c:tx>
            <c:strRef>
              <c:f>Summary!$R$2</c:f>
              <c:strCache>
                <c:ptCount val="1"/>
                <c:pt idx="0">
                  <c:v>CDD</c:v>
                </c:pt>
              </c:strCache>
            </c:strRef>
          </c:tx>
          <c:invertIfNegative val="0"/>
          <c:val>
            <c:numRef>
              <c:f>Summary!$R$3:$R$14</c:f>
              <c:numCache>
                <c:formatCode>0</c:formatCode>
                <c:ptCount val="12"/>
                <c:pt idx="0">
                  <c:v>74.64504304583582</c:v>
                </c:pt>
                <c:pt idx="1">
                  <c:v>54.007387529193153</c:v>
                </c:pt>
                <c:pt idx="2">
                  <c:v>111.23778573843722</c:v>
                </c:pt>
                <c:pt idx="3">
                  <c:v>199.82335624189173</c:v>
                </c:pt>
                <c:pt idx="4">
                  <c:v>331.5342965653615</c:v>
                </c:pt>
                <c:pt idx="5">
                  <c:v>488.27230667663247</c:v>
                </c:pt>
                <c:pt idx="6">
                  <c:v>555.89045464422622</c:v>
                </c:pt>
                <c:pt idx="7">
                  <c:v>560.07950718290078</c:v>
                </c:pt>
                <c:pt idx="8">
                  <c:v>571.81233908616537</c:v>
                </c:pt>
                <c:pt idx="9">
                  <c:v>475.64697636051255</c:v>
                </c:pt>
                <c:pt idx="10">
                  <c:v>278.38653005690588</c:v>
                </c:pt>
                <c:pt idx="11">
                  <c:v>133.86236766316006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5CD-4FE3-984C-2C72F527C7D3}"/>
            </c:ext>
          </c:extLst>
        </c:ser>
        <c:ser>
          <c:idx val="0"/>
          <c:order val="2"/>
          <c:tx>
            <c:v>20yrAvgDegDayFile</c:v>
          </c:tx>
          <c:invertIfNegative val="0"/>
          <c:val>
            <c:numRef>
              <c:f>Summary!$AA$3:$AA$14</c:f>
              <c:numCache>
                <c:formatCode>0</c:formatCode>
                <c:ptCount val="12"/>
                <c:pt idx="0">
                  <c:v>86.1</c:v>
                </c:pt>
                <c:pt idx="1">
                  <c:v>58.15</c:v>
                </c:pt>
                <c:pt idx="2">
                  <c:v>111.45</c:v>
                </c:pt>
                <c:pt idx="3">
                  <c:v>206.6</c:v>
                </c:pt>
                <c:pt idx="4">
                  <c:v>336.65</c:v>
                </c:pt>
                <c:pt idx="5">
                  <c:v>488.4</c:v>
                </c:pt>
                <c:pt idx="6">
                  <c:v>556</c:v>
                </c:pt>
                <c:pt idx="7">
                  <c:v>560.1</c:v>
                </c:pt>
                <c:pt idx="8">
                  <c:v>571.9</c:v>
                </c:pt>
                <c:pt idx="9">
                  <c:v>475.65</c:v>
                </c:pt>
                <c:pt idx="10">
                  <c:v>285.8</c:v>
                </c:pt>
                <c:pt idx="11">
                  <c:v>141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AD0-48D6-9734-50477B32E2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7"/>
        <c:overlap val="-70"/>
        <c:axId val="275836928"/>
        <c:axId val="275881344"/>
      </c:barChart>
      <c:catAx>
        <c:axId val="275836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75881344"/>
        <c:crosses val="autoZero"/>
        <c:auto val="1"/>
        <c:lblAlgn val="ctr"/>
        <c:lblOffset val="100"/>
        <c:noMultiLvlLbl val="0"/>
      </c:catAx>
      <c:valAx>
        <c:axId val="275881344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crossAx val="275836928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Simulation: Percentile Distribution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numRef>
              <c:f>SimulationResults10!$E$5:$E$25</c:f>
              <c:numCache>
                <c:formatCode>0%</c:formatCode>
                <c:ptCount val="21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  <c:pt idx="7">
                  <c:v>0.35</c:v>
                </c:pt>
                <c:pt idx="8">
                  <c:v>0.4</c:v>
                </c:pt>
                <c:pt idx="9">
                  <c:v>0.45</c:v>
                </c:pt>
                <c:pt idx="10">
                  <c:v>0.5</c:v>
                </c:pt>
                <c:pt idx="11">
                  <c:v>0.55000000000000004</c:v>
                </c:pt>
                <c:pt idx="12">
                  <c:v>0.6</c:v>
                </c:pt>
                <c:pt idx="13">
                  <c:v>0.65</c:v>
                </c:pt>
                <c:pt idx="14">
                  <c:v>0.7</c:v>
                </c:pt>
                <c:pt idx="15">
                  <c:v>0.75</c:v>
                </c:pt>
                <c:pt idx="16">
                  <c:v>0.8</c:v>
                </c:pt>
                <c:pt idx="17">
                  <c:v>0.85</c:v>
                </c:pt>
                <c:pt idx="18">
                  <c:v>0.9</c:v>
                </c:pt>
                <c:pt idx="19">
                  <c:v>0.95</c:v>
                </c:pt>
                <c:pt idx="20">
                  <c:v>1</c:v>
                </c:pt>
              </c:numCache>
            </c:numRef>
          </c:cat>
          <c:val>
            <c:numRef>
              <c:f>SimulationResults10!$F$5:$F$25</c:f>
              <c:numCache>
                <c:formatCode>General</c:formatCode>
                <c:ptCount val="21"/>
                <c:pt idx="0">
                  <c:v>331.614458242171</c:v>
                </c:pt>
                <c:pt idx="1">
                  <c:v>397.55776990865695</c:v>
                </c:pt>
                <c:pt idx="2">
                  <c:v>414.81639147348886</c:v>
                </c:pt>
                <c:pt idx="3">
                  <c:v>426.2453657187163</c:v>
                </c:pt>
                <c:pt idx="4">
                  <c:v>435.49714031986116</c:v>
                </c:pt>
                <c:pt idx="5">
                  <c:v>443.58421763554452</c:v>
                </c:pt>
                <c:pt idx="6">
                  <c:v>450.77020530943776</c:v>
                </c:pt>
                <c:pt idx="7">
                  <c:v>457.37618682548276</c:v>
                </c:pt>
                <c:pt idx="8">
                  <c:v>463.61341965532677</c:v>
                </c:pt>
                <c:pt idx="9">
                  <c:v>469.49669972314689</c:v>
                </c:pt>
                <c:pt idx="10">
                  <c:v>475.64697636051255</c:v>
                </c:pt>
                <c:pt idx="11">
                  <c:v>481.37962929328586</c:v>
                </c:pt>
                <c:pt idx="12">
                  <c:v>487.5044804851774</c:v>
                </c:pt>
                <c:pt idx="13">
                  <c:v>493.70630663149814</c:v>
                </c:pt>
                <c:pt idx="14">
                  <c:v>500.4463799798167</c:v>
                </c:pt>
                <c:pt idx="15">
                  <c:v>507.56138907726825</c:v>
                </c:pt>
                <c:pt idx="16">
                  <c:v>515.30053519702574</c:v>
                </c:pt>
                <c:pt idx="17">
                  <c:v>524.55880326295505</c:v>
                </c:pt>
                <c:pt idx="18">
                  <c:v>536.13126082240501</c:v>
                </c:pt>
                <c:pt idx="19">
                  <c:v>553.0017901772203</c:v>
                </c:pt>
                <c:pt idx="20">
                  <c:v>621.1721560424038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10-4179-9F1F-FCA46BCF32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22482944"/>
        <c:axId val="322484864"/>
      </c:barChart>
      <c:catAx>
        <c:axId val="3224829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endParaRPr lang="en-US"/>
              </a:p>
            </c:rich>
          </c:tx>
          <c:overlay val="0"/>
        </c:title>
        <c:numFmt formatCode="0%" sourceLinked="1"/>
        <c:majorTickMark val="out"/>
        <c:minorTickMark val="none"/>
        <c:tickLblPos val="nextTo"/>
        <c:crossAx val="322484864"/>
        <c:crosses val="autoZero"/>
        <c:auto val="1"/>
        <c:lblAlgn val="ctr"/>
        <c:lblOffset val="100"/>
        <c:noMultiLvlLbl val="0"/>
      </c:catAx>
      <c:valAx>
        <c:axId val="32248486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endParaRPr lang="en-US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32248294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Simulation: Histogram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ln w="25400">
              <a:noFill/>
            </a:ln>
          </c:spPr>
          <c:invertIfNegative val="0"/>
          <c:cat>
            <c:numRef>
              <c:f>SimulationResults10!$H$5:$H$25</c:f>
              <c:numCache>
                <c:formatCode>General</c:formatCode>
                <c:ptCount val="21"/>
                <c:pt idx="0">
                  <c:v>300</c:v>
                </c:pt>
                <c:pt idx="1">
                  <c:v>320</c:v>
                </c:pt>
                <c:pt idx="2">
                  <c:v>340</c:v>
                </c:pt>
                <c:pt idx="3">
                  <c:v>360</c:v>
                </c:pt>
                <c:pt idx="4">
                  <c:v>380</c:v>
                </c:pt>
                <c:pt idx="5">
                  <c:v>400</c:v>
                </c:pt>
                <c:pt idx="6">
                  <c:v>420</c:v>
                </c:pt>
                <c:pt idx="7">
                  <c:v>440</c:v>
                </c:pt>
                <c:pt idx="8">
                  <c:v>460</c:v>
                </c:pt>
                <c:pt idx="9">
                  <c:v>480</c:v>
                </c:pt>
                <c:pt idx="10">
                  <c:v>500</c:v>
                </c:pt>
                <c:pt idx="11">
                  <c:v>520</c:v>
                </c:pt>
                <c:pt idx="12">
                  <c:v>540</c:v>
                </c:pt>
                <c:pt idx="13">
                  <c:v>560</c:v>
                </c:pt>
                <c:pt idx="14">
                  <c:v>580</c:v>
                </c:pt>
                <c:pt idx="15">
                  <c:v>600</c:v>
                </c:pt>
                <c:pt idx="16">
                  <c:v>620</c:v>
                </c:pt>
                <c:pt idx="17">
                  <c:v>640</c:v>
                </c:pt>
                <c:pt idx="18">
                  <c:v>660</c:v>
                </c:pt>
                <c:pt idx="19">
                  <c:v>680</c:v>
                </c:pt>
                <c:pt idx="20">
                  <c:v>700</c:v>
                </c:pt>
              </c:numCache>
            </c:numRef>
          </c:cat>
          <c:val>
            <c:numRef>
              <c:f>SimulationResults10!$I$5:$I$25</c:f>
              <c:numCache>
                <c:formatCode>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2</c:v>
                </c:pt>
                <c:pt idx="4">
                  <c:v>8</c:v>
                </c:pt>
                <c:pt idx="5">
                  <c:v>17</c:v>
                </c:pt>
                <c:pt idx="6">
                  <c:v>32</c:v>
                </c:pt>
                <c:pt idx="7">
                  <c:v>52</c:v>
                </c:pt>
                <c:pt idx="8">
                  <c:v>73</c:v>
                </c:pt>
                <c:pt idx="9">
                  <c:v>83</c:v>
                </c:pt>
                <c:pt idx="10">
                  <c:v>80</c:v>
                </c:pt>
                <c:pt idx="11">
                  <c:v>65</c:v>
                </c:pt>
                <c:pt idx="12">
                  <c:v>43</c:v>
                </c:pt>
                <c:pt idx="13">
                  <c:v>25</c:v>
                </c:pt>
                <c:pt idx="14">
                  <c:v>12</c:v>
                </c:pt>
                <c:pt idx="15">
                  <c:v>5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B6-4D63-B780-71473AA8DF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322878080"/>
        <c:axId val="323494656"/>
      </c:barChart>
      <c:catAx>
        <c:axId val="3228780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endParaRPr lang="en-US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323494656"/>
        <c:crosses val="autoZero"/>
        <c:auto val="1"/>
        <c:lblAlgn val="ctr"/>
        <c:lblOffset val="100"/>
        <c:noMultiLvlLbl val="0"/>
      </c:catAx>
      <c:valAx>
        <c:axId val="32349465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endParaRPr lang="en-US"/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crossAx val="32287808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Simulation: Percentile Distribution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numRef>
              <c:f>SimulationResults11HDD!$E$5:$E$25</c:f>
              <c:numCache>
                <c:formatCode>0%</c:formatCode>
                <c:ptCount val="21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  <c:pt idx="7">
                  <c:v>0.35</c:v>
                </c:pt>
                <c:pt idx="8">
                  <c:v>0.4</c:v>
                </c:pt>
                <c:pt idx="9">
                  <c:v>0.45</c:v>
                </c:pt>
                <c:pt idx="10">
                  <c:v>0.5</c:v>
                </c:pt>
                <c:pt idx="11">
                  <c:v>0.55000000000000004</c:v>
                </c:pt>
                <c:pt idx="12">
                  <c:v>0.6</c:v>
                </c:pt>
                <c:pt idx="13">
                  <c:v>0.65</c:v>
                </c:pt>
                <c:pt idx="14">
                  <c:v>0.7</c:v>
                </c:pt>
                <c:pt idx="15">
                  <c:v>0.75</c:v>
                </c:pt>
                <c:pt idx="16">
                  <c:v>0.8</c:v>
                </c:pt>
                <c:pt idx="17">
                  <c:v>0.85</c:v>
                </c:pt>
                <c:pt idx="18">
                  <c:v>0.9</c:v>
                </c:pt>
                <c:pt idx="19">
                  <c:v>0.95</c:v>
                </c:pt>
                <c:pt idx="20">
                  <c:v>1</c:v>
                </c:pt>
              </c:numCache>
            </c:numRef>
          </c:cat>
          <c:val>
            <c:numRef>
              <c:f>SimulationResults11HDD!$F$5:$F$25</c:f>
              <c:numCache>
                <c:formatCode>General</c:formatCode>
                <c:ptCount val="21"/>
                <c:pt idx="0">
                  <c:v>-16.660304778215004</c:v>
                </c:pt>
                <c:pt idx="1">
                  <c:v>-4.0477939147937221</c:v>
                </c:pt>
                <c:pt idx="2">
                  <c:v>-0.94663649114896842</c:v>
                </c:pt>
                <c:pt idx="3">
                  <c:v>1.1391713101775647</c:v>
                </c:pt>
                <c:pt idx="4">
                  <c:v>2.7560257303537234</c:v>
                </c:pt>
                <c:pt idx="5">
                  <c:v>4.1441098924309765</c:v>
                </c:pt>
                <c:pt idx="6">
                  <c:v>5.376484259880967</c:v>
                </c:pt>
                <c:pt idx="7">
                  <c:v>6.5816436189569867</c:v>
                </c:pt>
                <c:pt idx="8">
                  <c:v>7.6730712625606081</c:v>
                </c:pt>
                <c:pt idx="9">
                  <c:v>8.7380967911644589</c:v>
                </c:pt>
                <c:pt idx="10">
                  <c:v>9.7910196357204402</c:v>
                </c:pt>
                <c:pt idx="11">
                  <c:v>10.848848153170929</c:v>
                </c:pt>
                <c:pt idx="12">
                  <c:v>11.875952434557799</c:v>
                </c:pt>
                <c:pt idx="13">
                  <c:v>12.989825159001313</c:v>
                </c:pt>
                <c:pt idx="14">
                  <c:v>14.134049192356509</c:v>
                </c:pt>
                <c:pt idx="15">
                  <c:v>15.416540031828848</c:v>
                </c:pt>
                <c:pt idx="16">
                  <c:v>16.791793439548133</c:v>
                </c:pt>
                <c:pt idx="17">
                  <c:v>18.41100066650673</c:v>
                </c:pt>
                <c:pt idx="18">
                  <c:v>20.460597681390013</c:v>
                </c:pt>
                <c:pt idx="19">
                  <c:v>23.493435699778161</c:v>
                </c:pt>
                <c:pt idx="20">
                  <c:v>40.71476767936516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57-4EBC-85EB-37F89FBE41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23556480"/>
        <c:axId val="323558400"/>
      </c:barChart>
      <c:catAx>
        <c:axId val="3235564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endParaRPr lang="en-US"/>
              </a:p>
            </c:rich>
          </c:tx>
          <c:overlay val="0"/>
        </c:title>
        <c:numFmt formatCode="0%" sourceLinked="1"/>
        <c:majorTickMark val="out"/>
        <c:minorTickMark val="none"/>
        <c:tickLblPos val="nextTo"/>
        <c:crossAx val="323558400"/>
        <c:crosses val="autoZero"/>
        <c:auto val="1"/>
        <c:lblAlgn val="ctr"/>
        <c:lblOffset val="100"/>
        <c:noMultiLvlLbl val="0"/>
      </c:catAx>
      <c:valAx>
        <c:axId val="32355840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endParaRPr lang="en-US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32355648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Simulation: Histogram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ln w="25400">
              <a:noFill/>
            </a:ln>
          </c:spPr>
          <c:invertIfNegative val="0"/>
          <c:cat>
            <c:numRef>
              <c:f>SimulationResults11HDD!$H$5:$H$25</c:f>
              <c:numCache>
                <c:formatCode>General</c:formatCode>
                <c:ptCount val="21"/>
                <c:pt idx="0">
                  <c:v>-15</c:v>
                </c:pt>
                <c:pt idx="1">
                  <c:v>-12</c:v>
                </c:pt>
                <c:pt idx="2">
                  <c:v>-9</c:v>
                </c:pt>
                <c:pt idx="3">
                  <c:v>-6</c:v>
                </c:pt>
                <c:pt idx="4">
                  <c:v>-3</c:v>
                </c:pt>
                <c:pt idx="5">
                  <c:v>0</c:v>
                </c:pt>
                <c:pt idx="6">
                  <c:v>3</c:v>
                </c:pt>
                <c:pt idx="7">
                  <c:v>6</c:v>
                </c:pt>
                <c:pt idx="8">
                  <c:v>9</c:v>
                </c:pt>
                <c:pt idx="9">
                  <c:v>12</c:v>
                </c:pt>
                <c:pt idx="10">
                  <c:v>15</c:v>
                </c:pt>
                <c:pt idx="11">
                  <c:v>18</c:v>
                </c:pt>
                <c:pt idx="12">
                  <c:v>21</c:v>
                </c:pt>
                <c:pt idx="13">
                  <c:v>24</c:v>
                </c:pt>
                <c:pt idx="14">
                  <c:v>27</c:v>
                </c:pt>
                <c:pt idx="15">
                  <c:v>30</c:v>
                </c:pt>
                <c:pt idx="16">
                  <c:v>33</c:v>
                </c:pt>
                <c:pt idx="17">
                  <c:v>36</c:v>
                </c:pt>
                <c:pt idx="18">
                  <c:v>39</c:v>
                </c:pt>
                <c:pt idx="19">
                  <c:v>42</c:v>
                </c:pt>
                <c:pt idx="20">
                  <c:v>45</c:v>
                </c:pt>
              </c:numCache>
            </c:numRef>
          </c:cat>
          <c:val>
            <c:numRef>
              <c:f>SimulationResults11HDD!$I$5:$I$25</c:f>
              <c:numCache>
                <c:formatCode>0</c:formatCode>
                <c:ptCount val="21"/>
                <c:pt idx="0">
                  <c:v>1</c:v>
                </c:pt>
                <c:pt idx="1">
                  <c:v>1</c:v>
                </c:pt>
                <c:pt idx="2">
                  <c:v>4</c:v>
                </c:pt>
                <c:pt idx="3">
                  <c:v>9</c:v>
                </c:pt>
                <c:pt idx="4">
                  <c:v>16</c:v>
                </c:pt>
                <c:pt idx="5">
                  <c:v>29</c:v>
                </c:pt>
                <c:pt idx="6">
                  <c:v>44</c:v>
                </c:pt>
                <c:pt idx="7">
                  <c:v>58</c:v>
                </c:pt>
                <c:pt idx="8">
                  <c:v>69</c:v>
                </c:pt>
                <c:pt idx="9">
                  <c:v>71</c:v>
                </c:pt>
                <c:pt idx="10">
                  <c:v>64</c:v>
                </c:pt>
                <c:pt idx="11">
                  <c:v>52</c:v>
                </c:pt>
                <c:pt idx="12">
                  <c:v>37</c:v>
                </c:pt>
                <c:pt idx="13">
                  <c:v>22</c:v>
                </c:pt>
                <c:pt idx="14">
                  <c:v>13</c:v>
                </c:pt>
                <c:pt idx="15">
                  <c:v>6</c:v>
                </c:pt>
                <c:pt idx="16">
                  <c:v>3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1D-4DAE-966C-2E37EC849E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323591168"/>
        <c:axId val="323605632"/>
      </c:barChart>
      <c:catAx>
        <c:axId val="3235911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endParaRPr lang="en-US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323605632"/>
        <c:crosses val="autoZero"/>
        <c:auto val="1"/>
        <c:lblAlgn val="ctr"/>
        <c:lblOffset val="100"/>
        <c:noMultiLvlLbl val="0"/>
      </c:catAx>
      <c:valAx>
        <c:axId val="32360563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endParaRPr lang="en-US"/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crossAx val="32359116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Simulation: Percentile Distribution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numRef>
              <c:f>SimulationResults11CDD!$E$5:$E$25</c:f>
              <c:numCache>
                <c:formatCode>0%</c:formatCode>
                <c:ptCount val="21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  <c:pt idx="7">
                  <c:v>0.35</c:v>
                </c:pt>
                <c:pt idx="8">
                  <c:v>0.4</c:v>
                </c:pt>
                <c:pt idx="9">
                  <c:v>0.45</c:v>
                </c:pt>
                <c:pt idx="10">
                  <c:v>0.5</c:v>
                </c:pt>
                <c:pt idx="11">
                  <c:v>0.55000000000000004</c:v>
                </c:pt>
                <c:pt idx="12">
                  <c:v>0.6</c:v>
                </c:pt>
                <c:pt idx="13">
                  <c:v>0.65</c:v>
                </c:pt>
                <c:pt idx="14">
                  <c:v>0.7</c:v>
                </c:pt>
                <c:pt idx="15">
                  <c:v>0.75</c:v>
                </c:pt>
                <c:pt idx="16">
                  <c:v>0.8</c:v>
                </c:pt>
                <c:pt idx="17">
                  <c:v>0.85</c:v>
                </c:pt>
                <c:pt idx="18">
                  <c:v>0.9</c:v>
                </c:pt>
                <c:pt idx="19">
                  <c:v>0.95</c:v>
                </c:pt>
                <c:pt idx="20">
                  <c:v>1</c:v>
                </c:pt>
              </c:numCache>
            </c:numRef>
          </c:cat>
          <c:val>
            <c:numRef>
              <c:f>SimulationResults11CDD!$F$5:$F$25</c:f>
              <c:numCache>
                <c:formatCode>General</c:formatCode>
                <c:ptCount val="21"/>
                <c:pt idx="0">
                  <c:v>87.614465574452822</c:v>
                </c:pt>
                <c:pt idx="1">
                  <c:v>188.27020315816765</c:v>
                </c:pt>
                <c:pt idx="2">
                  <c:v>208.65279692806661</c:v>
                </c:pt>
                <c:pt idx="3">
                  <c:v>222.12691175488806</c:v>
                </c:pt>
                <c:pt idx="4">
                  <c:v>232.7269571909361</c:v>
                </c:pt>
                <c:pt idx="5">
                  <c:v>241.79242357475263</c:v>
                </c:pt>
                <c:pt idx="6">
                  <c:v>250.04181504152632</c:v>
                </c:pt>
                <c:pt idx="7">
                  <c:v>257.40080526948873</c:v>
                </c:pt>
                <c:pt idx="8">
                  <c:v>264.71459043495014</c:v>
                </c:pt>
                <c:pt idx="9">
                  <c:v>271.56670815878181</c:v>
                </c:pt>
                <c:pt idx="10">
                  <c:v>278.38653005690588</c:v>
                </c:pt>
                <c:pt idx="11">
                  <c:v>285.29790134994045</c:v>
                </c:pt>
                <c:pt idx="12">
                  <c:v>292.17352291225524</c:v>
                </c:pt>
                <c:pt idx="13">
                  <c:v>299.39717088585047</c:v>
                </c:pt>
                <c:pt idx="14">
                  <c:v>306.94403382811811</c:v>
                </c:pt>
                <c:pt idx="15">
                  <c:v>314.94770662408354</c:v>
                </c:pt>
                <c:pt idx="16">
                  <c:v>323.92802776033687</c:v>
                </c:pt>
                <c:pt idx="17">
                  <c:v>334.51028919908981</c:v>
                </c:pt>
                <c:pt idx="18">
                  <c:v>347.70893890539628</c:v>
                </c:pt>
                <c:pt idx="19">
                  <c:v>367.67843668898672</c:v>
                </c:pt>
                <c:pt idx="20">
                  <c:v>442.40240978355524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DF9-4402-8D39-258B26BE75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23708416"/>
        <c:axId val="323710336"/>
      </c:barChart>
      <c:catAx>
        <c:axId val="3237084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endParaRPr lang="en-US"/>
              </a:p>
            </c:rich>
          </c:tx>
          <c:overlay val="0"/>
        </c:title>
        <c:numFmt formatCode="0%" sourceLinked="1"/>
        <c:majorTickMark val="out"/>
        <c:minorTickMark val="none"/>
        <c:tickLblPos val="nextTo"/>
        <c:crossAx val="323710336"/>
        <c:crosses val="autoZero"/>
        <c:auto val="1"/>
        <c:lblAlgn val="ctr"/>
        <c:lblOffset val="100"/>
        <c:noMultiLvlLbl val="0"/>
      </c:catAx>
      <c:valAx>
        <c:axId val="32371033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endParaRPr lang="en-US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32370841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Simulation: Histogram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ln w="25400">
              <a:noFill/>
            </a:ln>
          </c:spPr>
          <c:invertIfNegative val="0"/>
          <c:cat>
            <c:numRef>
              <c:f>SimulationResults11CDD!$H$5:$H$25</c:f>
              <c:numCache>
                <c:formatCode>General</c:formatCode>
                <c:ptCount val="21"/>
                <c:pt idx="0">
                  <c:v>80</c:v>
                </c:pt>
                <c:pt idx="1">
                  <c:v>100</c:v>
                </c:pt>
                <c:pt idx="2">
                  <c:v>120</c:v>
                </c:pt>
                <c:pt idx="3">
                  <c:v>140</c:v>
                </c:pt>
                <c:pt idx="4">
                  <c:v>160</c:v>
                </c:pt>
                <c:pt idx="5">
                  <c:v>180</c:v>
                </c:pt>
                <c:pt idx="6">
                  <c:v>200</c:v>
                </c:pt>
                <c:pt idx="7">
                  <c:v>220</c:v>
                </c:pt>
                <c:pt idx="8">
                  <c:v>240</c:v>
                </c:pt>
                <c:pt idx="9">
                  <c:v>260</c:v>
                </c:pt>
                <c:pt idx="10">
                  <c:v>280</c:v>
                </c:pt>
                <c:pt idx="11">
                  <c:v>300</c:v>
                </c:pt>
                <c:pt idx="12">
                  <c:v>320</c:v>
                </c:pt>
                <c:pt idx="13">
                  <c:v>340</c:v>
                </c:pt>
                <c:pt idx="14">
                  <c:v>360</c:v>
                </c:pt>
                <c:pt idx="15">
                  <c:v>380</c:v>
                </c:pt>
                <c:pt idx="16">
                  <c:v>400</c:v>
                </c:pt>
                <c:pt idx="17">
                  <c:v>420</c:v>
                </c:pt>
                <c:pt idx="18">
                  <c:v>440</c:v>
                </c:pt>
                <c:pt idx="19">
                  <c:v>460</c:v>
                </c:pt>
                <c:pt idx="20">
                  <c:v>480</c:v>
                </c:pt>
              </c:numCache>
            </c:numRef>
          </c:cat>
          <c:val>
            <c:numRef>
              <c:f>SimulationResults11CDD!$I$5:$I$25</c:f>
              <c:numCache>
                <c:formatCode>0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5</c:v>
                </c:pt>
                <c:pt idx="5">
                  <c:v>10</c:v>
                </c:pt>
                <c:pt idx="6">
                  <c:v>20</c:v>
                </c:pt>
                <c:pt idx="7">
                  <c:v>33</c:v>
                </c:pt>
                <c:pt idx="8">
                  <c:v>49</c:v>
                </c:pt>
                <c:pt idx="9">
                  <c:v>65</c:v>
                </c:pt>
                <c:pt idx="10">
                  <c:v>72</c:v>
                </c:pt>
                <c:pt idx="11">
                  <c:v>71</c:v>
                </c:pt>
                <c:pt idx="12">
                  <c:v>62</c:v>
                </c:pt>
                <c:pt idx="13">
                  <c:v>47</c:v>
                </c:pt>
                <c:pt idx="14">
                  <c:v>31</c:v>
                </c:pt>
                <c:pt idx="15">
                  <c:v>17</c:v>
                </c:pt>
                <c:pt idx="16">
                  <c:v>10</c:v>
                </c:pt>
                <c:pt idx="17">
                  <c:v>4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C00-4C85-8A98-361318DC34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323759488"/>
        <c:axId val="323765760"/>
      </c:barChart>
      <c:catAx>
        <c:axId val="3237594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endParaRPr lang="en-US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323765760"/>
        <c:crosses val="autoZero"/>
        <c:auto val="1"/>
        <c:lblAlgn val="ctr"/>
        <c:lblOffset val="100"/>
        <c:noMultiLvlLbl val="0"/>
      </c:catAx>
      <c:valAx>
        <c:axId val="32376576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endParaRPr lang="en-US"/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crossAx val="32375948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Simulation: Percentile Distribution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numRef>
              <c:f>SimulationResults12HDD!$E$5:$E$25</c:f>
              <c:numCache>
                <c:formatCode>0%</c:formatCode>
                <c:ptCount val="21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  <c:pt idx="7">
                  <c:v>0.35</c:v>
                </c:pt>
                <c:pt idx="8">
                  <c:v>0.4</c:v>
                </c:pt>
                <c:pt idx="9">
                  <c:v>0.45</c:v>
                </c:pt>
                <c:pt idx="10">
                  <c:v>0.5</c:v>
                </c:pt>
                <c:pt idx="11">
                  <c:v>0.55000000000000004</c:v>
                </c:pt>
                <c:pt idx="12">
                  <c:v>0.6</c:v>
                </c:pt>
                <c:pt idx="13">
                  <c:v>0.65</c:v>
                </c:pt>
                <c:pt idx="14">
                  <c:v>0.7</c:v>
                </c:pt>
                <c:pt idx="15">
                  <c:v>0.75</c:v>
                </c:pt>
                <c:pt idx="16">
                  <c:v>0.8</c:v>
                </c:pt>
                <c:pt idx="17">
                  <c:v>0.85</c:v>
                </c:pt>
                <c:pt idx="18">
                  <c:v>0.9</c:v>
                </c:pt>
                <c:pt idx="19">
                  <c:v>0.95</c:v>
                </c:pt>
                <c:pt idx="20">
                  <c:v>1</c:v>
                </c:pt>
              </c:numCache>
            </c:numRef>
          </c:cat>
          <c:val>
            <c:numRef>
              <c:f>SimulationResults12HDD!$F$5:$F$25</c:f>
              <c:numCache>
                <c:formatCode>General</c:formatCode>
                <c:ptCount val="21"/>
                <c:pt idx="0">
                  <c:v>-61.244683228792724</c:v>
                </c:pt>
                <c:pt idx="1">
                  <c:v>-2.7769107857677398</c:v>
                </c:pt>
                <c:pt idx="2">
                  <c:v>11.843969669098094</c:v>
                </c:pt>
                <c:pt idx="3">
                  <c:v>21.744763091999694</c:v>
                </c:pt>
                <c:pt idx="4">
                  <c:v>29.700749929245497</c:v>
                </c:pt>
                <c:pt idx="5">
                  <c:v>36.258867898114588</c:v>
                </c:pt>
                <c:pt idx="6">
                  <c:v>42.464598798629382</c:v>
                </c:pt>
                <c:pt idx="7">
                  <c:v>48.037605140605123</c:v>
                </c:pt>
                <c:pt idx="8">
                  <c:v>53.351198629888756</c:v>
                </c:pt>
                <c:pt idx="9">
                  <c:v>58.4368606660734</c:v>
                </c:pt>
                <c:pt idx="10">
                  <c:v>63.610004607541818</c:v>
                </c:pt>
                <c:pt idx="11">
                  <c:v>68.747673765054728</c:v>
                </c:pt>
                <c:pt idx="12">
                  <c:v>73.735615026121764</c:v>
                </c:pt>
                <c:pt idx="13">
                  <c:v>79.162911915956343</c:v>
                </c:pt>
                <c:pt idx="14">
                  <c:v>84.842702697866585</c:v>
                </c:pt>
                <c:pt idx="15">
                  <c:v>90.687765268499035</c:v>
                </c:pt>
                <c:pt idx="16">
                  <c:v>97.659469729543531</c:v>
                </c:pt>
                <c:pt idx="17">
                  <c:v>105.4822199458448</c:v>
                </c:pt>
                <c:pt idx="18">
                  <c:v>115.33009186484392</c:v>
                </c:pt>
                <c:pt idx="19">
                  <c:v>129.37318980603703</c:v>
                </c:pt>
                <c:pt idx="20">
                  <c:v>196.66551339951002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AF-4A1A-8203-6403B473A4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8153728"/>
        <c:axId val="354820096"/>
      </c:barChart>
      <c:catAx>
        <c:axId val="3481537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endParaRPr lang="en-US"/>
              </a:p>
            </c:rich>
          </c:tx>
          <c:overlay val="0"/>
        </c:title>
        <c:numFmt formatCode="0%" sourceLinked="1"/>
        <c:majorTickMark val="out"/>
        <c:minorTickMark val="none"/>
        <c:tickLblPos val="nextTo"/>
        <c:crossAx val="354820096"/>
        <c:crosses val="autoZero"/>
        <c:auto val="1"/>
        <c:lblAlgn val="ctr"/>
        <c:lblOffset val="100"/>
        <c:noMultiLvlLbl val="0"/>
      </c:catAx>
      <c:valAx>
        <c:axId val="35482009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endParaRPr lang="en-US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34815372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Simulation: Histogram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ln w="25400">
              <a:noFill/>
            </a:ln>
          </c:spPr>
          <c:invertIfNegative val="0"/>
          <c:cat>
            <c:numRef>
              <c:f>SimulationResults12HDD!$H$5:$H$25</c:f>
              <c:numCache>
                <c:formatCode>General</c:formatCode>
                <c:ptCount val="21"/>
                <c:pt idx="0">
                  <c:v>-120</c:v>
                </c:pt>
                <c:pt idx="1">
                  <c:v>-100</c:v>
                </c:pt>
                <c:pt idx="2">
                  <c:v>-80</c:v>
                </c:pt>
                <c:pt idx="3">
                  <c:v>-60</c:v>
                </c:pt>
                <c:pt idx="4">
                  <c:v>-40</c:v>
                </c:pt>
                <c:pt idx="5">
                  <c:v>-20</c:v>
                </c:pt>
                <c:pt idx="6">
                  <c:v>0</c:v>
                </c:pt>
                <c:pt idx="7">
                  <c:v>20</c:v>
                </c:pt>
                <c:pt idx="8">
                  <c:v>40</c:v>
                </c:pt>
                <c:pt idx="9">
                  <c:v>60</c:v>
                </c:pt>
                <c:pt idx="10">
                  <c:v>80</c:v>
                </c:pt>
                <c:pt idx="11">
                  <c:v>100</c:v>
                </c:pt>
                <c:pt idx="12">
                  <c:v>120</c:v>
                </c:pt>
                <c:pt idx="13">
                  <c:v>140</c:v>
                </c:pt>
                <c:pt idx="14">
                  <c:v>160</c:v>
                </c:pt>
                <c:pt idx="15">
                  <c:v>180</c:v>
                </c:pt>
                <c:pt idx="16">
                  <c:v>200</c:v>
                </c:pt>
                <c:pt idx="17">
                  <c:v>220</c:v>
                </c:pt>
                <c:pt idx="18">
                  <c:v>240</c:v>
                </c:pt>
                <c:pt idx="19">
                  <c:v>260</c:v>
                </c:pt>
                <c:pt idx="20">
                  <c:v>280</c:v>
                </c:pt>
              </c:numCache>
            </c:numRef>
          </c:cat>
          <c:val>
            <c:numRef>
              <c:f>SimulationResults12HDD!$I$5:$I$25</c:f>
              <c:numCache>
                <c:formatCode>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2</c:v>
                </c:pt>
                <c:pt idx="5">
                  <c:v>6</c:v>
                </c:pt>
                <c:pt idx="6">
                  <c:v>20</c:v>
                </c:pt>
                <c:pt idx="7">
                  <c:v>41</c:v>
                </c:pt>
                <c:pt idx="8">
                  <c:v>70</c:v>
                </c:pt>
                <c:pt idx="9">
                  <c:v>91</c:v>
                </c:pt>
                <c:pt idx="10">
                  <c:v>97</c:v>
                </c:pt>
                <c:pt idx="11">
                  <c:v>80</c:v>
                </c:pt>
                <c:pt idx="12">
                  <c:v>51</c:v>
                </c:pt>
                <c:pt idx="13">
                  <c:v>26</c:v>
                </c:pt>
                <c:pt idx="14">
                  <c:v>11</c:v>
                </c:pt>
                <c:pt idx="15">
                  <c:v>3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AE-447A-97D5-3304BC8851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354832384"/>
        <c:axId val="354834304"/>
      </c:barChart>
      <c:catAx>
        <c:axId val="3548323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endParaRPr lang="en-US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354834304"/>
        <c:crosses val="autoZero"/>
        <c:auto val="1"/>
        <c:lblAlgn val="ctr"/>
        <c:lblOffset val="100"/>
        <c:noMultiLvlLbl val="0"/>
      </c:catAx>
      <c:valAx>
        <c:axId val="35483430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endParaRPr lang="en-US"/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crossAx val="35483238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Simulation: Percentile Distribution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numRef>
              <c:f>SimulationResults12CDD!$E$5:$E$25</c:f>
              <c:numCache>
                <c:formatCode>0%</c:formatCode>
                <c:ptCount val="21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  <c:pt idx="7">
                  <c:v>0.35</c:v>
                </c:pt>
                <c:pt idx="8">
                  <c:v>0.4</c:v>
                </c:pt>
                <c:pt idx="9">
                  <c:v>0.45</c:v>
                </c:pt>
                <c:pt idx="10">
                  <c:v>0.5</c:v>
                </c:pt>
                <c:pt idx="11">
                  <c:v>0.55000000000000004</c:v>
                </c:pt>
                <c:pt idx="12">
                  <c:v>0.6</c:v>
                </c:pt>
                <c:pt idx="13">
                  <c:v>0.65</c:v>
                </c:pt>
                <c:pt idx="14">
                  <c:v>0.7</c:v>
                </c:pt>
                <c:pt idx="15">
                  <c:v>0.75</c:v>
                </c:pt>
                <c:pt idx="16">
                  <c:v>0.8</c:v>
                </c:pt>
                <c:pt idx="17">
                  <c:v>0.85</c:v>
                </c:pt>
                <c:pt idx="18">
                  <c:v>0.9</c:v>
                </c:pt>
                <c:pt idx="19">
                  <c:v>0.95</c:v>
                </c:pt>
                <c:pt idx="20">
                  <c:v>1</c:v>
                </c:pt>
              </c:numCache>
            </c:numRef>
          </c:cat>
          <c:val>
            <c:numRef>
              <c:f>SimulationResults12CDD!$F$5:$F$25</c:f>
              <c:numCache>
                <c:formatCode>General</c:formatCode>
                <c:ptCount val="21"/>
                <c:pt idx="0">
                  <c:v>-14.607101205297994</c:v>
                </c:pt>
                <c:pt idx="1">
                  <c:v>66.514653906251652</c:v>
                </c:pt>
                <c:pt idx="2">
                  <c:v>81.565910076330965</c:v>
                </c:pt>
                <c:pt idx="3">
                  <c:v>91.701464197492754</c:v>
                </c:pt>
                <c:pt idx="4">
                  <c:v>99.518624730181912</c:v>
                </c:pt>
                <c:pt idx="5">
                  <c:v>106.31013435277401</c:v>
                </c:pt>
                <c:pt idx="6">
                  <c:v>112.43544279739896</c:v>
                </c:pt>
                <c:pt idx="7">
                  <c:v>118.24317124481506</c:v>
                </c:pt>
                <c:pt idx="8">
                  <c:v>123.51811902738852</c:v>
                </c:pt>
                <c:pt idx="9">
                  <c:v>128.8852984550258</c:v>
                </c:pt>
                <c:pt idx="10">
                  <c:v>133.86236766316006</c:v>
                </c:pt>
                <c:pt idx="11">
                  <c:v>138.94004478519898</c:v>
                </c:pt>
                <c:pt idx="12">
                  <c:v>144.17963999576693</c:v>
                </c:pt>
                <c:pt idx="13">
                  <c:v>149.48325028184243</c:v>
                </c:pt>
                <c:pt idx="14">
                  <c:v>155.29618216721295</c:v>
                </c:pt>
                <c:pt idx="15">
                  <c:v>161.21898215016955</c:v>
                </c:pt>
                <c:pt idx="16">
                  <c:v>167.98067319136712</c:v>
                </c:pt>
                <c:pt idx="17">
                  <c:v>176.10202267232853</c:v>
                </c:pt>
                <c:pt idx="18">
                  <c:v>185.83902986776218</c:v>
                </c:pt>
                <c:pt idx="19">
                  <c:v>200.63331181028195</c:v>
                </c:pt>
                <c:pt idx="20">
                  <c:v>256.27187215056728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A6-4E24-8DE7-CA54F8AAC8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5404032"/>
        <c:axId val="355422592"/>
      </c:barChart>
      <c:catAx>
        <c:axId val="3554040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endParaRPr lang="en-US"/>
              </a:p>
            </c:rich>
          </c:tx>
          <c:overlay val="0"/>
        </c:title>
        <c:numFmt formatCode="0%" sourceLinked="1"/>
        <c:majorTickMark val="out"/>
        <c:minorTickMark val="none"/>
        <c:tickLblPos val="nextTo"/>
        <c:crossAx val="355422592"/>
        <c:crosses val="autoZero"/>
        <c:auto val="1"/>
        <c:lblAlgn val="ctr"/>
        <c:lblOffset val="100"/>
        <c:noMultiLvlLbl val="0"/>
      </c:catAx>
      <c:valAx>
        <c:axId val="35542259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endParaRPr lang="en-US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35540403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Simulation: Histogram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ln w="25400">
              <a:noFill/>
            </a:ln>
          </c:spPr>
          <c:invertIfNegative val="0"/>
          <c:cat>
            <c:numRef>
              <c:f>SimulationResults12CDD!$H$5:$H$25</c:f>
              <c:numCache>
                <c:formatCode>General</c:formatCode>
                <c:ptCount val="21"/>
                <c:pt idx="0">
                  <c:v>-60</c:v>
                </c:pt>
                <c:pt idx="1">
                  <c:v>-40</c:v>
                </c:pt>
                <c:pt idx="2">
                  <c:v>-20</c:v>
                </c:pt>
                <c:pt idx="3">
                  <c:v>0</c:v>
                </c:pt>
                <c:pt idx="4">
                  <c:v>20</c:v>
                </c:pt>
                <c:pt idx="5">
                  <c:v>40</c:v>
                </c:pt>
                <c:pt idx="6">
                  <c:v>60</c:v>
                </c:pt>
                <c:pt idx="7">
                  <c:v>80</c:v>
                </c:pt>
                <c:pt idx="8">
                  <c:v>100</c:v>
                </c:pt>
                <c:pt idx="9">
                  <c:v>120</c:v>
                </c:pt>
                <c:pt idx="10">
                  <c:v>140</c:v>
                </c:pt>
                <c:pt idx="11">
                  <c:v>160</c:v>
                </c:pt>
                <c:pt idx="12">
                  <c:v>180</c:v>
                </c:pt>
                <c:pt idx="13">
                  <c:v>200</c:v>
                </c:pt>
                <c:pt idx="14">
                  <c:v>220</c:v>
                </c:pt>
                <c:pt idx="15">
                  <c:v>240</c:v>
                </c:pt>
                <c:pt idx="16">
                  <c:v>260</c:v>
                </c:pt>
                <c:pt idx="17">
                  <c:v>280</c:v>
                </c:pt>
                <c:pt idx="18">
                  <c:v>300</c:v>
                </c:pt>
                <c:pt idx="19">
                  <c:v>320</c:v>
                </c:pt>
                <c:pt idx="20">
                  <c:v>340</c:v>
                </c:pt>
              </c:numCache>
            </c:numRef>
          </c:cat>
          <c:val>
            <c:numRef>
              <c:f>SimulationResults12CDD!$I$5:$I$25</c:f>
              <c:numCache>
                <c:formatCode>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5</c:v>
                </c:pt>
                <c:pt idx="6">
                  <c:v>11</c:v>
                </c:pt>
                <c:pt idx="7">
                  <c:v>29</c:v>
                </c:pt>
                <c:pt idx="8">
                  <c:v>55</c:v>
                </c:pt>
                <c:pt idx="9">
                  <c:v>81</c:v>
                </c:pt>
                <c:pt idx="10">
                  <c:v>98</c:v>
                </c:pt>
                <c:pt idx="11">
                  <c:v>89</c:v>
                </c:pt>
                <c:pt idx="12">
                  <c:v>67</c:v>
                </c:pt>
                <c:pt idx="13">
                  <c:v>38</c:v>
                </c:pt>
                <c:pt idx="14">
                  <c:v>17</c:v>
                </c:pt>
                <c:pt idx="15">
                  <c:v>7</c:v>
                </c:pt>
                <c:pt idx="16">
                  <c:v>2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75-4E44-8E3C-6E0152C62E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355451264"/>
        <c:axId val="355453184"/>
      </c:barChart>
      <c:catAx>
        <c:axId val="3554512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endParaRPr lang="en-US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355453184"/>
        <c:crosses val="autoZero"/>
        <c:auto val="1"/>
        <c:lblAlgn val="ctr"/>
        <c:lblOffset val="100"/>
        <c:noMultiLvlLbl val="0"/>
      </c:catAx>
      <c:valAx>
        <c:axId val="35545318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endParaRPr lang="en-US"/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crossAx val="35545126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Simulation: Percentile Distribution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numRef>
              <c:f>SimulationResults1HDD!$E$5:$E$25</c:f>
              <c:numCache>
                <c:formatCode>0%</c:formatCode>
                <c:ptCount val="21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  <c:pt idx="7">
                  <c:v>0.35</c:v>
                </c:pt>
                <c:pt idx="8">
                  <c:v>0.4</c:v>
                </c:pt>
                <c:pt idx="9">
                  <c:v>0.45</c:v>
                </c:pt>
                <c:pt idx="10">
                  <c:v>0.5</c:v>
                </c:pt>
                <c:pt idx="11">
                  <c:v>0.55000000000000004</c:v>
                </c:pt>
                <c:pt idx="12">
                  <c:v>0.6</c:v>
                </c:pt>
                <c:pt idx="13">
                  <c:v>0.65</c:v>
                </c:pt>
                <c:pt idx="14">
                  <c:v>0.7</c:v>
                </c:pt>
                <c:pt idx="15">
                  <c:v>0.75</c:v>
                </c:pt>
                <c:pt idx="16">
                  <c:v>0.8</c:v>
                </c:pt>
                <c:pt idx="17">
                  <c:v>0.85</c:v>
                </c:pt>
                <c:pt idx="18">
                  <c:v>0.9</c:v>
                </c:pt>
                <c:pt idx="19">
                  <c:v>0.95</c:v>
                </c:pt>
                <c:pt idx="20">
                  <c:v>1</c:v>
                </c:pt>
              </c:numCache>
            </c:numRef>
          </c:cat>
          <c:val>
            <c:numRef>
              <c:f>SimulationResults1HDD!$F$5:$F$25</c:f>
              <c:numCache>
                <c:formatCode>General</c:formatCode>
                <c:ptCount val="21"/>
                <c:pt idx="0">
                  <c:v>-105.39627861288824</c:v>
                </c:pt>
                <c:pt idx="1">
                  <c:v>6.579802493335734</c:v>
                </c:pt>
                <c:pt idx="2">
                  <c:v>38.045940217576785</c:v>
                </c:pt>
                <c:pt idx="3">
                  <c:v>58.859358904550206</c:v>
                </c:pt>
                <c:pt idx="4">
                  <c:v>75.846284022507774</c:v>
                </c:pt>
                <c:pt idx="5">
                  <c:v>89.95260016832961</c:v>
                </c:pt>
                <c:pt idx="6">
                  <c:v>103.0035403067215</c:v>
                </c:pt>
                <c:pt idx="7">
                  <c:v>114.59603582524996</c:v>
                </c:pt>
                <c:pt idx="8">
                  <c:v>125.85068752361317</c:v>
                </c:pt>
                <c:pt idx="9">
                  <c:v>136.78763668666383</c:v>
                </c:pt>
                <c:pt idx="10">
                  <c:v>147.50772993060326</c:v>
                </c:pt>
                <c:pt idx="11">
                  <c:v>157.93725920646369</c:v>
                </c:pt>
                <c:pt idx="12">
                  <c:v>168.66514385363263</c:v>
                </c:pt>
                <c:pt idx="13">
                  <c:v>179.87223203354944</c:v>
                </c:pt>
                <c:pt idx="14">
                  <c:v>191.89977836684633</c:v>
                </c:pt>
                <c:pt idx="15">
                  <c:v>204.69483101200632</c:v>
                </c:pt>
                <c:pt idx="16">
                  <c:v>218.99123358525176</c:v>
                </c:pt>
                <c:pt idx="17">
                  <c:v>235.0994241628535</c:v>
                </c:pt>
                <c:pt idx="18">
                  <c:v>255.80499751860106</c:v>
                </c:pt>
                <c:pt idx="19">
                  <c:v>286.9978675240381</c:v>
                </c:pt>
                <c:pt idx="20">
                  <c:v>404.17505236851628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66-4788-B5E0-2796E12AF2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75998592"/>
        <c:axId val="276074880"/>
      </c:barChart>
      <c:catAx>
        <c:axId val="2759985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endParaRPr lang="en-US"/>
              </a:p>
            </c:rich>
          </c:tx>
          <c:overlay val="0"/>
        </c:title>
        <c:numFmt formatCode="0%" sourceLinked="1"/>
        <c:majorTickMark val="out"/>
        <c:minorTickMark val="none"/>
        <c:tickLblPos val="nextTo"/>
        <c:crossAx val="276074880"/>
        <c:crosses val="autoZero"/>
        <c:auto val="1"/>
        <c:lblAlgn val="ctr"/>
        <c:lblOffset val="100"/>
        <c:noMultiLvlLbl val="0"/>
      </c:catAx>
      <c:valAx>
        <c:axId val="27607488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endParaRPr lang="en-US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27599859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Simulation: Histogram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ln w="25400">
              <a:noFill/>
            </a:ln>
          </c:spPr>
          <c:invertIfNegative val="0"/>
          <c:cat>
            <c:numRef>
              <c:f>SimulationResults1HDD!$H$5:$H$25</c:f>
              <c:numCache>
                <c:formatCode>General</c:formatCode>
                <c:ptCount val="21"/>
                <c:pt idx="0">
                  <c:v>-120</c:v>
                </c:pt>
                <c:pt idx="1">
                  <c:v>-90</c:v>
                </c:pt>
                <c:pt idx="2">
                  <c:v>-60</c:v>
                </c:pt>
                <c:pt idx="3">
                  <c:v>-30</c:v>
                </c:pt>
                <c:pt idx="4">
                  <c:v>0</c:v>
                </c:pt>
                <c:pt idx="5">
                  <c:v>30</c:v>
                </c:pt>
                <c:pt idx="6">
                  <c:v>60</c:v>
                </c:pt>
                <c:pt idx="7">
                  <c:v>90</c:v>
                </c:pt>
                <c:pt idx="8">
                  <c:v>120</c:v>
                </c:pt>
                <c:pt idx="9">
                  <c:v>150</c:v>
                </c:pt>
                <c:pt idx="10">
                  <c:v>180</c:v>
                </c:pt>
                <c:pt idx="11">
                  <c:v>210</c:v>
                </c:pt>
                <c:pt idx="12">
                  <c:v>240</c:v>
                </c:pt>
                <c:pt idx="13">
                  <c:v>270</c:v>
                </c:pt>
                <c:pt idx="14">
                  <c:v>300</c:v>
                </c:pt>
                <c:pt idx="15">
                  <c:v>330</c:v>
                </c:pt>
                <c:pt idx="16">
                  <c:v>360</c:v>
                </c:pt>
                <c:pt idx="17">
                  <c:v>390</c:v>
                </c:pt>
                <c:pt idx="18">
                  <c:v>420</c:v>
                </c:pt>
                <c:pt idx="19">
                  <c:v>450</c:v>
                </c:pt>
                <c:pt idx="20">
                  <c:v>480</c:v>
                </c:pt>
              </c:numCache>
            </c:numRef>
          </c:cat>
          <c:val>
            <c:numRef>
              <c:f>SimulationResults1HDD!$I$5:$I$25</c:f>
              <c:numCache>
                <c:formatCode>0</c:formatCode>
                <c:ptCount val="21"/>
                <c:pt idx="0">
                  <c:v>0</c:v>
                </c:pt>
                <c:pt idx="1">
                  <c:v>2</c:v>
                </c:pt>
                <c:pt idx="2">
                  <c:v>2</c:v>
                </c:pt>
                <c:pt idx="3">
                  <c:v>5</c:v>
                </c:pt>
                <c:pt idx="4">
                  <c:v>12</c:v>
                </c:pt>
                <c:pt idx="5">
                  <c:v>21</c:v>
                </c:pt>
                <c:pt idx="6">
                  <c:v>33</c:v>
                </c:pt>
                <c:pt idx="7">
                  <c:v>50</c:v>
                </c:pt>
                <c:pt idx="8">
                  <c:v>62</c:v>
                </c:pt>
                <c:pt idx="9">
                  <c:v>69</c:v>
                </c:pt>
                <c:pt idx="10">
                  <c:v>69</c:v>
                </c:pt>
                <c:pt idx="11">
                  <c:v>60</c:v>
                </c:pt>
                <c:pt idx="12">
                  <c:v>46</c:v>
                </c:pt>
                <c:pt idx="13">
                  <c:v>32</c:v>
                </c:pt>
                <c:pt idx="14">
                  <c:v>19</c:v>
                </c:pt>
                <c:pt idx="15">
                  <c:v>10</c:v>
                </c:pt>
                <c:pt idx="16">
                  <c:v>5</c:v>
                </c:pt>
                <c:pt idx="17">
                  <c:v>2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9E-464B-894F-6C0A950651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276109568"/>
        <c:axId val="276157568"/>
      </c:barChart>
      <c:catAx>
        <c:axId val="2761095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endParaRPr lang="en-US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276157568"/>
        <c:crosses val="autoZero"/>
        <c:auto val="1"/>
        <c:lblAlgn val="ctr"/>
        <c:lblOffset val="100"/>
        <c:noMultiLvlLbl val="0"/>
      </c:catAx>
      <c:valAx>
        <c:axId val="27615756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endParaRPr lang="en-US"/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crossAx val="27610956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Simulation: Percentile Distribution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numRef>
              <c:f>SimulationResults1CDD!$E$5:$E$25</c:f>
              <c:numCache>
                <c:formatCode>0%</c:formatCode>
                <c:ptCount val="21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  <c:pt idx="7">
                  <c:v>0.35</c:v>
                </c:pt>
                <c:pt idx="8">
                  <c:v>0.4</c:v>
                </c:pt>
                <c:pt idx="9">
                  <c:v>0.45</c:v>
                </c:pt>
                <c:pt idx="10">
                  <c:v>0.5</c:v>
                </c:pt>
                <c:pt idx="11">
                  <c:v>0.55000000000000004</c:v>
                </c:pt>
                <c:pt idx="12">
                  <c:v>0.6</c:v>
                </c:pt>
                <c:pt idx="13">
                  <c:v>0.65</c:v>
                </c:pt>
                <c:pt idx="14">
                  <c:v>0.7</c:v>
                </c:pt>
                <c:pt idx="15">
                  <c:v>0.75</c:v>
                </c:pt>
                <c:pt idx="16">
                  <c:v>0.8</c:v>
                </c:pt>
                <c:pt idx="17">
                  <c:v>0.85</c:v>
                </c:pt>
                <c:pt idx="18">
                  <c:v>0.9</c:v>
                </c:pt>
                <c:pt idx="19">
                  <c:v>0.95</c:v>
                </c:pt>
                <c:pt idx="20">
                  <c:v>1</c:v>
                </c:pt>
              </c:numCache>
            </c:numRef>
          </c:cat>
          <c:val>
            <c:numRef>
              <c:f>SimulationResults1CDD!$F$5:$F$25</c:f>
              <c:numCache>
                <c:formatCode>General</c:formatCode>
                <c:ptCount val="21"/>
                <c:pt idx="0">
                  <c:v>-69.866663518319115</c:v>
                </c:pt>
                <c:pt idx="1">
                  <c:v>7.468458443955484</c:v>
                </c:pt>
                <c:pt idx="2">
                  <c:v>22.544587499233323</c:v>
                </c:pt>
                <c:pt idx="3">
                  <c:v>32.695640416341114</c:v>
                </c:pt>
                <c:pt idx="4">
                  <c:v>40.52116150633195</c:v>
                </c:pt>
                <c:pt idx="5">
                  <c:v>47.411629253579214</c:v>
                </c:pt>
                <c:pt idx="6">
                  <c:v>53.425446577615702</c:v>
                </c:pt>
                <c:pt idx="7">
                  <c:v>58.993784241961805</c:v>
                </c:pt>
                <c:pt idx="8">
                  <c:v>64.548685731001939</c:v>
                </c:pt>
                <c:pt idx="9">
                  <c:v>69.607810006926144</c:v>
                </c:pt>
                <c:pt idx="10">
                  <c:v>74.64504304583582</c:v>
                </c:pt>
                <c:pt idx="11">
                  <c:v>79.771648009303348</c:v>
                </c:pt>
                <c:pt idx="12">
                  <c:v>84.926267984990858</c:v>
                </c:pt>
                <c:pt idx="13">
                  <c:v>90.339741175553016</c:v>
                </c:pt>
                <c:pt idx="14">
                  <c:v>95.950722274720874</c:v>
                </c:pt>
                <c:pt idx="15">
                  <c:v>101.92139422297362</c:v>
                </c:pt>
                <c:pt idx="16">
                  <c:v>108.86289059082311</c:v>
                </c:pt>
                <c:pt idx="17">
                  <c:v>116.40626680154804</c:v>
                </c:pt>
                <c:pt idx="18">
                  <c:v>126.24483329899762</c:v>
                </c:pt>
                <c:pt idx="19">
                  <c:v>141.07247059715095</c:v>
                </c:pt>
                <c:pt idx="20">
                  <c:v>204.03597295628518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0F-4F66-BF13-0CA71864F8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76200448"/>
        <c:axId val="320356736"/>
      </c:barChart>
      <c:catAx>
        <c:axId val="2762004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endParaRPr lang="en-US"/>
              </a:p>
            </c:rich>
          </c:tx>
          <c:overlay val="0"/>
        </c:title>
        <c:numFmt formatCode="0%" sourceLinked="1"/>
        <c:majorTickMark val="out"/>
        <c:minorTickMark val="none"/>
        <c:tickLblPos val="nextTo"/>
        <c:crossAx val="320356736"/>
        <c:crosses val="autoZero"/>
        <c:auto val="1"/>
        <c:lblAlgn val="ctr"/>
        <c:lblOffset val="100"/>
        <c:noMultiLvlLbl val="0"/>
      </c:catAx>
      <c:valAx>
        <c:axId val="32035673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endParaRPr lang="en-US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27620044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Simulation: Histogram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ln w="25400">
              <a:noFill/>
            </a:ln>
          </c:spPr>
          <c:invertIfNegative val="0"/>
          <c:cat>
            <c:numRef>
              <c:f>SimulationResults1CDD!$H$5:$H$25</c:f>
              <c:numCache>
                <c:formatCode>General</c:formatCode>
                <c:ptCount val="21"/>
                <c:pt idx="0">
                  <c:v>-100</c:v>
                </c:pt>
                <c:pt idx="1">
                  <c:v>-80</c:v>
                </c:pt>
                <c:pt idx="2">
                  <c:v>-60</c:v>
                </c:pt>
                <c:pt idx="3">
                  <c:v>-40</c:v>
                </c:pt>
                <c:pt idx="4">
                  <c:v>-20</c:v>
                </c:pt>
                <c:pt idx="5">
                  <c:v>0</c:v>
                </c:pt>
                <c:pt idx="6">
                  <c:v>20</c:v>
                </c:pt>
                <c:pt idx="7">
                  <c:v>40</c:v>
                </c:pt>
                <c:pt idx="8">
                  <c:v>60</c:v>
                </c:pt>
                <c:pt idx="9">
                  <c:v>80</c:v>
                </c:pt>
                <c:pt idx="10">
                  <c:v>100</c:v>
                </c:pt>
                <c:pt idx="11">
                  <c:v>120</c:v>
                </c:pt>
                <c:pt idx="12">
                  <c:v>140</c:v>
                </c:pt>
                <c:pt idx="13">
                  <c:v>160</c:v>
                </c:pt>
                <c:pt idx="14">
                  <c:v>180</c:v>
                </c:pt>
                <c:pt idx="15">
                  <c:v>200</c:v>
                </c:pt>
                <c:pt idx="16">
                  <c:v>220</c:v>
                </c:pt>
                <c:pt idx="17">
                  <c:v>240</c:v>
                </c:pt>
                <c:pt idx="18">
                  <c:v>260</c:v>
                </c:pt>
                <c:pt idx="19">
                  <c:v>280</c:v>
                </c:pt>
                <c:pt idx="20">
                  <c:v>300</c:v>
                </c:pt>
              </c:numCache>
            </c:numRef>
          </c:cat>
          <c:val>
            <c:numRef>
              <c:f>SimulationResults1CDD!$I$5:$I$25</c:f>
              <c:numCache>
                <c:formatCode>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4</c:v>
                </c:pt>
                <c:pt idx="5">
                  <c:v>11</c:v>
                </c:pt>
                <c:pt idx="6">
                  <c:v>28</c:v>
                </c:pt>
                <c:pt idx="7">
                  <c:v>54</c:v>
                </c:pt>
                <c:pt idx="8">
                  <c:v>80</c:v>
                </c:pt>
                <c:pt idx="9">
                  <c:v>98</c:v>
                </c:pt>
                <c:pt idx="10">
                  <c:v>90</c:v>
                </c:pt>
                <c:pt idx="11">
                  <c:v>68</c:v>
                </c:pt>
                <c:pt idx="12">
                  <c:v>39</c:v>
                </c:pt>
                <c:pt idx="13">
                  <c:v>18</c:v>
                </c:pt>
                <c:pt idx="14">
                  <c:v>6</c:v>
                </c:pt>
                <c:pt idx="15">
                  <c:v>2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B6-431C-B571-A753B194BA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320395136"/>
        <c:axId val="320475520"/>
      </c:barChart>
      <c:catAx>
        <c:axId val="3203951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endParaRPr lang="en-US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320475520"/>
        <c:crosses val="autoZero"/>
        <c:auto val="1"/>
        <c:lblAlgn val="ctr"/>
        <c:lblOffset val="100"/>
        <c:noMultiLvlLbl val="0"/>
      </c:catAx>
      <c:valAx>
        <c:axId val="32047552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endParaRPr lang="en-US"/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crossAx val="32039513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Simulation: Percentile Distribution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numRef>
              <c:f>SimulationResults2HDD!$E$5:$E$25</c:f>
              <c:numCache>
                <c:formatCode>0%</c:formatCode>
                <c:ptCount val="21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  <c:pt idx="7">
                  <c:v>0.35</c:v>
                </c:pt>
                <c:pt idx="8">
                  <c:v>0.4</c:v>
                </c:pt>
                <c:pt idx="9">
                  <c:v>0.45</c:v>
                </c:pt>
                <c:pt idx="10">
                  <c:v>0.5</c:v>
                </c:pt>
                <c:pt idx="11">
                  <c:v>0.55000000000000004</c:v>
                </c:pt>
                <c:pt idx="12">
                  <c:v>0.6</c:v>
                </c:pt>
                <c:pt idx="13">
                  <c:v>0.65</c:v>
                </c:pt>
                <c:pt idx="14">
                  <c:v>0.7</c:v>
                </c:pt>
                <c:pt idx="15">
                  <c:v>0.75</c:v>
                </c:pt>
                <c:pt idx="16">
                  <c:v>0.8</c:v>
                </c:pt>
                <c:pt idx="17">
                  <c:v>0.85</c:v>
                </c:pt>
                <c:pt idx="18">
                  <c:v>0.9</c:v>
                </c:pt>
                <c:pt idx="19">
                  <c:v>0.95</c:v>
                </c:pt>
                <c:pt idx="20">
                  <c:v>1</c:v>
                </c:pt>
              </c:numCache>
            </c:numRef>
          </c:cat>
          <c:val>
            <c:numRef>
              <c:f>SimulationResults2HDD!$F$5:$F$25</c:f>
              <c:numCache>
                <c:formatCode>General</c:formatCode>
                <c:ptCount val="21"/>
                <c:pt idx="0">
                  <c:v>-30.695353635241077</c:v>
                </c:pt>
                <c:pt idx="1">
                  <c:v>50.754178315149233</c:v>
                </c:pt>
                <c:pt idx="2">
                  <c:v>69.2533872391692</c:v>
                </c:pt>
                <c:pt idx="3">
                  <c:v>81.97843366399789</c:v>
                </c:pt>
                <c:pt idx="4">
                  <c:v>92.255229298443737</c:v>
                </c:pt>
                <c:pt idx="5">
                  <c:v>100.93637351652114</c:v>
                </c:pt>
                <c:pt idx="6">
                  <c:v>108.77544634023326</c:v>
                </c:pt>
                <c:pt idx="7">
                  <c:v>116.09298001744051</c:v>
                </c:pt>
                <c:pt idx="8">
                  <c:v>122.85464533073517</c:v>
                </c:pt>
                <c:pt idx="9">
                  <c:v>129.3507679916498</c:v>
                </c:pt>
                <c:pt idx="10">
                  <c:v>136.07759243406545</c:v>
                </c:pt>
                <c:pt idx="11">
                  <c:v>142.36114536737315</c:v>
                </c:pt>
                <c:pt idx="12">
                  <c:v>149.21665882867765</c:v>
                </c:pt>
                <c:pt idx="13">
                  <c:v>155.94900435564404</c:v>
                </c:pt>
                <c:pt idx="14">
                  <c:v>163.13153314038692</c:v>
                </c:pt>
                <c:pt idx="15">
                  <c:v>170.95236344382852</c:v>
                </c:pt>
                <c:pt idx="16">
                  <c:v>179.3950419089465</c:v>
                </c:pt>
                <c:pt idx="17">
                  <c:v>189.52827588353304</c:v>
                </c:pt>
                <c:pt idx="18">
                  <c:v>202.54832578056107</c:v>
                </c:pt>
                <c:pt idx="19">
                  <c:v>220.89207028398374</c:v>
                </c:pt>
                <c:pt idx="20">
                  <c:v>310.97367170839311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A4-4B41-AFBE-F00AC6268F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21175936"/>
        <c:axId val="321177856"/>
      </c:barChart>
      <c:catAx>
        <c:axId val="3211759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endParaRPr lang="en-US"/>
              </a:p>
            </c:rich>
          </c:tx>
          <c:overlay val="0"/>
        </c:title>
        <c:numFmt formatCode="0%" sourceLinked="1"/>
        <c:majorTickMark val="out"/>
        <c:minorTickMark val="none"/>
        <c:tickLblPos val="nextTo"/>
        <c:crossAx val="321177856"/>
        <c:crosses val="autoZero"/>
        <c:auto val="1"/>
        <c:lblAlgn val="ctr"/>
        <c:lblOffset val="100"/>
        <c:noMultiLvlLbl val="0"/>
      </c:catAx>
      <c:valAx>
        <c:axId val="32117785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endParaRPr lang="en-US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32117593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Simulation: Histogram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ln w="25400">
              <a:noFill/>
            </a:ln>
          </c:spPr>
          <c:invertIfNegative val="0"/>
          <c:cat>
            <c:numRef>
              <c:f>SimulationResults2HDD!$H$5:$H$25</c:f>
              <c:numCache>
                <c:formatCode>General</c:formatCode>
                <c:ptCount val="21"/>
                <c:pt idx="0">
                  <c:v>-40</c:v>
                </c:pt>
                <c:pt idx="1">
                  <c:v>-20</c:v>
                </c:pt>
                <c:pt idx="2">
                  <c:v>0</c:v>
                </c:pt>
                <c:pt idx="3">
                  <c:v>20</c:v>
                </c:pt>
                <c:pt idx="4">
                  <c:v>40</c:v>
                </c:pt>
                <c:pt idx="5">
                  <c:v>60</c:v>
                </c:pt>
                <c:pt idx="6">
                  <c:v>80</c:v>
                </c:pt>
                <c:pt idx="7">
                  <c:v>100</c:v>
                </c:pt>
                <c:pt idx="8">
                  <c:v>120</c:v>
                </c:pt>
                <c:pt idx="9">
                  <c:v>140</c:v>
                </c:pt>
                <c:pt idx="10">
                  <c:v>160</c:v>
                </c:pt>
                <c:pt idx="11">
                  <c:v>180</c:v>
                </c:pt>
                <c:pt idx="12">
                  <c:v>200</c:v>
                </c:pt>
                <c:pt idx="13">
                  <c:v>220</c:v>
                </c:pt>
                <c:pt idx="14">
                  <c:v>240</c:v>
                </c:pt>
                <c:pt idx="15">
                  <c:v>260</c:v>
                </c:pt>
                <c:pt idx="16">
                  <c:v>280</c:v>
                </c:pt>
                <c:pt idx="17">
                  <c:v>300</c:v>
                </c:pt>
                <c:pt idx="18">
                  <c:v>320</c:v>
                </c:pt>
                <c:pt idx="19">
                  <c:v>340</c:v>
                </c:pt>
                <c:pt idx="20">
                  <c:v>360</c:v>
                </c:pt>
              </c:numCache>
            </c:numRef>
          </c:cat>
          <c:val>
            <c:numRef>
              <c:f>SimulationResults2HDD!$I$5:$I$25</c:f>
              <c:numCache>
                <c:formatCode>0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4</c:v>
                </c:pt>
                <c:pt idx="4">
                  <c:v>10</c:v>
                </c:pt>
                <c:pt idx="5">
                  <c:v>20</c:v>
                </c:pt>
                <c:pt idx="6">
                  <c:v>34</c:v>
                </c:pt>
                <c:pt idx="7">
                  <c:v>51</c:v>
                </c:pt>
                <c:pt idx="8">
                  <c:v>68</c:v>
                </c:pt>
                <c:pt idx="9">
                  <c:v>76</c:v>
                </c:pt>
                <c:pt idx="10">
                  <c:v>74</c:v>
                </c:pt>
                <c:pt idx="11">
                  <c:v>61</c:v>
                </c:pt>
                <c:pt idx="12">
                  <c:v>46</c:v>
                </c:pt>
                <c:pt idx="13">
                  <c:v>27</c:v>
                </c:pt>
                <c:pt idx="14">
                  <c:v>16</c:v>
                </c:pt>
                <c:pt idx="15">
                  <c:v>7</c:v>
                </c:pt>
                <c:pt idx="16">
                  <c:v>3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A4-4C43-9EA9-7CC16515BA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323700224"/>
        <c:axId val="323722240"/>
      </c:barChart>
      <c:catAx>
        <c:axId val="3237002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endParaRPr lang="en-US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323722240"/>
        <c:crosses val="autoZero"/>
        <c:auto val="1"/>
        <c:lblAlgn val="ctr"/>
        <c:lblOffset val="100"/>
        <c:noMultiLvlLbl val="0"/>
      </c:catAx>
      <c:valAx>
        <c:axId val="32372224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endParaRPr lang="en-US"/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crossAx val="32370022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9.xml"/><Relationship Id="rId1" Type="http://schemas.openxmlformats.org/officeDocument/2006/relationships/chart" Target="../charts/chart18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1.xml"/><Relationship Id="rId1" Type="http://schemas.openxmlformats.org/officeDocument/2006/relationships/chart" Target="../charts/chart20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3.xml"/><Relationship Id="rId1" Type="http://schemas.openxmlformats.org/officeDocument/2006/relationships/chart" Target="../charts/chart22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5.xml"/><Relationship Id="rId1" Type="http://schemas.openxmlformats.org/officeDocument/2006/relationships/chart" Target="../charts/chart24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7.xml"/><Relationship Id="rId1" Type="http://schemas.openxmlformats.org/officeDocument/2006/relationships/chart" Target="../charts/chart26.xml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9.xml"/><Relationship Id="rId1" Type="http://schemas.openxmlformats.org/officeDocument/2006/relationships/chart" Target="../charts/chart2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1.xml"/><Relationship Id="rId1" Type="http://schemas.openxmlformats.org/officeDocument/2006/relationships/chart" Target="../charts/chart30.xml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3.xml"/><Relationship Id="rId1" Type="http://schemas.openxmlformats.org/officeDocument/2006/relationships/chart" Target="../charts/chart32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5.xml"/><Relationship Id="rId1" Type="http://schemas.openxmlformats.org/officeDocument/2006/relationships/chart" Target="../charts/chart34.xml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7.xml"/><Relationship Id="rId1" Type="http://schemas.openxmlformats.org/officeDocument/2006/relationships/chart" Target="../charts/chart36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9.xml"/><Relationship Id="rId1" Type="http://schemas.openxmlformats.org/officeDocument/2006/relationships/chart" Target="../charts/chart38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3.xml"/><Relationship Id="rId1" Type="http://schemas.openxmlformats.org/officeDocument/2006/relationships/chart" Target="../charts/chart12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5.xml"/><Relationship Id="rId1" Type="http://schemas.openxmlformats.org/officeDocument/2006/relationships/chart" Target="../charts/chart14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7.xml"/><Relationship Id="rId1" Type="http://schemas.openxmlformats.org/officeDocument/2006/relationships/chart" Target="../charts/chart1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244475</xdr:colOff>
      <xdr:row>37</xdr:row>
      <xdr:rowOff>149225</xdr:rowOff>
    </xdr:from>
    <xdr:to>
      <xdr:col>22</xdr:col>
      <xdr:colOff>549275</xdr:colOff>
      <xdr:row>52</xdr:row>
      <xdr:rowOff>130175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84CF2EB-5934-4D61-A02D-0CD75D6936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606425</xdr:colOff>
      <xdr:row>1</xdr:row>
      <xdr:rowOff>63500</xdr:rowOff>
    </xdr:from>
    <xdr:to>
      <xdr:col>13</xdr:col>
      <xdr:colOff>174625</xdr:colOff>
      <xdr:row>18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606425</xdr:colOff>
      <xdr:row>19</xdr:row>
      <xdr:rowOff>63500</xdr:rowOff>
    </xdr:from>
    <xdr:to>
      <xdr:col>13</xdr:col>
      <xdr:colOff>174625</xdr:colOff>
      <xdr:row>36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606425</xdr:colOff>
      <xdr:row>1</xdr:row>
      <xdr:rowOff>63500</xdr:rowOff>
    </xdr:from>
    <xdr:to>
      <xdr:col>13</xdr:col>
      <xdr:colOff>174625</xdr:colOff>
      <xdr:row>18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606425</xdr:colOff>
      <xdr:row>19</xdr:row>
      <xdr:rowOff>63500</xdr:rowOff>
    </xdr:from>
    <xdr:to>
      <xdr:col>13</xdr:col>
      <xdr:colOff>174625</xdr:colOff>
      <xdr:row>36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606425</xdr:colOff>
      <xdr:row>1</xdr:row>
      <xdr:rowOff>63500</xdr:rowOff>
    </xdr:from>
    <xdr:to>
      <xdr:col>13</xdr:col>
      <xdr:colOff>174625</xdr:colOff>
      <xdr:row>18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606425</xdr:colOff>
      <xdr:row>19</xdr:row>
      <xdr:rowOff>63500</xdr:rowOff>
    </xdr:from>
    <xdr:to>
      <xdr:col>13</xdr:col>
      <xdr:colOff>174625</xdr:colOff>
      <xdr:row>36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606425</xdr:colOff>
      <xdr:row>1</xdr:row>
      <xdr:rowOff>63500</xdr:rowOff>
    </xdr:from>
    <xdr:to>
      <xdr:col>13</xdr:col>
      <xdr:colOff>174625</xdr:colOff>
      <xdr:row>18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606425</xdr:colOff>
      <xdr:row>19</xdr:row>
      <xdr:rowOff>63500</xdr:rowOff>
    </xdr:from>
    <xdr:to>
      <xdr:col>13</xdr:col>
      <xdr:colOff>174625</xdr:colOff>
      <xdr:row>36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606425</xdr:colOff>
      <xdr:row>1</xdr:row>
      <xdr:rowOff>63500</xdr:rowOff>
    </xdr:from>
    <xdr:to>
      <xdr:col>13</xdr:col>
      <xdr:colOff>174625</xdr:colOff>
      <xdr:row>18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606425</xdr:colOff>
      <xdr:row>19</xdr:row>
      <xdr:rowOff>63500</xdr:rowOff>
    </xdr:from>
    <xdr:to>
      <xdr:col>13</xdr:col>
      <xdr:colOff>174625</xdr:colOff>
      <xdr:row>36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606425</xdr:colOff>
      <xdr:row>1</xdr:row>
      <xdr:rowOff>63500</xdr:rowOff>
    </xdr:from>
    <xdr:to>
      <xdr:col>13</xdr:col>
      <xdr:colOff>174625</xdr:colOff>
      <xdr:row>18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606425</xdr:colOff>
      <xdr:row>19</xdr:row>
      <xdr:rowOff>63500</xdr:rowOff>
    </xdr:from>
    <xdr:to>
      <xdr:col>13</xdr:col>
      <xdr:colOff>174625</xdr:colOff>
      <xdr:row>36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606425</xdr:colOff>
      <xdr:row>1</xdr:row>
      <xdr:rowOff>63500</xdr:rowOff>
    </xdr:from>
    <xdr:to>
      <xdr:col>13</xdr:col>
      <xdr:colOff>174625</xdr:colOff>
      <xdr:row>18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606425</xdr:colOff>
      <xdr:row>19</xdr:row>
      <xdr:rowOff>63500</xdr:rowOff>
    </xdr:from>
    <xdr:to>
      <xdr:col>13</xdr:col>
      <xdr:colOff>174625</xdr:colOff>
      <xdr:row>36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558800</xdr:colOff>
      <xdr:row>1</xdr:row>
      <xdr:rowOff>63500</xdr:rowOff>
    </xdr:from>
    <xdr:to>
      <xdr:col>13</xdr:col>
      <xdr:colOff>127000</xdr:colOff>
      <xdr:row>18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558800</xdr:colOff>
      <xdr:row>19</xdr:row>
      <xdr:rowOff>63500</xdr:rowOff>
    </xdr:from>
    <xdr:to>
      <xdr:col>13</xdr:col>
      <xdr:colOff>127000</xdr:colOff>
      <xdr:row>36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606425</xdr:colOff>
      <xdr:row>1</xdr:row>
      <xdr:rowOff>63500</xdr:rowOff>
    </xdr:from>
    <xdr:to>
      <xdr:col>13</xdr:col>
      <xdr:colOff>174625</xdr:colOff>
      <xdr:row>18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606425</xdr:colOff>
      <xdr:row>19</xdr:row>
      <xdr:rowOff>63500</xdr:rowOff>
    </xdr:from>
    <xdr:to>
      <xdr:col>13</xdr:col>
      <xdr:colOff>174625</xdr:colOff>
      <xdr:row>36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558800</xdr:colOff>
      <xdr:row>1</xdr:row>
      <xdr:rowOff>63500</xdr:rowOff>
    </xdr:from>
    <xdr:to>
      <xdr:col>13</xdr:col>
      <xdr:colOff>127000</xdr:colOff>
      <xdr:row>18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558800</xdr:colOff>
      <xdr:row>19</xdr:row>
      <xdr:rowOff>63500</xdr:rowOff>
    </xdr:from>
    <xdr:to>
      <xdr:col>13</xdr:col>
      <xdr:colOff>127000</xdr:colOff>
      <xdr:row>36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952500</xdr:colOff>
      <xdr:row>18</xdr:row>
      <xdr:rowOff>109537</xdr:rowOff>
    </xdr:from>
    <xdr:to>
      <xdr:col>18</xdr:col>
      <xdr:colOff>2324100</xdr:colOff>
      <xdr:row>41</xdr:row>
      <xdr:rowOff>137583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</xdr:col>
      <xdr:colOff>2730501</xdr:colOff>
      <xdr:row>18</xdr:row>
      <xdr:rowOff>83607</xdr:rowOff>
    </xdr:from>
    <xdr:to>
      <xdr:col>26</xdr:col>
      <xdr:colOff>201083</xdr:colOff>
      <xdr:row>41</xdr:row>
      <xdr:rowOff>137582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558800</xdr:colOff>
      <xdr:row>1</xdr:row>
      <xdr:rowOff>63500</xdr:rowOff>
    </xdr:from>
    <xdr:to>
      <xdr:col>13</xdr:col>
      <xdr:colOff>127000</xdr:colOff>
      <xdr:row>18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558800</xdr:colOff>
      <xdr:row>19</xdr:row>
      <xdr:rowOff>63500</xdr:rowOff>
    </xdr:from>
    <xdr:to>
      <xdr:col>13</xdr:col>
      <xdr:colOff>127000</xdr:colOff>
      <xdr:row>36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558800</xdr:colOff>
      <xdr:row>1</xdr:row>
      <xdr:rowOff>63500</xdr:rowOff>
    </xdr:from>
    <xdr:to>
      <xdr:col>13</xdr:col>
      <xdr:colOff>127000</xdr:colOff>
      <xdr:row>18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558800</xdr:colOff>
      <xdr:row>19</xdr:row>
      <xdr:rowOff>63500</xdr:rowOff>
    </xdr:from>
    <xdr:to>
      <xdr:col>13</xdr:col>
      <xdr:colOff>127000</xdr:colOff>
      <xdr:row>36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558800</xdr:colOff>
      <xdr:row>1</xdr:row>
      <xdr:rowOff>63500</xdr:rowOff>
    </xdr:from>
    <xdr:to>
      <xdr:col>13</xdr:col>
      <xdr:colOff>127000</xdr:colOff>
      <xdr:row>18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558800</xdr:colOff>
      <xdr:row>19</xdr:row>
      <xdr:rowOff>63500</xdr:rowOff>
    </xdr:from>
    <xdr:to>
      <xdr:col>13</xdr:col>
      <xdr:colOff>127000</xdr:colOff>
      <xdr:row>36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558800</xdr:colOff>
      <xdr:row>1</xdr:row>
      <xdr:rowOff>63500</xdr:rowOff>
    </xdr:from>
    <xdr:to>
      <xdr:col>13</xdr:col>
      <xdr:colOff>127000</xdr:colOff>
      <xdr:row>18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558800</xdr:colOff>
      <xdr:row>19</xdr:row>
      <xdr:rowOff>63500</xdr:rowOff>
    </xdr:from>
    <xdr:to>
      <xdr:col>13</xdr:col>
      <xdr:colOff>127000</xdr:colOff>
      <xdr:row>36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587375</xdr:colOff>
      <xdr:row>2</xdr:row>
      <xdr:rowOff>6350</xdr:rowOff>
    </xdr:from>
    <xdr:to>
      <xdr:col>14</xdr:col>
      <xdr:colOff>155575</xdr:colOff>
      <xdr:row>18</xdr:row>
      <xdr:rowOff>133350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587375</xdr:colOff>
      <xdr:row>18</xdr:row>
      <xdr:rowOff>139700</xdr:rowOff>
    </xdr:from>
    <xdr:to>
      <xdr:col>14</xdr:col>
      <xdr:colOff>155575</xdr:colOff>
      <xdr:row>35</xdr:row>
      <xdr:rowOff>76200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558800</xdr:colOff>
      <xdr:row>1</xdr:row>
      <xdr:rowOff>63500</xdr:rowOff>
    </xdr:from>
    <xdr:to>
      <xdr:col>13</xdr:col>
      <xdr:colOff>127000</xdr:colOff>
      <xdr:row>18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558800</xdr:colOff>
      <xdr:row>19</xdr:row>
      <xdr:rowOff>63500</xdr:rowOff>
    </xdr:from>
    <xdr:to>
      <xdr:col>13</xdr:col>
      <xdr:colOff>127000</xdr:colOff>
      <xdr:row>36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558800</xdr:colOff>
      <xdr:row>1</xdr:row>
      <xdr:rowOff>63500</xdr:rowOff>
    </xdr:from>
    <xdr:to>
      <xdr:col>13</xdr:col>
      <xdr:colOff>127000</xdr:colOff>
      <xdr:row>18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558800</xdr:colOff>
      <xdr:row>19</xdr:row>
      <xdr:rowOff>63500</xdr:rowOff>
    </xdr:from>
    <xdr:to>
      <xdr:col>13</xdr:col>
      <xdr:colOff>127000</xdr:colOff>
      <xdr:row>36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558800</xdr:colOff>
      <xdr:row>1</xdr:row>
      <xdr:rowOff>63500</xdr:rowOff>
    </xdr:from>
    <xdr:to>
      <xdr:col>13</xdr:col>
      <xdr:colOff>127000</xdr:colOff>
      <xdr:row>18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558800</xdr:colOff>
      <xdr:row>19</xdr:row>
      <xdr:rowOff>63500</xdr:rowOff>
    </xdr:from>
    <xdr:to>
      <xdr:col>13</xdr:col>
      <xdr:colOff>127000</xdr:colOff>
      <xdr:row>36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2.bin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Relationship Id="rId4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20.bin"/><Relationship Id="rId2" Type="http://schemas.openxmlformats.org/officeDocument/2006/relationships/customProperty" Target="../customProperty19.bin"/><Relationship Id="rId1" Type="http://schemas.openxmlformats.org/officeDocument/2006/relationships/printerSettings" Target="../printerSettings/printerSettings10.bin"/><Relationship Id="rId4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22.bin"/><Relationship Id="rId2" Type="http://schemas.openxmlformats.org/officeDocument/2006/relationships/customProperty" Target="../customProperty21.bin"/><Relationship Id="rId1" Type="http://schemas.openxmlformats.org/officeDocument/2006/relationships/printerSettings" Target="../printerSettings/printerSettings11.bin"/><Relationship Id="rId4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24.bin"/><Relationship Id="rId2" Type="http://schemas.openxmlformats.org/officeDocument/2006/relationships/customProperty" Target="../customProperty23.bin"/><Relationship Id="rId1" Type="http://schemas.openxmlformats.org/officeDocument/2006/relationships/printerSettings" Target="../printerSettings/printerSettings12.bin"/><Relationship Id="rId4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26.bin"/><Relationship Id="rId2" Type="http://schemas.openxmlformats.org/officeDocument/2006/relationships/customProperty" Target="../customProperty25.bin"/><Relationship Id="rId1" Type="http://schemas.openxmlformats.org/officeDocument/2006/relationships/printerSettings" Target="../printerSettings/printerSettings13.bin"/><Relationship Id="rId4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28.bin"/><Relationship Id="rId2" Type="http://schemas.openxmlformats.org/officeDocument/2006/relationships/customProperty" Target="../customProperty27.bin"/><Relationship Id="rId1" Type="http://schemas.openxmlformats.org/officeDocument/2006/relationships/printerSettings" Target="../printerSettings/printerSettings14.bin"/><Relationship Id="rId4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30.bin"/><Relationship Id="rId2" Type="http://schemas.openxmlformats.org/officeDocument/2006/relationships/customProperty" Target="../customProperty29.bin"/><Relationship Id="rId1" Type="http://schemas.openxmlformats.org/officeDocument/2006/relationships/printerSettings" Target="../printerSettings/printerSettings15.bin"/><Relationship Id="rId4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32.bin"/><Relationship Id="rId2" Type="http://schemas.openxmlformats.org/officeDocument/2006/relationships/customProperty" Target="../customProperty31.bin"/><Relationship Id="rId1" Type="http://schemas.openxmlformats.org/officeDocument/2006/relationships/printerSettings" Target="../printerSettings/printerSettings16.bin"/><Relationship Id="rId4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34.bin"/><Relationship Id="rId2" Type="http://schemas.openxmlformats.org/officeDocument/2006/relationships/customProperty" Target="../customProperty33.bin"/><Relationship Id="rId1" Type="http://schemas.openxmlformats.org/officeDocument/2006/relationships/printerSettings" Target="../printerSettings/printerSettings17.bin"/><Relationship Id="rId4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36.bin"/><Relationship Id="rId2" Type="http://schemas.openxmlformats.org/officeDocument/2006/relationships/customProperty" Target="../customProperty35.bin"/><Relationship Id="rId1" Type="http://schemas.openxmlformats.org/officeDocument/2006/relationships/printerSettings" Target="../printerSettings/printerSettings18.bin"/><Relationship Id="rId4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38.bin"/><Relationship Id="rId2" Type="http://schemas.openxmlformats.org/officeDocument/2006/relationships/customProperty" Target="../customProperty37.bin"/><Relationship Id="rId1" Type="http://schemas.openxmlformats.org/officeDocument/2006/relationships/printerSettings" Target="../printerSettings/printerSettings19.bin"/><Relationship Id="rId4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4.bin"/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2.bin"/><Relationship Id="rId4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40.bin"/><Relationship Id="rId2" Type="http://schemas.openxmlformats.org/officeDocument/2006/relationships/customProperty" Target="../customProperty39.bin"/><Relationship Id="rId1" Type="http://schemas.openxmlformats.org/officeDocument/2006/relationships/printerSettings" Target="../printerSettings/printerSettings20.bin"/><Relationship Id="rId4" Type="http://schemas.openxmlformats.org/officeDocument/2006/relationships/drawing" Target="../drawings/drawing20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6.bin"/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3.bin"/><Relationship Id="rId4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8.bin"/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4.bin"/><Relationship Id="rId4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10.bin"/><Relationship Id="rId2" Type="http://schemas.openxmlformats.org/officeDocument/2006/relationships/customProperty" Target="../customProperty9.bin"/><Relationship Id="rId1" Type="http://schemas.openxmlformats.org/officeDocument/2006/relationships/printerSettings" Target="../printerSettings/printerSettings5.bin"/><Relationship Id="rId4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12.bin"/><Relationship Id="rId2" Type="http://schemas.openxmlformats.org/officeDocument/2006/relationships/customProperty" Target="../customProperty11.bin"/><Relationship Id="rId1" Type="http://schemas.openxmlformats.org/officeDocument/2006/relationships/printerSettings" Target="../printerSettings/printerSettings6.bin"/><Relationship Id="rId4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14.bin"/><Relationship Id="rId2" Type="http://schemas.openxmlformats.org/officeDocument/2006/relationships/customProperty" Target="../customProperty13.bin"/><Relationship Id="rId1" Type="http://schemas.openxmlformats.org/officeDocument/2006/relationships/printerSettings" Target="../printerSettings/printerSettings7.bin"/><Relationship Id="rId4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16.bin"/><Relationship Id="rId2" Type="http://schemas.openxmlformats.org/officeDocument/2006/relationships/customProperty" Target="../customProperty15.bin"/><Relationship Id="rId1" Type="http://schemas.openxmlformats.org/officeDocument/2006/relationships/printerSettings" Target="../printerSettings/printerSettings8.bin"/><Relationship Id="rId4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18.bin"/><Relationship Id="rId2" Type="http://schemas.openxmlformats.org/officeDocument/2006/relationships/customProperty" Target="../customProperty17.bin"/><Relationship Id="rId1" Type="http://schemas.openxmlformats.org/officeDocument/2006/relationships/printerSettings" Target="../printerSettings/printerSettings9.bin"/><Relationship Id="rId4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73"/>
  <sheetViews>
    <sheetView tabSelected="1" zoomScaleNormal="100" workbookViewId="0"/>
  </sheetViews>
  <sheetFormatPr defaultRowHeight="15" x14ac:dyDescent="0.25"/>
  <cols>
    <col min="1" max="1" width="14.42578125" style="10" bestFit="1" customWidth="1"/>
    <col min="2" max="2" width="9.140625" style="10"/>
    <col min="3" max="3" width="12.7109375" style="10" bestFit="1" customWidth="1"/>
    <col min="4" max="4" width="11.7109375" style="10" bestFit="1" customWidth="1"/>
    <col min="5" max="14" width="11.5703125" style="10" bestFit="1" customWidth="1"/>
    <col min="15" max="15" width="12.5703125" style="10" bestFit="1" customWidth="1"/>
    <col min="16" max="16384" width="9.140625" style="10"/>
  </cols>
  <sheetData>
    <row r="1" spans="1:15" x14ac:dyDescent="0.25">
      <c r="C1" s="10" t="s">
        <v>0</v>
      </c>
      <c r="D1" s="10" t="s">
        <v>1</v>
      </c>
      <c r="E1" s="10" t="s">
        <v>2</v>
      </c>
      <c r="F1" s="10" t="s">
        <v>3</v>
      </c>
      <c r="G1" s="10" t="s">
        <v>4</v>
      </c>
      <c r="H1" s="10" t="s">
        <v>5</v>
      </c>
      <c r="I1" s="10" t="s">
        <v>6</v>
      </c>
      <c r="J1" s="10" t="s">
        <v>7</v>
      </c>
      <c r="K1" s="10" t="s">
        <v>8</v>
      </c>
      <c r="L1" s="10" t="s">
        <v>9</v>
      </c>
      <c r="M1" s="10" t="s">
        <v>10</v>
      </c>
      <c r="N1" s="10" t="s">
        <v>11</v>
      </c>
      <c r="O1" s="10" t="s">
        <v>12</v>
      </c>
    </row>
    <row r="2" spans="1:15" x14ac:dyDescent="0.25">
      <c r="B2" s="10">
        <v>2020</v>
      </c>
      <c r="C2" s="10">
        <v>59</v>
      </c>
      <c r="D2" s="10">
        <v>91</v>
      </c>
      <c r="E2" s="10">
        <v>54</v>
      </c>
      <c r="F2" s="10">
        <v>2</v>
      </c>
      <c r="G2" s="10">
        <v>0</v>
      </c>
      <c r="H2" s="10">
        <v>0</v>
      </c>
      <c r="I2" s="10">
        <v>0</v>
      </c>
      <c r="J2" s="10">
        <v>0</v>
      </c>
      <c r="K2" s="10">
        <v>0</v>
      </c>
      <c r="L2" s="10">
        <v>0</v>
      </c>
      <c r="M2" s="10">
        <v>0</v>
      </c>
      <c r="N2" s="10">
        <v>73</v>
      </c>
      <c r="O2" s="10">
        <v>279</v>
      </c>
    </row>
    <row r="3" spans="1:15" x14ac:dyDescent="0.25">
      <c r="B3" s="10">
        <v>2019</v>
      </c>
      <c r="C3" s="10">
        <v>100</v>
      </c>
      <c r="D3" s="10">
        <v>118</v>
      </c>
      <c r="E3" s="10">
        <v>27</v>
      </c>
      <c r="F3" s="10">
        <v>7</v>
      </c>
      <c r="G3" s="10">
        <v>0</v>
      </c>
      <c r="H3" s="10">
        <v>0</v>
      </c>
      <c r="I3" s="10">
        <v>0</v>
      </c>
      <c r="J3" s="10">
        <v>0</v>
      </c>
      <c r="K3" s="10">
        <v>0</v>
      </c>
      <c r="L3" s="10">
        <v>0</v>
      </c>
      <c r="M3" s="10">
        <v>10</v>
      </c>
      <c r="N3" s="10">
        <v>47</v>
      </c>
      <c r="O3" s="10">
        <v>309</v>
      </c>
    </row>
    <row r="4" spans="1:15" x14ac:dyDescent="0.25">
      <c r="B4" s="10">
        <f>+B3-1</f>
        <v>2018</v>
      </c>
      <c r="C4" s="10">
        <v>165</v>
      </c>
      <c r="D4" s="10">
        <v>81</v>
      </c>
      <c r="E4" s="10">
        <v>41</v>
      </c>
      <c r="F4" s="10">
        <v>32</v>
      </c>
      <c r="G4" s="10">
        <v>0</v>
      </c>
      <c r="H4" s="10">
        <v>0</v>
      </c>
      <c r="I4" s="10">
        <v>0</v>
      </c>
      <c r="J4" s="10">
        <v>0</v>
      </c>
      <c r="K4" s="10">
        <v>0</v>
      </c>
      <c r="L4" s="10">
        <v>0</v>
      </c>
      <c r="M4" s="10">
        <v>7</v>
      </c>
      <c r="N4" s="10">
        <v>83</v>
      </c>
      <c r="O4" s="10">
        <v>409</v>
      </c>
    </row>
    <row r="5" spans="1:15" x14ac:dyDescent="0.25">
      <c r="B5" s="10">
        <f t="shared" ref="B5:B32" si="0">+B4-1</f>
        <v>2017</v>
      </c>
      <c r="C5" s="11">
        <v>49</v>
      </c>
      <c r="D5" s="11">
        <v>59</v>
      </c>
      <c r="E5" s="11">
        <v>21</v>
      </c>
      <c r="F5" s="11">
        <v>17</v>
      </c>
      <c r="G5" s="11">
        <v>0</v>
      </c>
      <c r="H5" s="11">
        <v>0</v>
      </c>
      <c r="I5" s="11">
        <v>0</v>
      </c>
      <c r="J5" s="11">
        <v>0</v>
      </c>
      <c r="K5" s="11">
        <v>0</v>
      </c>
      <c r="L5" s="11">
        <v>0</v>
      </c>
      <c r="M5" s="11">
        <v>7</v>
      </c>
      <c r="N5" s="11">
        <v>24</v>
      </c>
      <c r="O5" s="11">
        <v>177</v>
      </c>
    </row>
    <row r="6" spans="1:15" x14ac:dyDescent="0.25">
      <c r="A6" s="10" t="s">
        <v>13</v>
      </c>
      <c r="B6" s="10">
        <f t="shared" si="0"/>
        <v>2016</v>
      </c>
      <c r="C6" s="11">
        <v>76</v>
      </c>
      <c r="D6" s="11">
        <v>164</v>
      </c>
      <c r="E6" s="11">
        <v>76</v>
      </c>
      <c r="F6" s="11">
        <v>11</v>
      </c>
      <c r="G6" s="11">
        <v>0</v>
      </c>
      <c r="H6" s="11">
        <v>0</v>
      </c>
      <c r="I6" s="11">
        <v>0</v>
      </c>
      <c r="J6" s="11">
        <v>0</v>
      </c>
      <c r="K6" s="11">
        <v>0</v>
      </c>
      <c r="L6" s="11">
        <v>0</v>
      </c>
      <c r="M6" s="11">
        <v>2</v>
      </c>
      <c r="N6" s="11">
        <v>21</v>
      </c>
      <c r="O6" s="11">
        <v>350</v>
      </c>
    </row>
    <row r="7" spans="1:15" x14ac:dyDescent="0.25">
      <c r="A7" s="10" t="s">
        <v>14</v>
      </c>
      <c r="B7" s="10">
        <f t="shared" si="0"/>
        <v>2015</v>
      </c>
      <c r="C7" s="11">
        <v>99</v>
      </c>
      <c r="D7" s="11">
        <v>155</v>
      </c>
      <c r="E7" s="11">
        <v>85</v>
      </c>
      <c r="F7" s="11">
        <v>10</v>
      </c>
      <c r="G7" s="11">
        <v>0</v>
      </c>
      <c r="H7" s="11">
        <v>0</v>
      </c>
      <c r="I7" s="11">
        <v>0</v>
      </c>
      <c r="J7" s="11">
        <v>0</v>
      </c>
      <c r="K7" s="11">
        <v>0</v>
      </c>
      <c r="L7" s="11">
        <v>0</v>
      </c>
      <c r="M7" s="11">
        <v>1</v>
      </c>
      <c r="N7" s="11">
        <v>7</v>
      </c>
      <c r="O7" s="11">
        <v>357</v>
      </c>
    </row>
    <row r="8" spans="1:15" x14ac:dyDescent="0.25">
      <c r="B8" s="10">
        <f t="shared" si="0"/>
        <v>2014</v>
      </c>
      <c r="C8" s="11">
        <v>139</v>
      </c>
      <c r="D8" s="11">
        <v>182</v>
      </c>
      <c r="E8" s="11">
        <v>68</v>
      </c>
      <c r="F8" s="11">
        <v>27</v>
      </c>
      <c r="G8" s="11">
        <v>0</v>
      </c>
      <c r="H8" s="11">
        <v>0</v>
      </c>
      <c r="I8" s="11">
        <v>0</v>
      </c>
      <c r="J8" s="11">
        <v>0</v>
      </c>
      <c r="K8" s="11">
        <v>0</v>
      </c>
      <c r="L8" s="11">
        <v>0</v>
      </c>
      <c r="M8" s="11">
        <v>35</v>
      </c>
      <c r="N8" s="11">
        <v>104</v>
      </c>
      <c r="O8" s="11">
        <v>555</v>
      </c>
    </row>
    <row r="9" spans="1:15" x14ac:dyDescent="0.25">
      <c r="B9" s="10">
        <f t="shared" si="0"/>
        <v>2013</v>
      </c>
      <c r="C9" s="11">
        <v>97</v>
      </c>
      <c r="D9" s="11">
        <v>84</v>
      </c>
      <c r="E9" s="11">
        <v>118</v>
      </c>
      <c r="F9" s="11">
        <v>64</v>
      </c>
      <c r="G9" s="11">
        <v>0</v>
      </c>
      <c r="H9" s="11">
        <v>0</v>
      </c>
      <c r="I9" s="11">
        <v>0</v>
      </c>
      <c r="J9" s="11">
        <v>0</v>
      </c>
      <c r="K9" s="11">
        <v>0</v>
      </c>
      <c r="L9" s="11">
        <v>0</v>
      </c>
      <c r="M9" s="11">
        <v>3</v>
      </c>
      <c r="N9" s="11">
        <v>42</v>
      </c>
      <c r="O9" s="11">
        <v>408</v>
      </c>
    </row>
    <row r="10" spans="1:15" x14ac:dyDescent="0.25">
      <c r="B10" s="10">
        <f t="shared" si="0"/>
        <v>2012</v>
      </c>
      <c r="C10" s="11">
        <v>98</v>
      </c>
      <c r="D10" s="11">
        <v>61</v>
      </c>
      <c r="E10" s="11">
        <v>27</v>
      </c>
      <c r="F10" s="11">
        <v>1</v>
      </c>
      <c r="G10" s="11">
        <v>2</v>
      </c>
      <c r="H10" s="11">
        <v>0</v>
      </c>
      <c r="I10" s="11">
        <v>0</v>
      </c>
      <c r="J10" s="11">
        <v>0</v>
      </c>
      <c r="K10" s="11">
        <v>0</v>
      </c>
      <c r="L10" s="11">
        <v>0</v>
      </c>
      <c r="M10" s="11">
        <v>18</v>
      </c>
      <c r="N10" s="11">
        <v>36</v>
      </c>
      <c r="O10" s="11">
        <v>243</v>
      </c>
    </row>
    <row r="11" spans="1:15" x14ac:dyDescent="0.25">
      <c r="B11" s="10">
        <f t="shared" si="0"/>
        <v>2011</v>
      </c>
      <c r="C11" s="11">
        <v>300</v>
      </c>
      <c r="D11" s="11">
        <v>176</v>
      </c>
      <c r="E11" s="11">
        <v>55</v>
      </c>
      <c r="F11" s="11">
        <v>12</v>
      </c>
      <c r="G11" s="11">
        <v>0</v>
      </c>
      <c r="H11" s="11">
        <v>0</v>
      </c>
      <c r="I11" s="11">
        <v>0</v>
      </c>
      <c r="J11" s="11">
        <v>0</v>
      </c>
      <c r="K11" s="11">
        <v>0</v>
      </c>
      <c r="L11" s="11">
        <v>0</v>
      </c>
      <c r="M11" s="11">
        <v>6</v>
      </c>
      <c r="N11" s="11">
        <v>26</v>
      </c>
      <c r="O11" s="11">
        <v>575</v>
      </c>
    </row>
    <row r="12" spans="1:15" x14ac:dyDescent="0.25">
      <c r="B12" s="10">
        <f t="shared" si="0"/>
        <v>2010</v>
      </c>
      <c r="C12" s="11">
        <v>301.95238095238091</v>
      </c>
      <c r="D12" s="11">
        <v>234</v>
      </c>
      <c r="E12" s="11">
        <v>62</v>
      </c>
      <c r="F12" s="11">
        <v>42</v>
      </c>
      <c r="G12" s="11">
        <v>0</v>
      </c>
      <c r="H12" s="11">
        <v>0</v>
      </c>
      <c r="I12" s="11">
        <v>0</v>
      </c>
      <c r="J12" s="11">
        <v>0</v>
      </c>
      <c r="K12" s="11">
        <v>0</v>
      </c>
      <c r="L12" s="11">
        <v>0</v>
      </c>
      <c r="M12" s="11">
        <v>16</v>
      </c>
      <c r="N12" s="11">
        <v>155</v>
      </c>
      <c r="O12" s="11">
        <v>1002.952380952381</v>
      </c>
    </row>
    <row r="13" spans="1:15" x14ac:dyDescent="0.25">
      <c r="B13" s="10">
        <f t="shared" si="0"/>
        <v>2009</v>
      </c>
      <c r="C13" s="11">
        <v>80</v>
      </c>
      <c r="D13" s="11">
        <v>196</v>
      </c>
      <c r="E13" s="11">
        <v>86</v>
      </c>
      <c r="F13" s="11">
        <v>10</v>
      </c>
      <c r="G13" s="11">
        <v>3</v>
      </c>
      <c r="H13" s="11">
        <v>0</v>
      </c>
      <c r="I13" s="11">
        <v>0</v>
      </c>
      <c r="J13" s="11">
        <v>0</v>
      </c>
      <c r="K13" s="11">
        <v>0</v>
      </c>
      <c r="L13" s="11">
        <v>4</v>
      </c>
      <c r="M13" s="11">
        <v>10</v>
      </c>
      <c r="N13" s="11">
        <v>68</v>
      </c>
      <c r="O13" s="11">
        <v>457</v>
      </c>
    </row>
    <row r="14" spans="1:15" x14ac:dyDescent="0.25">
      <c r="B14" s="10">
        <f t="shared" si="0"/>
        <v>2008</v>
      </c>
      <c r="C14" s="11">
        <v>107</v>
      </c>
      <c r="D14" s="11">
        <v>84</v>
      </c>
      <c r="E14" s="11">
        <v>62</v>
      </c>
      <c r="F14" s="11">
        <v>26</v>
      </c>
      <c r="G14" s="11">
        <v>8</v>
      </c>
      <c r="H14" s="11">
        <v>0</v>
      </c>
      <c r="I14" s="11">
        <v>0</v>
      </c>
      <c r="J14" s="11">
        <v>0</v>
      </c>
      <c r="K14" s="11">
        <v>0</v>
      </c>
      <c r="L14" s="11">
        <v>0</v>
      </c>
      <c r="M14" s="11">
        <v>18</v>
      </c>
      <c r="N14" s="11">
        <v>115</v>
      </c>
      <c r="O14" s="11">
        <v>420</v>
      </c>
    </row>
    <row r="15" spans="1:15" x14ac:dyDescent="0.25">
      <c r="B15" s="10">
        <f t="shared" si="0"/>
        <v>2007</v>
      </c>
      <c r="C15" s="11">
        <v>44</v>
      </c>
      <c r="D15" s="11">
        <v>158</v>
      </c>
      <c r="E15" s="11">
        <v>93</v>
      </c>
      <c r="F15" s="11">
        <v>30</v>
      </c>
      <c r="G15" s="11">
        <v>9</v>
      </c>
      <c r="H15" s="11">
        <v>0</v>
      </c>
      <c r="I15" s="11">
        <v>0</v>
      </c>
      <c r="J15" s="11">
        <v>0</v>
      </c>
      <c r="K15" s="11">
        <v>0</v>
      </c>
      <c r="L15" s="11">
        <v>0</v>
      </c>
      <c r="M15" s="11">
        <v>12</v>
      </c>
      <c r="N15" s="11">
        <v>35</v>
      </c>
      <c r="O15" s="11">
        <v>381</v>
      </c>
    </row>
    <row r="16" spans="1:15" x14ac:dyDescent="0.25">
      <c r="B16" s="10">
        <f t="shared" si="0"/>
        <v>2006</v>
      </c>
      <c r="C16" s="11">
        <v>171</v>
      </c>
      <c r="D16" s="11">
        <v>143</v>
      </c>
      <c r="E16" s="11">
        <v>76</v>
      </c>
      <c r="F16" s="11">
        <v>31</v>
      </c>
      <c r="G16" s="11">
        <v>0</v>
      </c>
      <c r="H16" s="11">
        <v>0</v>
      </c>
      <c r="I16" s="11">
        <v>0</v>
      </c>
      <c r="J16" s="11">
        <v>0</v>
      </c>
      <c r="K16" s="11">
        <v>0</v>
      </c>
      <c r="L16" s="11">
        <v>0</v>
      </c>
      <c r="M16" s="11">
        <v>14</v>
      </c>
      <c r="N16" s="11">
        <v>64</v>
      </c>
      <c r="O16" s="11">
        <v>499</v>
      </c>
    </row>
    <row r="17" spans="2:15" x14ac:dyDescent="0.25">
      <c r="B17" s="10">
        <f t="shared" si="0"/>
        <v>2005</v>
      </c>
      <c r="C17" s="11">
        <v>147</v>
      </c>
      <c r="D17" s="11">
        <v>142</v>
      </c>
      <c r="E17" s="11">
        <v>95</v>
      </c>
      <c r="F17" s="11">
        <v>37</v>
      </c>
      <c r="G17" s="11">
        <v>8</v>
      </c>
      <c r="H17" s="11">
        <v>0</v>
      </c>
      <c r="I17" s="11">
        <v>0</v>
      </c>
      <c r="J17" s="11">
        <v>0</v>
      </c>
      <c r="K17" s="11">
        <v>0</v>
      </c>
      <c r="L17" s="11">
        <v>1</v>
      </c>
      <c r="M17" s="11">
        <v>15</v>
      </c>
      <c r="N17" s="11">
        <v>89</v>
      </c>
      <c r="O17" s="11">
        <v>534</v>
      </c>
    </row>
    <row r="18" spans="2:15" x14ac:dyDescent="0.25">
      <c r="B18" s="10">
        <f t="shared" si="0"/>
        <v>2004</v>
      </c>
      <c r="C18" s="11">
        <v>192</v>
      </c>
      <c r="D18" s="11">
        <v>171</v>
      </c>
      <c r="E18" s="11">
        <v>92</v>
      </c>
      <c r="F18" s="11">
        <v>24</v>
      </c>
      <c r="G18" s="11">
        <v>5</v>
      </c>
      <c r="H18" s="11">
        <v>0</v>
      </c>
      <c r="I18" s="11">
        <v>0</v>
      </c>
      <c r="J18" s="11">
        <v>0</v>
      </c>
      <c r="K18" s="11">
        <v>0</v>
      </c>
      <c r="L18" s="11">
        <v>0</v>
      </c>
      <c r="M18" s="11">
        <v>0</v>
      </c>
      <c r="N18" s="11">
        <v>63</v>
      </c>
      <c r="O18" s="11">
        <v>547</v>
      </c>
    </row>
    <row r="19" spans="2:15" x14ac:dyDescent="0.25">
      <c r="B19" s="10">
        <f t="shared" si="0"/>
        <v>2003</v>
      </c>
      <c r="C19" s="11">
        <v>250</v>
      </c>
      <c r="D19" s="11">
        <v>198</v>
      </c>
      <c r="E19" s="11">
        <v>24</v>
      </c>
      <c r="F19" s="11">
        <v>22</v>
      </c>
      <c r="G19" s="11">
        <v>2</v>
      </c>
      <c r="H19" s="11">
        <v>0</v>
      </c>
      <c r="I19" s="11">
        <v>0</v>
      </c>
      <c r="J19" s="11">
        <v>0</v>
      </c>
      <c r="K19" s="11">
        <v>0</v>
      </c>
      <c r="L19" s="11">
        <v>0</v>
      </c>
      <c r="M19" s="11">
        <v>2</v>
      </c>
      <c r="N19" s="11">
        <v>107</v>
      </c>
      <c r="O19" s="11">
        <v>605</v>
      </c>
    </row>
    <row r="20" spans="2:15" x14ac:dyDescent="0.25">
      <c r="B20" s="10">
        <f t="shared" si="0"/>
        <v>2002</v>
      </c>
      <c r="C20" s="11">
        <v>164</v>
      </c>
      <c r="D20" s="11">
        <v>68</v>
      </c>
      <c r="E20" s="11">
        <v>93</v>
      </c>
      <c r="F20" s="11">
        <v>5</v>
      </c>
      <c r="G20" s="11">
        <v>0</v>
      </c>
      <c r="H20" s="11">
        <v>0</v>
      </c>
      <c r="I20" s="11">
        <v>0</v>
      </c>
      <c r="J20" s="11">
        <v>0</v>
      </c>
      <c r="K20" s="11">
        <v>0</v>
      </c>
      <c r="L20" s="11">
        <v>0</v>
      </c>
      <c r="M20" s="11">
        <v>10</v>
      </c>
      <c r="N20" s="11">
        <v>107</v>
      </c>
      <c r="O20" s="11">
        <v>447</v>
      </c>
    </row>
    <row r="21" spans="2:15" x14ac:dyDescent="0.25">
      <c r="B21" s="10">
        <f t="shared" si="0"/>
        <v>2001</v>
      </c>
      <c r="C21" s="11">
        <v>312</v>
      </c>
      <c r="D21" s="11">
        <v>157</v>
      </c>
      <c r="E21" s="11">
        <v>52</v>
      </c>
      <c r="F21" s="11">
        <v>29</v>
      </c>
      <c r="G21" s="11">
        <v>4</v>
      </c>
      <c r="H21" s="11">
        <v>0</v>
      </c>
      <c r="I21" s="11">
        <v>0</v>
      </c>
      <c r="J21" s="11">
        <v>0</v>
      </c>
      <c r="K21" s="11">
        <v>0</v>
      </c>
      <c r="L21" s="11">
        <v>0</v>
      </c>
      <c r="M21" s="11">
        <v>10</v>
      </c>
      <c r="N21" s="11">
        <v>8</v>
      </c>
      <c r="O21" s="11">
        <v>572</v>
      </c>
    </row>
    <row r="22" spans="2:15" x14ac:dyDescent="0.25">
      <c r="B22" s="10">
        <f t="shared" si="0"/>
        <v>2000</v>
      </c>
      <c r="C22" s="11">
        <v>87</v>
      </c>
      <c r="D22" s="11">
        <v>184</v>
      </c>
      <c r="E22" s="11">
        <v>29</v>
      </c>
      <c r="F22" s="11">
        <v>8</v>
      </c>
      <c r="G22" s="11">
        <v>3</v>
      </c>
      <c r="H22" s="11">
        <v>0</v>
      </c>
      <c r="I22" s="11">
        <v>0</v>
      </c>
      <c r="J22" s="11">
        <v>0</v>
      </c>
      <c r="K22" s="11">
        <v>0</v>
      </c>
      <c r="L22" s="11">
        <v>0</v>
      </c>
      <c r="M22" s="11">
        <v>7</v>
      </c>
      <c r="N22" s="11">
        <v>99</v>
      </c>
      <c r="O22" s="11">
        <v>417</v>
      </c>
    </row>
    <row r="23" spans="2:15" x14ac:dyDescent="0.25">
      <c r="B23" s="10">
        <f t="shared" si="0"/>
        <v>1999</v>
      </c>
      <c r="C23" s="11">
        <v>114</v>
      </c>
      <c r="D23" s="11">
        <v>52</v>
      </c>
      <c r="E23" s="11">
        <v>89</v>
      </c>
      <c r="F23" s="11">
        <v>16</v>
      </c>
      <c r="G23" s="11">
        <v>9</v>
      </c>
      <c r="H23" s="11">
        <v>0</v>
      </c>
      <c r="I23" s="11">
        <v>0</v>
      </c>
      <c r="J23" s="11">
        <v>0</v>
      </c>
      <c r="K23" s="11">
        <v>0</v>
      </c>
      <c r="L23" s="11">
        <v>1</v>
      </c>
      <c r="M23" s="11">
        <v>13</v>
      </c>
      <c r="N23" s="11">
        <v>48</v>
      </c>
      <c r="O23" s="11">
        <v>342</v>
      </c>
    </row>
    <row r="24" spans="2:15" x14ac:dyDescent="0.25">
      <c r="B24" s="10">
        <f t="shared" si="0"/>
        <v>1998</v>
      </c>
      <c r="C24" s="11">
        <v>119</v>
      </c>
      <c r="D24" s="11">
        <v>117</v>
      </c>
      <c r="E24" s="11">
        <v>102</v>
      </c>
      <c r="F24" s="11">
        <v>49</v>
      </c>
      <c r="G24" s="11">
        <v>1</v>
      </c>
      <c r="H24" s="11">
        <v>0</v>
      </c>
      <c r="I24" s="11">
        <v>0</v>
      </c>
      <c r="J24" s="11">
        <v>0</v>
      </c>
      <c r="K24" s="11">
        <v>0</v>
      </c>
      <c r="L24" s="11">
        <v>0</v>
      </c>
      <c r="M24" s="11">
        <v>3</v>
      </c>
      <c r="N24" s="11">
        <v>15</v>
      </c>
      <c r="O24" s="11">
        <v>406</v>
      </c>
    </row>
    <row r="25" spans="2:15" x14ac:dyDescent="0.25">
      <c r="B25" s="10">
        <f t="shared" si="0"/>
        <v>1997</v>
      </c>
      <c r="C25" s="11">
        <v>116</v>
      </c>
      <c r="D25" s="11">
        <v>101</v>
      </c>
      <c r="E25" s="11">
        <v>13</v>
      </c>
      <c r="F25" s="11">
        <v>2</v>
      </c>
      <c r="G25" s="11">
        <v>4</v>
      </c>
      <c r="H25" s="11">
        <v>0</v>
      </c>
      <c r="I25" s="11">
        <v>0</v>
      </c>
      <c r="J25" s="11">
        <v>0</v>
      </c>
      <c r="K25" s="11">
        <v>0</v>
      </c>
      <c r="L25" s="11">
        <v>0</v>
      </c>
      <c r="M25" s="11">
        <v>22</v>
      </c>
      <c r="N25" s="11">
        <v>85</v>
      </c>
      <c r="O25" s="11">
        <v>343</v>
      </c>
    </row>
    <row r="26" spans="2:15" x14ac:dyDescent="0.25">
      <c r="B26" s="10">
        <f t="shared" si="0"/>
        <v>1996</v>
      </c>
      <c r="C26" s="11">
        <v>277</v>
      </c>
      <c r="D26" s="11">
        <v>198</v>
      </c>
      <c r="E26" s="11">
        <v>159</v>
      </c>
      <c r="F26" s="11">
        <v>72</v>
      </c>
      <c r="G26" s="11">
        <v>5</v>
      </c>
      <c r="H26" s="11">
        <v>0</v>
      </c>
      <c r="I26" s="11">
        <v>0</v>
      </c>
      <c r="J26" s="11">
        <v>0</v>
      </c>
      <c r="K26" s="11">
        <v>0</v>
      </c>
      <c r="L26" s="11">
        <v>1</v>
      </c>
      <c r="M26" s="11">
        <v>20</v>
      </c>
      <c r="N26" s="11">
        <v>60</v>
      </c>
      <c r="O26" s="11">
        <v>792</v>
      </c>
    </row>
    <row r="27" spans="2:15" x14ac:dyDescent="0.25">
      <c r="B27" s="10">
        <f t="shared" si="0"/>
        <v>1995</v>
      </c>
      <c r="C27" s="11">
        <v>130</v>
      </c>
      <c r="D27" s="11">
        <v>220</v>
      </c>
      <c r="E27" s="11">
        <v>72</v>
      </c>
      <c r="F27" s="11">
        <v>9</v>
      </c>
      <c r="G27" s="11">
        <v>0</v>
      </c>
      <c r="H27" s="11">
        <v>0</v>
      </c>
      <c r="I27" s="11">
        <v>0</v>
      </c>
      <c r="J27" s="11">
        <v>0</v>
      </c>
      <c r="K27" s="11">
        <v>0</v>
      </c>
      <c r="L27" s="11">
        <v>0</v>
      </c>
      <c r="M27" s="11">
        <v>23</v>
      </c>
      <c r="N27" s="11">
        <v>93</v>
      </c>
      <c r="O27" s="11">
        <v>547</v>
      </c>
    </row>
    <row r="28" spans="2:15" x14ac:dyDescent="0.25">
      <c r="B28" s="10">
        <f t="shared" si="0"/>
        <v>1994</v>
      </c>
      <c r="C28" s="11">
        <v>218</v>
      </c>
      <c r="D28" s="11">
        <v>115</v>
      </c>
      <c r="E28" s="11">
        <v>48</v>
      </c>
      <c r="F28" s="11">
        <v>22</v>
      </c>
      <c r="G28" s="11">
        <v>0</v>
      </c>
      <c r="H28" s="11">
        <v>0</v>
      </c>
      <c r="I28" s="11">
        <v>0</v>
      </c>
      <c r="J28" s="11">
        <v>0</v>
      </c>
      <c r="K28" s="11">
        <v>0</v>
      </c>
      <c r="L28" s="11">
        <v>0</v>
      </c>
      <c r="M28" s="11">
        <v>1</v>
      </c>
      <c r="N28" s="11">
        <v>26</v>
      </c>
      <c r="O28" s="11">
        <v>430</v>
      </c>
    </row>
    <row r="29" spans="2:15" x14ac:dyDescent="0.25">
      <c r="B29" s="10">
        <f t="shared" si="0"/>
        <v>1993</v>
      </c>
      <c r="C29" s="11">
        <v>48</v>
      </c>
      <c r="D29" s="11">
        <v>112</v>
      </c>
      <c r="E29" s="11">
        <v>124</v>
      </c>
      <c r="F29" s="11">
        <v>39</v>
      </c>
      <c r="G29" s="11">
        <v>12</v>
      </c>
      <c r="H29" s="11">
        <v>0</v>
      </c>
      <c r="I29" s="11">
        <v>0</v>
      </c>
      <c r="J29" s="11">
        <v>0</v>
      </c>
      <c r="K29" s="11">
        <v>0</v>
      </c>
      <c r="L29" s="11">
        <v>0</v>
      </c>
      <c r="M29" s="11">
        <v>28</v>
      </c>
      <c r="N29" s="11">
        <v>78</v>
      </c>
      <c r="O29" s="11">
        <v>441</v>
      </c>
    </row>
    <row r="30" spans="2:15" x14ac:dyDescent="0.25">
      <c r="B30" s="10">
        <f t="shared" si="0"/>
        <v>1992</v>
      </c>
      <c r="C30" s="11">
        <v>144</v>
      </c>
      <c r="D30" s="11">
        <v>151</v>
      </c>
      <c r="E30" s="11">
        <v>63</v>
      </c>
      <c r="F30" s="11">
        <v>53</v>
      </c>
      <c r="G30" s="11">
        <v>20</v>
      </c>
      <c r="H30" s="11">
        <v>2</v>
      </c>
      <c r="I30" s="11">
        <v>0</v>
      </c>
      <c r="J30" s="11">
        <v>0</v>
      </c>
      <c r="K30" s="11">
        <v>0</v>
      </c>
      <c r="L30" s="11">
        <v>0</v>
      </c>
      <c r="M30" s="11">
        <v>12</v>
      </c>
      <c r="N30" s="11">
        <v>95</v>
      </c>
      <c r="O30" s="11">
        <v>540</v>
      </c>
    </row>
    <row r="31" spans="2:15" x14ac:dyDescent="0.25">
      <c r="B31" s="10">
        <f t="shared" si="0"/>
        <v>1991</v>
      </c>
      <c r="C31" s="11">
        <v>57</v>
      </c>
      <c r="D31" s="11">
        <v>83</v>
      </c>
      <c r="E31" s="11">
        <v>78</v>
      </c>
      <c r="F31" s="11">
        <v>14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  <c r="M31" s="11">
        <v>35</v>
      </c>
      <c r="N31" s="11">
        <v>93</v>
      </c>
      <c r="O31" s="11">
        <v>360</v>
      </c>
    </row>
    <row r="32" spans="2:15" x14ac:dyDescent="0.25">
      <c r="B32" s="10">
        <f t="shared" si="0"/>
        <v>1990</v>
      </c>
      <c r="C32" s="11">
        <v>233</v>
      </c>
      <c r="D32" s="11">
        <v>43</v>
      </c>
      <c r="E32" s="11">
        <v>27</v>
      </c>
      <c r="F32" s="11">
        <v>12</v>
      </c>
      <c r="G32" s="11">
        <v>1</v>
      </c>
      <c r="H32" s="11">
        <v>0</v>
      </c>
      <c r="I32" s="11">
        <v>0</v>
      </c>
      <c r="J32" s="11">
        <v>0</v>
      </c>
      <c r="K32" s="11">
        <v>0</v>
      </c>
      <c r="L32" s="11">
        <v>0</v>
      </c>
      <c r="M32" s="11">
        <v>10</v>
      </c>
      <c r="N32" s="11">
        <v>48</v>
      </c>
      <c r="O32" s="11">
        <v>374</v>
      </c>
    </row>
    <row r="33" spans="1:15" x14ac:dyDescent="0.25"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</row>
    <row r="34" spans="1:15" x14ac:dyDescent="0.25">
      <c r="B34" s="10" t="s">
        <v>16</v>
      </c>
      <c r="C34" s="11">
        <f>AVERAGE(C2:C21)</f>
        <v>147.54761904761904</v>
      </c>
      <c r="D34" s="11">
        <f t="shared" ref="D34:O34" si="1">AVERAGE(D2:D21)</f>
        <v>136.1</v>
      </c>
      <c r="E34" s="11">
        <f t="shared" si="1"/>
        <v>65.349999999999994</v>
      </c>
      <c r="F34" s="11">
        <f t="shared" si="1"/>
        <v>21.95</v>
      </c>
      <c r="G34" s="11">
        <f t="shared" si="1"/>
        <v>2.0499999999999998</v>
      </c>
      <c r="H34" s="11">
        <f t="shared" si="1"/>
        <v>0</v>
      </c>
      <c r="I34" s="11">
        <f t="shared" si="1"/>
        <v>0</v>
      </c>
      <c r="J34" s="11">
        <f t="shared" si="1"/>
        <v>0</v>
      </c>
      <c r="K34" s="11">
        <f t="shared" si="1"/>
        <v>0</v>
      </c>
      <c r="L34" s="11">
        <f t="shared" si="1"/>
        <v>0.25</v>
      </c>
      <c r="M34" s="11">
        <f t="shared" si="1"/>
        <v>9.8000000000000007</v>
      </c>
      <c r="N34" s="11">
        <f t="shared" si="1"/>
        <v>63.7</v>
      </c>
      <c r="O34" s="11">
        <f t="shared" si="1"/>
        <v>456.34761904761911</v>
      </c>
    </row>
    <row r="35" spans="1:15" x14ac:dyDescent="0.25">
      <c r="B35" s="10" t="s">
        <v>17</v>
      </c>
      <c r="C35" s="11">
        <f>STDEV(C2:C21)</f>
        <v>84.922950413079747</v>
      </c>
      <c r="D35" s="11">
        <f t="shared" ref="D35:O35" si="2">STDEV(D2:D21)</f>
        <v>51.862064018032733</v>
      </c>
      <c r="E35" s="11">
        <f t="shared" si="2"/>
        <v>27.705737577924943</v>
      </c>
      <c r="F35" s="11">
        <f t="shared" si="2"/>
        <v>15.588372859957278</v>
      </c>
      <c r="G35" s="11">
        <f t="shared" si="2"/>
        <v>3.1030545223087929</v>
      </c>
      <c r="H35" s="11">
        <f t="shared" si="2"/>
        <v>0</v>
      </c>
      <c r="I35" s="11">
        <f t="shared" si="2"/>
        <v>0</v>
      </c>
      <c r="J35" s="11">
        <f t="shared" si="2"/>
        <v>0</v>
      </c>
      <c r="K35" s="11">
        <f t="shared" si="2"/>
        <v>0</v>
      </c>
      <c r="L35" s="11">
        <f t="shared" si="2"/>
        <v>0.91046546800032602</v>
      </c>
      <c r="M35" s="11">
        <f t="shared" si="2"/>
        <v>8.3514889942484292</v>
      </c>
      <c r="N35" s="11">
        <f t="shared" si="2"/>
        <v>40.352525519346038</v>
      </c>
      <c r="O35" s="11">
        <f t="shared" si="2"/>
        <v>175.27249315061761</v>
      </c>
    </row>
    <row r="36" spans="1:15" x14ac:dyDescent="0.25">
      <c r="B36" s="10" t="s">
        <v>18</v>
      </c>
      <c r="C36" s="11">
        <v>226.12330606151662</v>
      </c>
      <c r="D36" s="11">
        <v>147.15615546034169</v>
      </c>
      <c r="E36" s="11">
        <v>94.313253931435867</v>
      </c>
      <c r="F36" s="11">
        <v>34.005741044073773</v>
      </c>
      <c r="G36" s="11">
        <v>-0.35330632705525478</v>
      </c>
      <c r="H36" s="11">
        <v>0</v>
      </c>
      <c r="I36" s="11">
        <v>0</v>
      </c>
      <c r="J36" s="11">
        <v>0</v>
      </c>
      <c r="K36" s="11">
        <v>0</v>
      </c>
      <c r="L36" s="11">
        <v>0.60796139502218272</v>
      </c>
      <c r="M36" s="11">
        <v>13.886839163204112</v>
      </c>
      <c r="N36" s="11">
        <v>17.37218922987698</v>
      </c>
      <c r="O36" s="11">
        <v>136.56120100535583</v>
      </c>
    </row>
    <row r="38" spans="1:15" x14ac:dyDescent="0.25">
      <c r="C38" s="10" t="s">
        <v>0</v>
      </c>
      <c r="D38" s="10" t="s">
        <v>1</v>
      </c>
      <c r="E38" s="10" t="s">
        <v>2</v>
      </c>
      <c r="F38" s="10" t="s">
        <v>3</v>
      </c>
      <c r="G38" s="10" t="s">
        <v>4</v>
      </c>
      <c r="H38" s="10" t="s">
        <v>5</v>
      </c>
      <c r="I38" s="10" t="s">
        <v>6</v>
      </c>
      <c r="J38" s="10" t="s">
        <v>7</v>
      </c>
      <c r="K38" s="10" t="s">
        <v>8</v>
      </c>
      <c r="L38" s="10" t="s">
        <v>9</v>
      </c>
      <c r="M38" s="10" t="s">
        <v>10</v>
      </c>
      <c r="N38" s="10" t="s">
        <v>11</v>
      </c>
      <c r="O38" s="10" t="s">
        <v>12</v>
      </c>
    </row>
    <row r="39" spans="1:15" x14ac:dyDescent="0.25">
      <c r="B39" s="10">
        <v>2020</v>
      </c>
      <c r="C39" s="10">
        <v>144</v>
      </c>
      <c r="D39" s="10">
        <v>102</v>
      </c>
      <c r="E39" s="10">
        <v>171</v>
      </c>
      <c r="F39" s="10">
        <v>200</v>
      </c>
      <c r="G39" s="10">
        <v>342</v>
      </c>
      <c r="H39" s="10">
        <v>507</v>
      </c>
      <c r="I39" s="10">
        <v>620</v>
      </c>
      <c r="J39" s="10">
        <v>630</v>
      </c>
      <c r="K39" s="10">
        <v>579</v>
      </c>
      <c r="L39" s="10">
        <v>504</v>
      </c>
      <c r="M39" s="10">
        <v>279</v>
      </c>
      <c r="N39" s="10">
        <v>165</v>
      </c>
      <c r="O39" s="10">
        <v>4518</v>
      </c>
    </row>
    <row r="40" spans="1:15" x14ac:dyDescent="0.25">
      <c r="B40" s="10">
        <f t="shared" ref="B40:B69" si="3">+B3</f>
        <v>2019</v>
      </c>
      <c r="C40" s="10">
        <v>94</v>
      </c>
      <c r="D40" s="10">
        <v>80</v>
      </c>
      <c r="E40" s="10">
        <v>183</v>
      </c>
      <c r="F40" s="10">
        <v>207</v>
      </c>
      <c r="G40" s="10">
        <v>391</v>
      </c>
      <c r="H40" s="10">
        <v>552</v>
      </c>
      <c r="I40" s="10">
        <v>576</v>
      </c>
      <c r="J40" s="10">
        <v>556</v>
      </c>
      <c r="K40" s="10">
        <v>624</v>
      </c>
      <c r="L40" s="10">
        <v>522</v>
      </c>
      <c r="M40" s="10">
        <v>370</v>
      </c>
      <c r="N40" s="10">
        <v>108</v>
      </c>
      <c r="O40" s="10">
        <v>4263</v>
      </c>
    </row>
    <row r="41" spans="1:15" x14ac:dyDescent="0.25">
      <c r="B41" s="10">
        <f t="shared" si="3"/>
        <v>2018</v>
      </c>
      <c r="C41" s="11">
        <v>85</v>
      </c>
      <c r="D41" s="11">
        <v>54</v>
      </c>
      <c r="E41" s="11">
        <v>190</v>
      </c>
      <c r="F41" s="11">
        <v>206</v>
      </c>
      <c r="G41" s="11">
        <v>339</v>
      </c>
      <c r="H41" s="11">
        <v>493</v>
      </c>
      <c r="I41" s="11">
        <v>579</v>
      </c>
      <c r="J41" s="11">
        <v>566</v>
      </c>
      <c r="K41" s="11">
        <v>655</v>
      </c>
      <c r="L41" s="11">
        <v>571</v>
      </c>
      <c r="M41" s="11">
        <v>332</v>
      </c>
      <c r="N41" s="11">
        <v>142</v>
      </c>
      <c r="O41" s="11">
        <v>4292</v>
      </c>
    </row>
    <row r="42" spans="1:15" x14ac:dyDescent="0.25">
      <c r="B42" s="10">
        <f t="shared" si="3"/>
        <v>2017</v>
      </c>
      <c r="C42" s="11">
        <v>165</v>
      </c>
      <c r="D42" s="11">
        <v>100</v>
      </c>
      <c r="E42" s="11">
        <v>148</v>
      </c>
      <c r="F42" s="11">
        <v>245</v>
      </c>
      <c r="G42" s="11">
        <v>407</v>
      </c>
      <c r="H42" s="11">
        <v>511</v>
      </c>
      <c r="I42" s="11">
        <v>574</v>
      </c>
      <c r="J42" s="11">
        <v>578</v>
      </c>
      <c r="K42" s="11">
        <v>607</v>
      </c>
      <c r="L42" s="11">
        <v>535</v>
      </c>
      <c r="M42" s="11">
        <v>298</v>
      </c>
      <c r="N42" s="11">
        <v>181</v>
      </c>
      <c r="O42" s="11">
        <v>4349</v>
      </c>
    </row>
    <row r="43" spans="1:15" x14ac:dyDescent="0.25">
      <c r="A43" s="10" t="s">
        <v>13</v>
      </c>
      <c r="B43" s="10">
        <f t="shared" si="3"/>
        <v>2016</v>
      </c>
      <c r="C43" s="11">
        <v>75</v>
      </c>
      <c r="D43" s="11">
        <v>35</v>
      </c>
      <c r="E43" s="11">
        <v>83</v>
      </c>
      <c r="F43" s="11">
        <v>235</v>
      </c>
      <c r="G43" s="11">
        <v>332</v>
      </c>
      <c r="H43" s="11">
        <v>482</v>
      </c>
      <c r="I43" s="11">
        <v>581</v>
      </c>
      <c r="J43" s="11">
        <v>580</v>
      </c>
      <c r="K43" s="11">
        <v>595</v>
      </c>
      <c r="L43" s="11">
        <v>522</v>
      </c>
      <c r="M43" s="11">
        <v>318</v>
      </c>
      <c r="N43" s="11">
        <v>195</v>
      </c>
      <c r="O43" s="11">
        <v>4152</v>
      </c>
    </row>
    <row r="44" spans="1:15" x14ac:dyDescent="0.25">
      <c r="A44" s="10" t="s">
        <v>15</v>
      </c>
      <c r="B44" s="10">
        <f t="shared" si="3"/>
        <v>2015</v>
      </c>
      <c r="C44" s="11">
        <v>82</v>
      </c>
      <c r="D44" s="11">
        <v>18</v>
      </c>
      <c r="E44" s="11">
        <v>145</v>
      </c>
      <c r="F44" s="11">
        <v>309</v>
      </c>
      <c r="G44" s="11">
        <v>407</v>
      </c>
      <c r="H44" s="11">
        <v>513</v>
      </c>
      <c r="I44" s="11">
        <v>577</v>
      </c>
      <c r="J44" s="11">
        <v>520</v>
      </c>
      <c r="K44" s="11">
        <v>567</v>
      </c>
      <c r="L44" s="11">
        <v>478</v>
      </c>
      <c r="M44" s="11">
        <v>401</v>
      </c>
      <c r="N44" s="11">
        <v>134</v>
      </c>
      <c r="O44" s="11">
        <v>4290</v>
      </c>
    </row>
    <row r="45" spans="1:15" x14ac:dyDescent="0.25">
      <c r="B45" s="10">
        <f t="shared" si="3"/>
        <v>2014</v>
      </c>
      <c r="C45" s="11">
        <v>82</v>
      </c>
      <c r="D45" s="11">
        <v>43</v>
      </c>
      <c r="E45" s="11">
        <v>75</v>
      </c>
      <c r="F45" s="11">
        <v>130</v>
      </c>
      <c r="G45" s="11">
        <v>312</v>
      </c>
      <c r="H45" s="11">
        <v>465</v>
      </c>
      <c r="I45" s="11">
        <v>559</v>
      </c>
      <c r="J45" s="11">
        <v>555</v>
      </c>
      <c r="K45" s="11">
        <v>563</v>
      </c>
      <c r="L45" s="11">
        <v>423</v>
      </c>
      <c r="M45" s="11">
        <v>188</v>
      </c>
      <c r="N45" s="11">
        <v>89</v>
      </c>
      <c r="O45" s="11">
        <v>3484</v>
      </c>
    </row>
    <row r="46" spans="1:15" x14ac:dyDescent="0.25">
      <c r="B46" s="10">
        <f t="shared" si="3"/>
        <v>2013</v>
      </c>
      <c r="C46" s="11">
        <v>95</v>
      </c>
      <c r="D46" s="11">
        <v>89</v>
      </c>
      <c r="E46" s="11">
        <v>69</v>
      </c>
      <c r="F46" s="11">
        <v>163</v>
      </c>
      <c r="G46" s="11">
        <v>320</v>
      </c>
      <c r="H46" s="11">
        <v>477</v>
      </c>
      <c r="I46" s="11">
        <v>527</v>
      </c>
      <c r="J46" s="11">
        <v>562</v>
      </c>
      <c r="K46" s="11">
        <v>565</v>
      </c>
      <c r="L46" s="11">
        <v>464</v>
      </c>
      <c r="M46" s="11">
        <v>278</v>
      </c>
      <c r="N46" s="11">
        <v>171</v>
      </c>
      <c r="O46" s="11">
        <v>3780</v>
      </c>
    </row>
    <row r="47" spans="1:15" x14ac:dyDescent="0.25">
      <c r="B47" s="10">
        <f t="shared" si="3"/>
        <v>2012</v>
      </c>
      <c r="C47" s="11">
        <v>93</v>
      </c>
      <c r="D47" s="11">
        <v>88</v>
      </c>
      <c r="E47" s="11">
        <v>190</v>
      </c>
      <c r="F47" s="11">
        <v>318</v>
      </c>
      <c r="G47" s="11">
        <v>364</v>
      </c>
      <c r="H47" s="11">
        <v>490</v>
      </c>
      <c r="I47" s="11">
        <v>513</v>
      </c>
      <c r="J47" s="11">
        <v>560</v>
      </c>
      <c r="K47" s="11">
        <v>555</v>
      </c>
      <c r="L47" s="11">
        <v>458</v>
      </c>
      <c r="M47" s="11">
        <v>219</v>
      </c>
      <c r="N47" s="11">
        <v>96</v>
      </c>
      <c r="O47" s="11">
        <v>3944</v>
      </c>
    </row>
    <row r="48" spans="1:15" x14ac:dyDescent="0.25">
      <c r="B48" s="10">
        <f t="shared" si="3"/>
        <v>2011</v>
      </c>
      <c r="C48" s="11">
        <v>11</v>
      </c>
      <c r="D48" s="11">
        <v>33</v>
      </c>
      <c r="E48" s="11">
        <v>115</v>
      </c>
      <c r="F48" s="11">
        <v>221</v>
      </c>
      <c r="G48" s="11">
        <v>386</v>
      </c>
      <c r="H48" s="11">
        <v>501</v>
      </c>
      <c r="I48" s="11">
        <v>575</v>
      </c>
      <c r="J48" s="11">
        <v>611</v>
      </c>
      <c r="K48" s="11">
        <v>589</v>
      </c>
      <c r="L48" s="11">
        <v>435</v>
      </c>
      <c r="M48" s="11">
        <v>210</v>
      </c>
      <c r="N48" s="11">
        <v>157</v>
      </c>
      <c r="O48" s="11">
        <v>3844</v>
      </c>
    </row>
    <row r="49" spans="2:15" x14ac:dyDescent="0.25">
      <c r="B49" s="10">
        <f t="shared" si="3"/>
        <v>2010</v>
      </c>
      <c r="C49" s="11">
        <v>36.095238095238095</v>
      </c>
      <c r="D49" s="11">
        <v>17</v>
      </c>
      <c r="E49" s="11">
        <v>8</v>
      </c>
      <c r="F49" s="11">
        <v>110</v>
      </c>
      <c r="G49" s="11">
        <v>337</v>
      </c>
      <c r="H49" s="11">
        <v>533</v>
      </c>
      <c r="I49" s="11">
        <v>580</v>
      </c>
      <c r="J49" s="11">
        <v>603</v>
      </c>
      <c r="K49" s="11">
        <v>569</v>
      </c>
      <c r="L49" s="11">
        <v>456</v>
      </c>
      <c r="M49" s="11">
        <v>272</v>
      </c>
      <c r="N49" s="11">
        <v>120</v>
      </c>
      <c r="O49" s="11">
        <v>3641.0952380952381</v>
      </c>
    </row>
    <row r="50" spans="2:15" x14ac:dyDescent="0.25">
      <c r="B50" s="10">
        <f t="shared" si="3"/>
        <v>2009</v>
      </c>
      <c r="C50" s="11">
        <v>93</v>
      </c>
      <c r="D50" s="11">
        <v>36</v>
      </c>
      <c r="E50" s="11">
        <v>78</v>
      </c>
      <c r="F50" s="11">
        <v>229</v>
      </c>
      <c r="G50" s="11">
        <v>340</v>
      </c>
      <c r="H50" s="11">
        <v>456</v>
      </c>
      <c r="I50" s="11">
        <v>563</v>
      </c>
      <c r="J50" s="11">
        <v>553</v>
      </c>
      <c r="K50" s="11">
        <v>548</v>
      </c>
      <c r="L50" s="11">
        <v>489</v>
      </c>
      <c r="M50" s="11">
        <v>307</v>
      </c>
      <c r="N50" s="11">
        <v>131</v>
      </c>
      <c r="O50" s="11">
        <v>3823</v>
      </c>
    </row>
    <row r="51" spans="2:15" x14ac:dyDescent="0.25">
      <c r="B51" s="10">
        <f t="shared" si="3"/>
        <v>2008</v>
      </c>
      <c r="C51" s="11">
        <v>115</v>
      </c>
      <c r="D51" s="11">
        <v>71</v>
      </c>
      <c r="E51" s="11">
        <v>94</v>
      </c>
      <c r="F51" s="11">
        <v>182</v>
      </c>
      <c r="G51" s="11">
        <v>308</v>
      </c>
      <c r="H51" s="11">
        <v>501</v>
      </c>
      <c r="I51" s="11">
        <v>503</v>
      </c>
      <c r="J51" s="11">
        <v>483</v>
      </c>
      <c r="K51" s="11">
        <v>513</v>
      </c>
      <c r="L51" s="11">
        <v>445</v>
      </c>
      <c r="M51" s="11">
        <v>232</v>
      </c>
      <c r="N51" s="11">
        <v>76</v>
      </c>
      <c r="O51" s="11">
        <v>3523</v>
      </c>
    </row>
    <row r="52" spans="2:15" x14ac:dyDescent="0.25">
      <c r="B52" s="10">
        <f t="shared" si="3"/>
        <v>2007</v>
      </c>
      <c r="C52" s="11">
        <v>75</v>
      </c>
      <c r="D52" s="11">
        <v>37</v>
      </c>
      <c r="E52" s="11">
        <v>88</v>
      </c>
      <c r="F52" s="11">
        <v>192</v>
      </c>
      <c r="G52" s="11">
        <v>301</v>
      </c>
      <c r="H52" s="11">
        <v>432</v>
      </c>
      <c r="I52" s="11">
        <v>555</v>
      </c>
      <c r="J52" s="11">
        <v>566</v>
      </c>
      <c r="K52" s="11">
        <v>612</v>
      </c>
      <c r="L52" s="11">
        <v>494</v>
      </c>
      <c r="M52" s="11">
        <v>232</v>
      </c>
      <c r="N52" s="11">
        <v>158</v>
      </c>
      <c r="O52" s="11">
        <v>3849</v>
      </c>
    </row>
    <row r="53" spans="2:15" x14ac:dyDescent="0.25">
      <c r="B53" s="10">
        <f t="shared" si="3"/>
        <v>2006</v>
      </c>
      <c r="C53" s="11">
        <v>27</v>
      </c>
      <c r="D53" s="11">
        <v>30</v>
      </c>
      <c r="E53" s="11">
        <v>69</v>
      </c>
      <c r="F53" s="11">
        <v>172</v>
      </c>
      <c r="G53" s="11">
        <v>312</v>
      </c>
      <c r="H53" s="11">
        <v>449</v>
      </c>
      <c r="I53" s="11">
        <v>525</v>
      </c>
      <c r="J53" s="11">
        <v>543</v>
      </c>
      <c r="K53" s="11">
        <v>528</v>
      </c>
      <c r="L53" s="11">
        <v>456</v>
      </c>
      <c r="M53" s="11">
        <v>253</v>
      </c>
      <c r="N53" s="11">
        <v>149</v>
      </c>
      <c r="O53" s="11">
        <v>3513</v>
      </c>
    </row>
    <row r="54" spans="2:15" x14ac:dyDescent="0.25">
      <c r="B54" s="10">
        <f t="shared" si="3"/>
        <v>2005</v>
      </c>
      <c r="C54" s="11">
        <v>60</v>
      </c>
      <c r="D54" s="11">
        <v>28</v>
      </c>
      <c r="E54" s="11">
        <v>55</v>
      </c>
      <c r="F54" s="11">
        <v>138</v>
      </c>
      <c r="G54" s="11">
        <v>196</v>
      </c>
      <c r="H54" s="11">
        <v>429</v>
      </c>
      <c r="I54" s="11">
        <v>530</v>
      </c>
      <c r="J54" s="11">
        <v>583</v>
      </c>
      <c r="K54" s="11">
        <v>602</v>
      </c>
      <c r="L54" s="11">
        <v>498</v>
      </c>
      <c r="M54" s="11">
        <v>245</v>
      </c>
      <c r="N54" s="11">
        <v>105</v>
      </c>
      <c r="O54" s="11">
        <v>3469</v>
      </c>
    </row>
    <row r="55" spans="2:15" x14ac:dyDescent="0.25">
      <c r="B55" s="10">
        <f t="shared" si="3"/>
        <v>2004</v>
      </c>
      <c r="C55" s="11">
        <v>34</v>
      </c>
      <c r="D55" s="11">
        <v>31</v>
      </c>
      <c r="E55" s="11">
        <v>86</v>
      </c>
      <c r="F55" s="11">
        <v>117</v>
      </c>
      <c r="G55" s="11">
        <v>283</v>
      </c>
      <c r="H55" s="11">
        <v>512</v>
      </c>
      <c r="I55" s="11">
        <v>549</v>
      </c>
      <c r="J55" s="11">
        <v>509</v>
      </c>
      <c r="K55" s="11">
        <v>529</v>
      </c>
      <c r="L55" s="11">
        <v>435</v>
      </c>
      <c r="M55" s="11">
        <v>280</v>
      </c>
      <c r="N55" s="11">
        <v>125</v>
      </c>
      <c r="O55" s="11">
        <v>3490</v>
      </c>
    </row>
    <row r="56" spans="2:15" x14ac:dyDescent="0.25">
      <c r="B56" s="10">
        <f t="shared" si="3"/>
        <v>2003</v>
      </c>
      <c r="C56" s="11">
        <v>13</v>
      </c>
      <c r="D56" s="11">
        <v>17</v>
      </c>
      <c r="E56" s="11">
        <v>166</v>
      </c>
      <c r="F56" s="11">
        <v>201</v>
      </c>
      <c r="G56" s="11">
        <v>360</v>
      </c>
      <c r="H56" s="11">
        <v>501</v>
      </c>
      <c r="I56" s="11">
        <v>549</v>
      </c>
      <c r="J56" s="11">
        <v>551</v>
      </c>
      <c r="K56" s="11">
        <v>521</v>
      </c>
      <c r="L56" s="11">
        <v>424</v>
      </c>
      <c r="M56" s="11">
        <v>322</v>
      </c>
      <c r="N56" s="11">
        <v>111</v>
      </c>
      <c r="O56" s="11">
        <v>3736</v>
      </c>
    </row>
    <row r="57" spans="2:15" x14ac:dyDescent="0.25">
      <c r="B57" s="10">
        <f t="shared" si="3"/>
        <v>2002</v>
      </c>
      <c r="C57" s="11">
        <v>79</v>
      </c>
      <c r="D57" s="11">
        <v>104</v>
      </c>
      <c r="E57" s="11">
        <v>80</v>
      </c>
      <c r="F57" s="11">
        <v>275</v>
      </c>
      <c r="G57" s="11">
        <v>337</v>
      </c>
      <c r="H57" s="11">
        <v>485</v>
      </c>
      <c r="I57" s="11">
        <v>534</v>
      </c>
      <c r="J57" s="11">
        <v>553</v>
      </c>
      <c r="K57" s="11">
        <v>553</v>
      </c>
      <c r="L57" s="11">
        <v>529</v>
      </c>
      <c r="M57" s="11">
        <v>301</v>
      </c>
      <c r="N57" s="11">
        <v>54</v>
      </c>
      <c r="O57" s="11">
        <v>3982</v>
      </c>
    </row>
    <row r="58" spans="2:15" x14ac:dyDescent="0.25">
      <c r="B58" s="10">
        <f t="shared" si="3"/>
        <v>2001</v>
      </c>
      <c r="C58" s="11">
        <v>38</v>
      </c>
      <c r="D58" s="11">
        <v>70</v>
      </c>
      <c r="E58" s="11">
        <v>136</v>
      </c>
      <c r="F58" s="11">
        <v>152</v>
      </c>
      <c r="G58" s="11">
        <v>261</v>
      </c>
      <c r="H58" s="11">
        <v>479</v>
      </c>
      <c r="I58" s="11">
        <v>551</v>
      </c>
      <c r="J58" s="11">
        <v>540</v>
      </c>
      <c r="K58" s="11">
        <v>564</v>
      </c>
      <c r="L58" s="11">
        <v>375</v>
      </c>
      <c r="M58" s="11">
        <v>234</v>
      </c>
      <c r="N58" s="11">
        <v>213</v>
      </c>
      <c r="O58" s="11">
        <v>3613</v>
      </c>
    </row>
    <row r="59" spans="2:15" x14ac:dyDescent="0.25">
      <c r="B59" s="10">
        <f t="shared" si="3"/>
        <v>2000</v>
      </c>
      <c r="C59" s="11">
        <v>71</v>
      </c>
      <c r="D59" s="11">
        <v>32</v>
      </c>
      <c r="E59" s="11">
        <v>132</v>
      </c>
      <c r="F59" s="11">
        <v>220</v>
      </c>
      <c r="G59" s="11">
        <v>322</v>
      </c>
      <c r="H59" s="11">
        <v>535</v>
      </c>
      <c r="I59" s="11">
        <v>531</v>
      </c>
      <c r="J59" s="11">
        <v>530</v>
      </c>
      <c r="K59" s="11">
        <v>550</v>
      </c>
      <c r="L59" s="11">
        <v>437</v>
      </c>
      <c r="M59" s="11">
        <v>233</v>
      </c>
      <c r="N59" s="11">
        <v>96</v>
      </c>
      <c r="O59" s="11">
        <v>3689</v>
      </c>
    </row>
    <row r="60" spans="2:15" x14ac:dyDescent="0.25">
      <c r="B60" s="10">
        <f t="shared" si="3"/>
        <v>1999</v>
      </c>
      <c r="C60" s="11">
        <v>94</v>
      </c>
      <c r="D60" s="11">
        <v>118</v>
      </c>
      <c r="E60" s="11">
        <v>48</v>
      </c>
      <c r="F60" s="11">
        <v>187</v>
      </c>
      <c r="G60" s="11">
        <v>308</v>
      </c>
      <c r="H60" s="11">
        <v>479</v>
      </c>
      <c r="I60" s="11">
        <v>519</v>
      </c>
      <c r="J60" s="11">
        <v>599</v>
      </c>
      <c r="K60" s="11">
        <v>553</v>
      </c>
      <c r="L60" s="11">
        <v>445</v>
      </c>
      <c r="M60" s="11">
        <v>242</v>
      </c>
      <c r="N60" s="11">
        <v>127</v>
      </c>
      <c r="O60" s="11">
        <v>3719</v>
      </c>
    </row>
    <row r="61" spans="2:15" x14ac:dyDescent="0.25">
      <c r="B61" s="10">
        <f t="shared" si="3"/>
        <v>1998</v>
      </c>
      <c r="C61" s="11">
        <v>91</v>
      </c>
      <c r="D61" s="11">
        <v>42</v>
      </c>
      <c r="E61" s="11">
        <v>70</v>
      </c>
      <c r="F61" s="11">
        <v>182</v>
      </c>
      <c r="G61" s="11">
        <v>311</v>
      </c>
      <c r="H61" s="11">
        <v>545</v>
      </c>
      <c r="I61" s="11">
        <v>621</v>
      </c>
      <c r="J61" s="11">
        <v>552</v>
      </c>
      <c r="K61" s="11">
        <v>581</v>
      </c>
      <c r="L61" s="11">
        <v>476</v>
      </c>
      <c r="M61" s="11">
        <v>291</v>
      </c>
      <c r="N61" s="11">
        <v>249</v>
      </c>
      <c r="O61" s="11">
        <v>4011</v>
      </c>
    </row>
    <row r="62" spans="2:15" x14ac:dyDescent="0.25">
      <c r="B62" s="10">
        <f t="shared" si="3"/>
        <v>1997</v>
      </c>
      <c r="C62" s="11">
        <v>78</v>
      </c>
      <c r="D62" s="11">
        <v>75</v>
      </c>
      <c r="E62" s="11">
        <v>242</v>
      </c>
      <c r="F62" s="11">
        <v>252</v>
      </c>
      <c r="G62" s="11">
        <v>281</v>
      </c>
      <c r="H62" s="11">
        <v>467</v>
      </c>
      <c r="I62" s="11">
        <v>568</v>
      </c>
      <c r="J62" s="11">
        <v>533</v>
      </c>
      <c r="K62" s="11">
        <v>556</v>
      </c>
      <c r="L62" s="11">
        <v>437</v>
      </c>
      <c r="M62" s="11">
        <v>189</v>
      </c>
      <c r="N62" s="11">
        <v>76</v>
      </c>
      <c r="O62" s="11">
        <v>3754</v>
      </c>
    </row>
    <row r="63" spans="2:15" x14ac:dyDescent="0.25">
      <c r="B63" s="10">
        <f t="shared" si="3"/>
        <v>1996</v>
      </c>
      <c r="C63" s="11">
        <v>46</v>
      </c>
      <c r="D63" s="11">
        <v>32</v>
      </c>
      <c r="E63" s="11">
        <v>54</v>
      </c>
      <c r="F63" s="11">
        <v>110</v>
      </c>
      <c r="G63" s="11">
        <v>319</v>
      </c>
      <c r="H63" s="11">
        <v>472</v>
      </c>
      <c r="I63" s="11">
        <v>531</v>
      </c>
      <c r="J63" s="11">
        <v>576</v>
      </c>
      <c r="K63" s="11">
        <v>572</v>
      </c>
      <c r="L63" s="11">
        <v>421</v>
      </c>
      <c r="M63" s="11">
        <v>254</v>
      </c>
      <c r="N63" s="11">
        <v>92</v>
      </c>
      <c r="O63" s="11">
        <v>3479</v>
      </c>
    </row>
    <row r="64" spans="2:15" x14ac:dyDescent="0.25">
      <c r="B64" s="10">
        <f t="shared" si="3"/>
        <v>1995</v>
      </c>
      <c r="C64" s="11">
        <v>45</v>
      </c>
      <c r="D64" s="11">
        <v>24</v>
      </c>
      <c r="E64" s="11">
        <v>93</v>
      </c>
      <c r="F64" s="11">
        <v>189</v>
      </c>
      <c r="G64" s="11">
        <v>393</v>
      </c>
      <c r="H64" s="11">
        <v>502</v>
      </c>
      <c r="I64" s="11">
        <v>516</v>
      </c>
      <c r="J64" s="11">
        <v>533</v>
      </c>
      <c r="K64" s="11">
        <v>547</v>
      </c>
      <c r="L64" s="11">
        <v>499</v>
      </c>
      <c r="M64" s="11">
        <v>280</v>
      </c>
      <c r="N64" s="11">
        <v>68</v>
      </c>
      <c r="O64" s="11">
        <v>3689</v>
      </c>
    </row>
    <row r="65" spans="2:15" x14ac:dyDescent="0.25">
      <c r="B65" s="10">
        <f t="shared" si="3"/>
        <v>1994</v>
      </c>
      <c r="C65" s="11">
        <v>13</v>
      </c>
      <c r="D65" s="11">
        <v>78</v>
      </c>
      <c r="E65" s="11">
        <v>113</v>
      </c>
      <c r="F65" s="11">
        <v>231</v>
      </c>
      <c r="G65" s="11">
        <v>385</v>
      </c>
      <c r="H65" s="11">
        <v>462</v>
      </c>
      <c r="I65" s="11">
        <v>537</v>
      </c>
      <c r="J65" s="11">
        <v>507</v>
      </c>
      <c r="K65" s="11">
        <v>506</v>
      </c>
      <c r="L65" s="11">
        <v>413</v>
      </c>
      <c r="M65" s="11">
        <v>301</v>
      </c>
      <c r="N65" s="11">
        <v>216</v>
      </c>
      <c r="O65" s="11">
        <v>3762</v>
      </c>
    </row>
    <row r="66" spans="2:15" x14ac:dyDescent="0.25">
      <c r="B66" s="10">
        <f t="shared" si="3"/>
        <v>1993</v>
      </c>
      <c r="C66" s="11">
        <v>145</v>
      </c>
      <c r="D66" s="11">
        <v>42</v>
      </c>
      <c r="E66" s="11">
        <v>26</v>
      </c>
      <c r="F66" s="11">
        <v>97</v>
      </c>
      <c r="G66" s="11">
        <v>216</v>
      </c>
      <c r="H66" s="11">
        <v>438</v>
      </c>
      <c r="I66" s="11">
        <v>544</v>
      </c>
      <c r="J66" s="11">
        <v>588</v>
      </c>
      <c r="K66" s="11">
        <v>549</v>
      </c>
      <c r="L66" s="11">
        <v>426</v>
      </c>
      <c r="M66" s="11">
        <v>261</v>
      </c>
      <c r="N66" s="11">
        <v>121</v>
      </c>
      <c r="O66" s="11">
        <v>3453</v>
      </c>
    </row>
    <row r="67" spans="2:15" x14ac:dyDescent="0.25">
      <c r="B67" s="10">
        <f t="shared" si="3"/>
        <v>1992</v>
      </c>
      <c r="C67" s="11">
        <v>43</v>
      </c>
      <c r="D67" s="11">
        <v>32</v>
      </c>
      <c r="E67" s="11">
        <v>79</v>
      </c>
      <c r="F67" s="11">
        <v>100</v>
      </c>
      <c r="G67" s="11">
        <v>200</v>
      </c>
      <c r="H67" s="11">
        <v>433</v>
      </c>
      <c r="I67" s="11">
        <v>556</v>
      </c>
      <c r="J67" s="11">
        <v>539</v>
      </c>
      <c r="K67" s="11">
        <v>532</v>
      </c>
      <c r="L67" s="11">
        <v>415</v>
      </c>
      <c r="M67" s="11">
        <v>219</v>
      </c>
      <c r="N67" s="11">
        <v>154</v>
      </c>
      <c r="O67" s="11">
        <v>3302</v>
      </c>
    </row>
    <row r="68" spans="2:15" x14ac:dyDescent="0.25">
      <c r="B68" s="10">
        <f t="shared" si="3"/>
        <v>1991</v>
      </c>
      <c r="C68" s="11">
        <v>189</v>
      </c>
      <c r="D68" s="11">
        <v>82</v>
      </c>
      <c r="E68" s="11">
        <v>94</v>
      </c>
      <c r="F68" s="11">
        <v>248</v>
      </c>
      <c r="G68" s="11">
        <v>441</v>
      </c>
      <c r="H68" s="11">
        <v>495</v>
      </c>
      <c r="I68" s="11">
        <v>535</v>
      </c>
      <c r="J68" s="11">
        <v>534</v>
      </c>
      <c r="K68" s="11">
        <v>556</v>
      </c>
      <c r="L68" s="11">
        <v>423</v>
      </c>
      <c r="M68" s="11">
        <v>221</v>
      </c>
      <c r="N68" s="11">
        <v>149</v>
      </c>
      <c r="O68" s="11">
        <v>3967</v>
      </c>
    </row>
    <row r="69" spans="2:15" x14ac:dyDescent="0.25">
      <c r="B69" s="10">
        <f t="shared" si="3"/>
        <v>1990</v>
      </c>
      <c r="C69" s="11">
        <v>54</v>
      </c>
      <c r="D69" s="11">
        <v>145</v>
      </c>
      <c r="E69" s="11">
        <v>134</v>
      </c>
      <c r="F69" s="11">
        <v>184</v>
      </c>
      <c r="G69" s="11">
        <v>355</v>
      </c>
      <c r="H69" s="11">
        <v>512</v>
      </c>
      <c r="I69" s="11">
        <v>542</v>
      </c>
      <c r="J69" s="11">
        <v>554</v>
      </c>
      <c r="K69" s="11">
        <v>577</v>
      </c>
      <c r="L69" s="11">
        <v>503</v>
      </c>
      <c r="M69" s="11">
        <v>284</v>
      </c>
      <c r="N69" s="11">
        <v>138</v>
      </c>
      <c r="O69" s="11">
        <v>3982</v>
      </c>
    </row>
    <row r="70" spans="2:15" x14ac:dyDescent="0.25"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</row>
    <row r="71" spans="2:15" x14ac:dyDescent="0.25">
      <c r="B71" s="10" t="s">
        <v>16</v>
      </c>
      <c r="C71" s="11">
        <f>AVERAGE(C39:C58)</f>
        <v>74.804761904761904</v>
      </c>
      <c r="D71" s="11">
        <f t="shared" ref="D71:O71" si="4">AVERAGE(D39:D58)</f>
        <v>54.15</v>
      </c>
      <c r="E71" s="11">
        <f t="shared" si="4"/>
        <v>111.45</v>
      </c>
      <c r="F71" s="11">
        <f t="shared" si="4"/>
        <v>200.1</v>
      </c>
      <c r="G71" s="11">
        <f t="shared" si="4"/>
        <v>331.75</v>
      </c>
      <c r="H71" s="11">
        <f t="shared" si="4"/>
        <v>488.4</v>
      </c>
      <c r="I71" s="11">
        <f t="shared" si="4"/>
        <v>556</v>
      </c>
      <c r="J71" s="11">
        <f t="shared" si="4"/>
        <v>560.1</v>
      </c>
      <c r="K71" s="11">
        <f t="shared" si="4"/>
        <v>571.9</v>
      </c>
      <c r="L71" s="11">
        <f t="shared" si="4"/>
        <v>475.65</v>
      </c>
      <c r="M71" s="11">
        <f t="shared" si="4"/>
        <v>278.55</v>
      </c>
      <c r="N71" s="11">
        <f t="shared" si="4"/>
        <v>134</v>
      </c>
      <c r="O71" s="11">
        <f t="shared" si="4"/>
        <v>3877.7547619047618</v>
      </c>
    </row>
    <row r="72" spans="2:15" x14ac:dyDescent="0.25">
      <c r="B72" s="10" t="s">
        <v>17</v>
      </c>
      <c r="C72" s="11">
        <f>STDEV(C39:C58)</f>
        <v>40.468192929489682</v>
      </c>
      <c r="D72" s="11">
        <f t="shared" ref="D72:O72" si="5">STDEV(D39:D58)</f>
        <v>30.670189538308851</v>
      </c>
      <c r="E72" s="11">
        <f t="shared" si="5"/>
        <v>51.452047169133486</v>
      </c>
      <c r="F72" s="11">
        <f t="shared" si="5"/>
        <v>58.321161637409489</v>
      </c>
      <c r="G72" s="11">
        <f t="shared" si="5"/>
        <v>50.333493086768669</v>
      </c>
      <c r="H72" s="11">
        <f t="shared" si="5"/>
        <v>31.357698626619509</v>
      </c>
      <c r="I72" s="11">
        <f t="shared" si="5"/>
        <v>28.241440249541473</v>
      </c>
      <c r="J72" s="11">
        <f t="shared" si="5"/>
        <v>33.808905709341701</v>
      </c>
      <c r="K72" s="11">
        <f t="shared" si="5"/>
        <v>36.638920921825594</v>
      </c>
      <c r="L72" s="11">
        <f t="shared" si="5"/>
        <v>47.358959581388383</v>
      </c>
      <c r="M72" s="11">
        <f t="shared" si="5"/>
        <v>54.259100619158787</v>
      </c>
      <c r="N72" s="11">
        <f t="shared" si="5"/>
        <v>40.691393115549765</v>
      </c>
      <c r="O72" s="11">
        <f t="shared" si="5"/>
        <v>332.81120484827784</v>
      </c>
    </row>
    <row r="73" spans="2:15" x14ac:dyDescent="0.25">
      <c r="B73" s="10" t="s">
        <v>18</v>
      </c>
      <c r="C73" s="11">
        <v>87.772298618094851</v>
      </c>
      <c r="D73" s="11">
        <v>40.652284784816416</v>
      </c>
      <c r="E73" s="11">
        <v>159.68645617428518</v>
      </c>
      <c r="F73" s="11">
        <v>232.31480493578459</v>
      </c>
      <c r="G73" s="11">
        <v>327.2170254001166</v>
      </c>
      <c r="H73" s="11">
        <v>501.77680306001332</v>
      </c>
      <c r="I73" s="11">
        <v>571.74208150543689</v>
      </c>
      <c r="J73" s="11">
        <v>556.73760149601219</v>
      </c>
      <c r="K73" s="11">
        <v>559.28100987995447</v>
      </c>
      <c r="L73" s="11">
        <v>533.3754504614501</v>
      </c>
      <c r="M73" s="11">
        <v>339.89714510857971</v>
      </c>
      <c r="N73" s="11">
        <v>136.56917646502686</v>
      </c>
      <c r="O73" s="11">
        <v>3817.6393280340467</v>
      </c>
    </row>
  </sheetData>
  <pageMargins left="0.7" right="0.7" top="0.75" bottom="0.75" header="0.3" footer="0.3"/>
  <pageSetup orientation="portrait" r:id="rId1"/>
  <customProperties>
    <customPr name="_pios_id" r:id="rId2"/>
    <customPr name="EpmWorksheetKeyString_GUID" r:id="rId3"/>
  </customProperties>
  <drawing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2:L25"/>
  <sheetViews>
    <sheetView workbookViewId="0">
      <selection activeCell="P35" sqref="P35"/>
    </sheetView>
  </sheetViews>
  <sheetFormatPr defaultRowHeight="15" x14ac:dyDescent="0.25"/>
  <cols>
    <col min="2" max="2" width="18.140625" bestFit="1" customWidth="1"/>
    <col min="3" max="3" width="12" bestFit="1" customWidth="1"/>
  </cols>
  <sheetData>
    <row r="2" spans="2:12" x14ac:dyDescent="0.25">
      <c r="B2" t="s">
        <v>19</v>
      </c>
      <c r="E2" t="s">
        <v>30</v>
      </c>
      <c r="H2" t="s">
        <v>33</v>
      </c>
      <c r="K2" t="s">
        <v>36</v>
      </c>
    </row>
    <row r="4" spans="2:12" x14ac:dyDescent="0.25">
      <c r="B4" s="2" t="s">
        <v>16</v>
      </c>
      <c r="C4" s="3">
        <v>200.1003615680514</v>
      </c>
      <c r="E4" t="s">
        <v>31</v>
      </c>
      <c r="F4" t="s">
        <v>32</v>
      </c>
      <c r="H4" t="s">
        <v>34</v>
      </c>
      <c r="I4" t="s">
        <v>35</v>
      </c>
      <c r="K4" t="s">
        <v>32</v>
      </c>
      <c r="L4" t="s">
        <v>37</v>
      </c>
    </row>
    <row r="5" spans="2:12" x14ac:dyDescent="0.25">
      <c r="B5" t="s">
        <v>20</v>
      </c>
      <c r="C5">
        <v>500</v>
      </c>
      <c r="E5" s="5">
        <v>0</v>
      </c>
      <c r="F5" s="1">
        <v>24.300270487050682</v>
      </c>
      <c r="H5" s="1">
        <v>20</v>
      </c>
      <c r="I5" s="6">
        <v>0</v>
      </c>
      <c r="K5" s="1">
        <v>20</v>
      </c>
      <c r="L5" s="7">
        <v>0</v>
      </c>
    </row>
    <row r="6" spans="2:12" x14ac:dyDescent="0.25">
      <c r="B6" t="s">
        <v>21</v>
      </c>
      <c r="C6" s="1">
        <v>2.5999163030983232</v>
      </c>
      <c r="E6" s="5">
        <v>0.05</v>
      </c>
      <c r="F6" s="1">
        <v>103.55790527643342</v>
      </c>
      <c r="H6" s="1">
        <v>40</v>
      </c>
      <c r="I6" s="6">
        <v>1</v>
      </c>
      <c r="K6" s="1">
        <v>40</v>
      </c>
      <c r="L6" s="7">
        <v>2E-3</v>
      </c>
    </row>
    <row r="7" spans="2:12" x14ac:dyDescent="0.25">
      <c r="E7" s="5">
        <v>0.1</v>
      </c>
      <c r="F7" s="1">
        <v>125.09776173835748</v>
      </c>
      <c r="H7" s="1">
        <v>60</v>
      </c>
      <c r="I7" s="6">
        <v>3</v>
      </c>
      <c r="K7" s="1">
        <v>60</v>
      </c>
      <c r="L7" s="7">
        <v>6.0000000000000001E-3</v>
      </c>
    </row>
    <row r="8" spans="2:12" x14ac:dyDescent="0.25">
      <c r="B8" t="s">
        <v>22</v>
      </c>
      <c r="C8" s="1">
        <v>24.300270487050682</v>
      </c>
      <c r="E8" s="5">
        <v>0.15</v>
      </c>
      <c r="F8" s="1">
        <v>139.42458994938787</v>
      </c>
      <c r="H8" s="1">
        <v>80</v>
      </c>
      <c r="I8" s="6">
        <v>6</v>
      </c>
      <c r="K8" s="1">
        <v>80</v>
      </c>
      <c r="L8" s="7">
        <v>1.2E-2</v>
      </c>
    </row>
    <row r="9" spans="2:12" x14ac:dyDescent="0.25">
      <c r="B9" t="s">
        <v>23</v>
      </c>
      <c r="C9" s="1">
        <v>374.54292201673695</v>
      </c>
      <c r="E9" s="5">
        <v>0.2</v>
      </c>
      <c r="F9" s="1">
        <v>150.73058673723608</v>
      </c>
      <c r="H9" s="1">
        <v>100</v>
      </c>
      <c r="I9" s="6">
        <v>12</v>
      </c>
      <c r="K9" s="1">
        <v>100</v>
      </c>
      <c r="L9" s="7">
        <v>2.4E-2</v>
      </c>
    </row>
    <row r="10" spans="2:12" x14ac:dyDescent="0.25">
      <c r="B10" t="s">
        <v>24</v>
      </c>
      <c r="C10" s="1">
        <v>199.82335624189173</v>
      </c>
      <c r="E10" s="5">
        <v>0.25</v>
      </c>
      <c r="F10" s="1">
        <v>160.72635462760616</v>
      </c>
      <c r="H10" s="1">
        <v>120</v>
      </c>
      <c r="I10" s="6">
        <v>21</v>
      </c>
      <c r="K10" s="1">
        <v>120</v>
      </c>
      <c r="L10" s="7">
        <v>4.2000000000000003E-2</v>
      </c>
    </row>
    <row r="11" spans="2:12" x14ac:dyDescent="0.25">
      <c r="B11" t="s">
        <v>25</v>
      </c>
      <c r="C11" s="1">
        <v>350.24265152968627</v>
      </c>
      <c r="E11" s="5">
        <v>0.3</v>
      </c>
      <c r="F11" s="1">
        <v>169.28806817090828</v>
      </c>
      <c r="H11" s="1">
        <v>140</v>
      </c>
      <c r="I11" s="6">
        <v>32</v>
      </c>
      <c r="K11" s="1">
        <v>140</v>
      </c>
      <c r="L11" s="7">
        <v>6.4000000000000001E-2</v>
      </c>
    </row>
    <row r="12" spans="2:12" x14ac:dyDescent="0.25">
      <c r="E12" s="5">
        <v>0.35</v>
      </c>
      <c r="F12" s="1">
        <v>177.58928415570094</v>
      </c>
      <c r="H12" s="1">
        <v>160</v>
      </c>
      <c r="I12" s="6">
        <v>48</v>
      </c>
      <c r="K12" s="1">
        <v>160</v>
      </c>
      <c r="L12" s="7">
        <v>9.6000000000000002E-2</v>
      </c>
    </row>
    <row r="13" spans="2:12" x14ac:dyDescent="0.25">
      <c r="B13" s="2" t="s">
        <v>26</v>
      </c>
      <c r="C13" s="3">
        <v>58.194119140711742</v>
      </c>
      <c r="E13" s="5">
        <v>0.4</v>
      </c>
      <c r="F13" s="1">
        <v>185.18039494320161</v>
      </c>
      <c r="H13" s="1">
        <v>180</v>
      </c>
      <c r="I13" s="6">
        <v>59</v>
      </c>
      <c r="K13" s="1">
        <v>180</v>
      </c>
      <c r="L13" s="7">
        <v>0.11799999999999999</v>
      </c>
    </row>
    <row r="14" spans="2:12" x14ac:dyDescent="0.25">
      <c r="B14" t="s">
        <v>27</v>
      </c>
      <c r="C14" s="1">
        <v>3386.555502563353</v>
      </c>
      <c r="E14" s="5">
        <v>0.45</v>
      </c>
      <c r="F14" s="1">
        <v>192.72377010334216</v>
      </c>
      <c r="H14" s="1">
        <v>200</v>
      </c>
      <c r="I14" s="6">
        <v>68</v>
      </c>
      <c r="K14" s="1">
        <v>200</v>
      </c>
      <c r="L14" s="7">
        <v>0.13600000000000001</v>
      </c>
    </row>
    <row r="15" spans="2:12" x14ac:dyDescent="0.25">
      <c r="E15" s="5">
        <v>0.5</v>
      </c>
      <c r="F15" s="1">
        <v>199.82335624189173</v>
      </c>
      <c r="H15" s="1">
        <v>220</v>
      </c>
      <c r="I15" s="6">
        <v>67</v>
      </c>
      <c r="K15" s="1">
        <v>220</v>
      </c>
      <c r="L15" s="7">
        <v>0.13400000000000001</v>
      </c>
    </row>
    <row r="16" spans="2:12" x14ac:dyDescent="0.25">
      <c r="B16" t="s">
        <v>28</v>
      </c>
      <c r="C16" s="4">
        <v>8.4181208123976692E-4</v>
      </c>
      <c r="E16" s="5">
        <v>0.55000000000000004</v>
      </c>
      <c r="F16" s="1">
        <v>207.13581000158703</v>
      </c>
      <c r="H16" s="1">
        <v>240</v>
      </c>
      <c r="I16" s="6">
        <v>59</v>
      </c>
      <c r="K16" s="1">
        <v>240</v>
      </c>
      <c r="L16" s="7">
        <v>0.11799999999999999</v>
      </c>
    </row>
    <row r="17" spans="2:12" x14ac:dyDescent="0.25">
      <c r="B17" t="s">
        <v>29</v>
      </c>
      <c r="C17" s="4">
        <v>2.9205802930338396</v>
      </c>
      <c r="E17" s="5">
        <v>0.6</v>
      </c>
      <c r="F17" s="1">
        <v>214.6207832874955</v>
      </c>
      <c r="H17" s="1">
        <v>260</v>
      </c>
      <c r="I17" s="6">
        <v>48</v>
      </c>
      <c r="K17" s="1">
        <v>260</v>
      </c>
      <c r="L17" s="7">
        <v>9.6000000000000002E-2</v>
      </c>
    </row>
    <row r="18" spans="2:12" x14ac:dyDescent="0.25">
      <c r="E18" s="5">
        <v>0.65</v>
      </c>
      <c r="F18" s="1">
        <v>222.44955021611673</v>
      </c>
      <c r="H18" s="1">
        <v>280</v>
      </c>
      <c r="I18" s="6">
        <v>34</v>
      </c>
      <c r="K18" s="1">
        <v>280</v>
      </c>
      <c r="L18" s="7">
        <v>6.8000000000000005E-2</v>
      </c>
    </row>
    <row r="19" spans="2:12" x14ac:dyDescent="0.25">
      <c r="E19" s="5">
        <v>0.7</v>
      </c>
      <c r="F19" s="1">
        <v>230.59686098559314</v>
      </c>
      <c r="H19" s="1">
        <v>300</v>
      </c>
      <c r="I19" s="6">
        <v>21</v>
      </c>
      <c r="K19" s="1">
        <v>300</v>
      </c>
      <c r="L19" s="7">
        <v>4.2000000000000003E-2</v>
      </c>
    </row>
    <row r="20" spans="2:12" x14ac:dyDescent="0.25">
      <c r="E20" s="5">
        <v>0.75</v>
      </c>
      <c r="F20" s="1">
        <v>239.12276725979407</v>
      </c>
      <c r="H20" s="1">
        <v>320</v>
      </c>
      <c r="I20" s="6">
        <v>11</v>
      </c>
      <c r="K20" s="1">
        <v>320</v>
      </c>
      <c r="L20" s="7">
        <v>2.1999999999999999E-2</v>
      </c>
    </row>
    <row r="21" spans="2:12" x14ac:dyDescent="0.25">
      <c r="E21" s="5">
        <v>0.8</v>
      </c>
      <c r="F21" s="1">
        <v>249.04398723101875</v>
      </c>
      <c r="H21" s="1">
        <v>340</v>
      </c>
      <c r="I21" s="6">
        <v>5</v>
      </c>
      <c r="K21" s="1">
        <v>340</v>
      </c>
      <c r="L21" s="7">
        <v>0.01</v>
      </c>
    </row>
    <row r="22" spans="2:12" x14ac:dyDescent="0.25">
      <c r="E22" s="5">
        <v>0.85</v>
      </c>
      <c r="F22" s="1">
        <v>260.23237470865234</v>
      </c>
      <c r="H22" s="1">
        <v>360</v>
      </c>
      <c r="I22" s="6">
        <v>4</v>
      </c>
      <c r="K22" s="1">
        <v>360</v>
      </c>
      <c r="L22" s="7">
        <v>8.0000000000000002E-3</v>
      </c>
    </row>
    <row r="23" spans="2:12" x14ac:dyDescent="0.25">
      <c r="E23" s="5">
        <v>0.9</v>
      </c>
      <c r="F23" s="1">
        <v>274.30941009601088</v>
      </c>
      <c r="H23" s="1">
        <v>380</v>
      </c>
      <c r="I23" s="6">
        <v>1</v>
      </c>
      <c r="K23" s="1">
        <v>380</v>
      </c>
      <c r="L23" s="7">
        <v>2E-3</v>
      </c>
    </row>
    <row r="24" spans="2:12" x14ac:dyDescent="0.25">
      <c r="E24" s="5">
        <v>0.95</v>
      </c>
      <c r="F24" s="1">
        <v>295.71506947857432</v>
      </c>
      <c r="H24" s="1">
        <v>400</v>
      </c>
      <c r="I24" s="6">
        <v>0</v>
      </c>
      <c r="K24" s="1">
        <v>400</v>
      </c>
      <c r="L24" s="7">
        <v>0</v>
      </c>
    </row>
    <row r="25" spans="2:12" x14ac:dyDescent="0.25">
      <c r="E25" s="5">
        <v>1</v>
      </c>
      <c r="F25" s="1">
        <v>374.54292201673695</v>
      </c>
      <c r="H25" s="1">
        <v>420</v>
      </c>
      <c r="I25" s="6">
        <v>0</v>
      </c>
      <c r="K25" s="1">
        <v>420</v>
      </c>
      <c r="L25" s="7">
        <v>0</v>
      </c>
    </row>
  </sheetData>
  <pageMargins left="0.7" right="0.7" top="0.75" bottom="0.75" header="0.3" footer="0.3"/>
  <pageSetup orientation="portrait" r:id="rId1"/>
  <customProperties>
    <customPr name="_pios_id" r:id="rId2"/>
    <customPr name="EpmWorksheetKeyString_GUID" r:id="rId3"/>
  </customProperties>
  <drawing r:id="rId4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2:L25"/>
  <sheetViews>
    <sheetView workbookViewId="0">
      <selection activeCell="O34" sqref="O34"/>
    </sheetView>
  </sheetViews>
  <sheetFormatPr defaultRowHeight="15" x14ac:dyDescent="0.25"/>
  <cols>
    <col min="2" max="2" width="18.140625" bestFit="1" customWidth="1"/>
    <col min="3" max="3" width="12" bestFit="1" customWidth="1"/>
  </cols>
  <sheetData>
    <row r="2" spans="2:12" x14ac:dyDescent="0.25">
      <c r="B2" t="s">
        <v>19</v>
      </c>
      <c r="E2" t="s">
        <v>30</v>
      </c>
      <c r="H2" t="s">
        <v>33</v>
      </c>
      <c r="K2" t="s">
        <v>36</v>
      </c>
    </row>
    <row r="4" spans="2:12" x14ac:dyDescent="0.25">
      <c r="B4" s="2" t="s">
        <v>16</v>
      </c>
      <c r="C4" s="3">
        <v>331.78242646804614</v>
      </c>
      <c r="E4" t="s">
        <v>31</v>
      </c>
      <c r="F4" t="s">
        <v>32</v>
      </c>
      <c r="H4" t="s">
        <v>34</v>
      </c>
      <c r="I4" t="s">
        <v>35</v>
      </c>
      <c r="K4" t="s">
        <v>32</v>
      </c>
      <c r="L4" t="s">
        <v>37</v>
      </c>
    </row>
    <row r="5" spans="2:12" x14ac:dyDescent="0.25">
      <c r="B5" t="s">
        <v>20</v>
      </c>
      <c r="C5">
        <v>500</v>
      </c>
      <c r="E5" s="5">
        <v>0</v>
      </c>
      <c r="F5" s="1">
        <v>185.62105399150434</v>
      </c>
      <c r="H5" s="1">
        <v>160</v>
      </c>
      <c r="I5" s="6">
        <v>0</v>
      </c>
      <c r="K5" s="1">
        <v>160</v>
      </c>
      <c r="L5" s="7">
        <v>0</v>
      </c>
    </row>
    <row r="6" spans="2:12" x14ac:dyDescent="0.25">
      <c r="B6" t="s">
        <v>21</v>
      </c>
      <c r="C6" s="1">
        <v>2.2502415529570499</v>
      </c>
      <c r="E6" s="5">
        <v>0.05</v>
      </c>
      <c r="F6" s="1">
        <v>248.61990653859738</v>
      </c>
      <c r="H6" s="1">
        <v>180</v>
      </c>
      <c r="I6" s="6">
        <v>0</v>
      </c>
      <c r="K6" s="1">
        <v>180</v>
      </c>
      <c r="L6" s="7">
        <v>0</v>
      </c>
    </row>
    <row r="7" spans="2:12" x14ac:dyDescent="0.25">
      <c r="E7" s="5">
        <v>0.1</v>
      </c>
      <c r="F7" s="1">
        <v>267.08492983335464</v>
      </c>
      <c r="H7" s="1">
        <v>200</v>
      </c>
      <c r="I7" s="6">
        <v>2</v>
      </c>
      <c r="K7" s="1">
        <v>200</v>
      </c>
      <c r="L7" s="7">
        <v>4.0000000000000001E-3</v>
      </c>
    </row>
    <row r="8" spans="2:12" x14ac:dyDescent="0.25">
      <c r="B8" t="s">
        <v>22</v>
      </c>
      <c r="C8" s="1">
        <v>185.62105399150434</v>
      </c>
      <c r="E8" s="5">
        <v>0.15</v>
      </c>
      <c r="F8" s="1">
        <v>279.47342141195134</v>
      </c>
      <c r="H8" s="1">
        <v>220</v>
      </c>
      <c r="I8" s="6">
        <v>5</v>
      </c>
      <c r="K8" s="1">
        <v>220</v>
      </c>
      <c r="L8" s="7">
        <v>0.01</v>
      </c>
    </row>
    <row r="9" spans="2:12" x14ac:dyDescent="0.25">
      <c r="B9" t="s">
        <v>23</v>
      </c>
      <c r="C9" s="1">
        <v>502.54171144504903</v>
      </c>
      <c r="E9" s="5">
        <v>0.2</v>
      </c>
      <c r="F9" s="1">
        <v>289.07010440665726</v>
      </c>
      <c r="H9" s="1">
        <v>240</v>
      </c>
      <c r="I9" s="6">
        <v>10</v>
      </c>
      <c r="K9" s="1">
        <v>240</v>
      </c>
      <c r="L9" s="7">
        <v>0.02</v>
      </c>
    </row>
    <row r="10" spans="2:12" x14ac:dyDescent="0.25">
      <c r="B10" t="s">
        <v>24</v>
      </c>
      <c r="C10" s="1">
        <v>331.5342965653615</v>
      </c>
      <c r="E10" s="5">
        <v>0.25</v>
      </c>
      <c r="F10" s="1">
        <v>297.52663901134224</v>
      </c>
      <c r="H10" s="1">
        <v>260</v>
      </c>
      <c r="I10" s="6">
        <v>21</v>
      </c>
      <c r="K10" s="1">
        <v>260</v>
      </c>
      <c r="L10" s="7">
        <v>4.2000000000000003E-2</v>
      </c>
    </row>
    <row r="11" spans="2:12" x14ac:dyDescent="0.25">
      <c r="B11" t="s">
        <v>25</v>
      </c>
      <c r="C11" s="1">
        <v>316.92065745354466</v>
      </c>
      <c r="E11" s="5">
        <v>0.3</v>
      </c>
      <c r="F11" s="1">
        <v>305.2594755124307</v>
      </c>
      <c r="H11" s="1">
        <v>280</v>
      </c>
      <c r="I11" s="6">
        <v>38</v>
      </c>
      <c r="K11" s="1">
        <v>280</v>
      </c>
      <c r="L11" s="7">
        <v>7.5999999999999998E-2</v>
      </c>
    </row>
    <row r="12" spans="2:12" x14ac:dyDescent="0.25">
      <c r="E12" s="5">
        <v>0.35</v>
      </c>
      <c r="F12" s="1">
        <v>312.26800860828973</v>
      </c>
      <c r="H12" s="1">
        <v>300</v>
      </c>
      <c r="I12" s="6">
        <v>56</v>
      </c>
      <c r="K12" s="1">
        <v>300</v>
      </c>
      <c r="L12" s="7">
        <v>0.112</v>
      </c>
    </row>
    <row r="13" spans="2:12" x14ac:dyDescent="0.25">
      <c r="B13" s="2" t="s">
        <v>26</v>
      </c>
      <c r="C13" s="3">
        <v>50.367323314257668</v>
      </c>
      <c r="E13" s="5">
        <v>0.4</v>
      </c>
      <c r="F13" s="1">
        <v>318.83625365989394</v>
      </c>
      <c r="H13" s="1">
        <v>320</v>
      </c>
      <c r="I13" s="6">
        <v>71</v>
      </c>
      <c r="K13" s="1">
        <v>320</v>
      </c>
      <c r="L13" s="7">
        <v>0.14199999999999999</v>
      </c>
    </row>
    <row r="14" spans="2:12" x14ac:dyDescent="0.25">
      <c r="B14" t="s">
        <v>27</v>
      </c>
      <c r="C14" s="1">
        <v>2536.8672578429637</v>
      </c>
      <c r="E14" s="5">
        <v>0.45</v>
      </c>
      <c r="F14" s="1">
        <v>325.22338110736098</v>
      </c>
      <c r="H14" s="1">
        <v>340</v>
      </c>
      <c r="I14" s="6">
        <v>80</v>
      </c>
      <c r="K14" s="1">
        <v>340</v>
      </c>
      <c r="L14" s="7">
        <v>0.16</v>
      </c>
    </row>
    <row r="15" spans="2:12" x14ac:dyDescent="0.25">
      <c r="E15" s="5">
        <v>0.5</v>
      </c>
      <c r="F15" s="1">
        <v>331.5342965653615</v>
      </c>
      <c r="H15" s="1">
        <v>360</v>
      </c>
      <c r="I15" s="6">
        <v>74</v>
      </c>
      <c r="K15" s="1">
        <v>360</v>
      </c>
      <c r="L15" s="7">
        <v>0.14799999999999999</v>
      </c>
    </row>
    <row r="16" spans="2:12" x14ac:dyDescent="0.25">
      <c r="B16" t="s">
        <v>28</v>
      </c>
      <c r="C16" s="4">
        <v>2.233919389530099E-2</v>
      </c>
      <c r="E16" s="5">
        <v>0.55000000000000004</v>
      </c>
      <c r="F16" s="1">
        <v>337.88021694423912</v>
      </c>
      <c r="H16" s="1">
        <v>380</v>
      </c>
      <c r="I16" s="6">
        <v>59</v>
      </c>
      <c r="K16" s="1">
        <v>380</v>
      </c>
      <c r="L16" s="7">
        <v>0.11799999999999999</v>
      </c>
    </row>
    <row r="17" spans="2:12" x14ac:dyDescent="0.25">
      <c r="B17" t="s">
        <v>29</v>
      </c>
      <c r="C17" s="4">
        <v>2.9974949468969165</v>
      </c>
      <c r="E17" s="5">
        <v>0.6</v>
      </c>
      <c r="F17" s="1">
        <v>344.26352338248023</v>
      </c>
      <c r="H17" s="1">
        <v>400</v>
      </c>
      <c r="I17" s="6">
        <v>40</v>
      </c>
      <c r="K17" s="1">
        <v>400</v>
      </c>
      <c r="L17" s="7">
        <v>0.08</v>
      </c>
    </row>
    <row r="18" spans="2:12" x14ac:dyDescent="0.25">
      <c r="E18" s="5">
        <v>0.65</v>
      </c>
      <c r="F18" s="1">
        <v>351.08735346186467</v>
      </c>
      <c r="H18" s="1">
        <v>420</v>
      </c>
      <c r="I18" s="6">
        <v>24</v>
      </c>
      <c r="K18" s="1">
        <v>420</v>
      </c>
      <c r="L18" s="7">
        <v>4.8000000000000001E-2</v>
      </c>
    </row>
    <row r="19" spans="2:12" x14ac:dyDescent="0.25">
      <c r="E19" s="5">
        <v>0.7</v>
      </c>
      <c r="F19" s="1">
        <v>358.09499270883151</v>
      </c>
      <c r="H19" s="1">
        <v>440</v>
      </c>
      <c r="I19" s="6">
        <v>13</v>
      </c>
      <c r="K19" s="1">
        <v>440</v>
      </c>
      <c r="L19" s="7">
        <v>2.5999999999999999E-2</v>
      </c>
    </row>
    <row r="20" spans="2:12" x14ac:dyDescent="0.25">
      <c r="E20" s="5">
        <v>0.75</v>
      </c>
      <c r="F20" s="1">
        <v>365.64413600133025</v>
      </c>
      <c r="H20" s="1">
        <v>460</v>
      </c>
      <c r="I20" s="6">
        <v>4</v>
      </c>
      <c r="K20" s="1">
        <v>460</v>
      </c>
      <c r="L20" s="7">
        <v>8.0000000000000002E-3</v>
      </c>
    </row>
    <row r="21" spans="2:12" x14ac:dyDescent="0.25">
      <c r="E21" s="5">
        <v>0.8</v>
      </c>
      <c r="F21" s="1">
        <v>373.78722305560939</v>
      </c>
      <c r="H21" s="1">
        <v>480</v>
      </c>
      <c r="I21" s="6">
        <v>2</v>
      </c>
      <c r="K21" s="1">
        <v>480</v>
      </c>
      <c r="L21" s="7">
        <v>4.0000000000000001E-3</v>
      </c>
    </row>
    <row r="22" spans="2:12" x14ac:dyDescent="0.25">
      <c r="E22" s="5">
        <v>0.85</v>
      </c>
      <c r="F22" s="1">
        <v>383.63421436644632</v>
      </c>
      <c r="H22" s="1">
        <v>500</v>
      </c>
      <c r="I22" s="6">
        <v>0</v>
      </c>
      <c r="K22" s="1">
        <v>500</v>
      </c>
      <c r="L22" s="7">
        <v>0</v>
      </c>
    </row>
    <row r="23" spans="2:12" x14ac:dyDescent="0.25">
      <c r="E23" s="5">
        <v>0.9</v>
      </c>
      <c r="F23" s="1">
        <v>395.80745210745016</v>
      </c>
      <c r="H23" s="1">
        <v>520</v>
      </c>
      <c r="I23" s="6">
        <v>1</v>
      </c>
      <c r="K23" s="1">
        <v>520</v>
      </c>
      <c r="L23" s="7">
        <v>2E-3</v>
      </c>
    </row>
    <row r="24" spans="2:12" x14ac:dyDescent="0.25">
      <c r="E24" s="5">
        <v>0.95</v>
      </c>
      <c r="F24" s="1">
        <v>414.23082803320551</v>
      </c>
      <c r="H24" s="1">
        <v>540</v>
      </c>
      <c r="I24" s="6">
        <v>0</v>
      </c>
      <c r="K24" s="1">
        <v>540</v>
      </c>
      <c r="L24" s="7">
        <v>0</v>
      </c>
    </row>
    <row r="25" spans="2:12" x14ac:dyDescent="0.25">
      <c r="E25" s="5">
        <v>1</v>
      </c>
      <c r="F25" s="1">
        <v>502.54171144504903</v>
      </c>
      <c r="H25" s="1">
        <v>560</v>
      </c>
      <c r="I25" s="6">
        <v>0</v>
      </c>
      <c r="K25" s="1">
        <v>560</v>
      </c>
      <c r="L25" s="7">
        <v>0</v>
      </c>
    </row>
  </sheetData>
  <pageMargins left="0.7" right="0.7" top="0.75" bottom="0.75" header="0.3" footer="0.3"/>
  <pageSetup orientation="portrait" r:id="rId1"/>
  <customProperties>
    <customPr name="_pios_id" r:id="rId2"/>
    <customPr name="EpmWorksheetKeyString_GUID" r:id="rId3"/>
  </customProperties>
  <drawing r:id="rId4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L25"/>
  <sheetViews>
    <sheetView workbookViewId="0">
      <selection activeCell="O35" sqref="O35"/>
    </sheetView>
  </sheetViews>
  <sheetFormatPr defaultRowHeight="15" x14ac:dyDescent="0.25"/>
  <cols>
    <col min="2" max="2" width="18.140625" bestFit="1" customWidth="1"/>
    <col min="3" max="3" width="12" bestFit="1" customWidth="1"/>
  </cols>
  <sheetData>
    <row r="2" spans="2:12" x14ac:dyDescent="0.25">
      <c r="B2" t="s">
        <v>19</v>
      </c>
      <c r="E2" t="s">
        <v>30</v>
      </c>
      <c r="H2" t="s">
        <v>33</v>
      </c>
      <c r="K2" t="s">
        <v>36</v>
      </c>
    </row>
    <row r="4" spans="2:12" x14ac:dyDescent="0.25">
      <c r="B4" s="2" t="s">
        <v>16</v>
      </c>
      <c r="C4" s="3">
        <v>488.39016310278453</v>
      </c>
      <c r="E4" t="s">
        <v>31</v>
      </c>
      <c r="F4" t="s">
        <v>32</v>
      </c>
      <c r="H4" t="s">
        <v>34</v>
      </c>
      <c r="I4" t="s">
        <v>35</v>
      </c>
      <c r="K4" t="s">
        <v>32</v>
      </c>
      <c r="L4" t="s">
        <v>37</v>
      </c>
    </row>
    <row r="5" spans="2:12" x14ac:dyDescent="0.25">
      <c r="B5" t="s">
        <v>20</v>
      </c>
      <c r="C5">
        <v>500</v>
      </c>
      <c r="E5" s="5">
        <v>0</v>
      </c>
      <c r="F5" s="1">
        <v>385.4667213831774</v>
      </c>
      <c r="H5" s="1">
        <v>390</v>
      </c>
      <c r="I5" s="6">
        <v>1</v>
      </c>
      <c r="K5" s="1">
        <v>390</v>
      </c>
      <c r="L5" s="7">
        <v>2E-3</v>
      </c>
    </row>
    <row r="6" spans="2:12" x14ac:dyDescent="0.25">
      <c r="B6" t="s">
        <v>21</v>
      </c>
      <c r="C6" s="1">
        <v>1.4015452400721029</v>
      </c>
      <c r="E6" s="5">
        <v>0.05</v>
      </c>
      <c r="F6" s="1">
        <v>436.55130509325858</v>
      </c>
      <c r="H6" s="1">
        <v>400</v>
      </c>
      <c r="I6" s="6">
        <v>0</v>
      </c>
      <c r="K6" s="1">
        <v>400</v>
      </c>
      <c r="L6" s="7">
        <v>0</v>
      </c>
    </row>
    <row r="7" spans="2:12" x14ac:dyDescent="0.25">
      <c r="E7" s="5">
        <v>0.1</v>
      </c>
      <c r="F7" s="1">
        <v>448.05763670612299</v>
      </c>
      <c r="H7" s="1">
        <v>410</v>
      </c>
      <c r="I7" s="6">
        <v>2</v>
      </c>
      <c r="K7" s="1">
        <v>410</v>
      </c>
      <c r="L7" s="7">
        <v>4.0000000000000001E-3</v>
      </c>
    </row>
    <row r="8" spans="2:12" x14ac:dyDescent="0.25">
      <c r="B8" t="s">
        <v>22</v>
      </c>
      <c r="C8" s="1">
        <v>385.4667213831774</v>
      </c>
      <c r="E8" s="5">
        <v>0.15</v>
      </c>
      <c r="F8" s="1">
        <v>455.8410753508781</v>
      </c>
      <c r="H8" s="1">
        <v>420</v>
      </c>
      <c r="I8" s="6">
        <v>4</v>
      </c>
      <c r="K8" s="1">
        <v>420</v>
      </c>
      <c r="L8" s="7">
        <v>8.0000000000000002E-3</v>
      </c>
    </row>
    <row r="9" spans="2:12" x14ac:dyDescent="0.25">
      <c r="B9" t="s">
        <v>23</v>
      </c>
      <c r="C9" s="1">
        <v>580.11005746751948</v>
      </c>
      <c r="E9" s="5">
        <v>0.2</v>
      </c>
      <c r="F9" s="1">
        <v>461.83081199435907</v>
      </c>
      <c r="H9" s="1">
        <v>430</v>
      </c>
      <c r="I9" s="6">
        <v>9</v>
      </c>
      <c r="K9" s="1">
        <v>430</v>
      </c>
      <c r="L9" s="7">
        <v>1.7999999999999999E-2</v>
      </c>
    </row>
    <row r="10" spans="2:12" x14ac:dyDescent="0.25">
      <c r="B10" t="s">
        <v>24</v>
      </c>
      <c r="C10" s="1">
        <v>488.27230667663247</v>
      </c>
      <c r="E10" s="5">
        <v>0.25</v>
      </c>
      <c r="F10" s="1">
        <v>467.16541232569898</v>
      </c>
      <c r="H10" s="1">
        <v>440</v>
      </c>
      <c r="I10" s="6">
        <v>14</v>
      </c>
      <c r="K10" s="1">
        <v>440</v>
      </c>
      <c r="L10" s="7">
        <v>2.8000000000000001E-2</v>
      </c>
    </row>
    <row r="11" spans="2:12" x14ac:dyDescent="0.25">
      <c r="B11" t="s">
        <v>25</v>
      </c>
      <c r="C11" s="1">
        <v>194.64333608434208</v>
      </c>
      <c r="E11" s="5">
        <v>0.3</v>
      </c>
      <c r="F11" s="1">
        <v>471.80599921583865</v>
      </c>
      <c r="H11" s="1">
        <v>450</v>
      </c>
      <c r="I11" s="6">
        <v>25</v>
      </c>
      <c r="K11" s="1">
        <v>450</v>
      </c>
      <c r="L11" s="7">
        <v>0.05</v>
      </c>
    </row>
    <row r="12" spans="2:12" x14ac:dyDescent="0.25">
      <c r="E12" s="5">
        <v>0.35</v>
      </c>
      <c r="F12" s="1">
        <v>476.21141819483512</v>
      </c>
      <c r="H12" s="1">
        <v>460</v>
      </c>
      <c r="I12" s="6">
        <v>36</v>
      </c>
      <c r="K12" s="1">
        <v>460</v>
      </c>
      <c r="L12" s="7">
        <v>7.1999999999999995E-2</v>
      </c>
    </row>
    <row r="13" spans="2:12" x14ac:dyDescent="0.25">
      <c r="B13" s="2" t="s">
        <v>26</v>
      </c>
      <c r="C13" s="3">
        <v>31.370890895470843</v>
      </c>
      <c r="E13" s="5">
        <v>0.4</v>
      </c>
      <c r="F13" s="1">
        <v>480.34137267500535</v>
      </c>
      <c r="H13" s="1">
        <v>470</v>
      </c>
      <c r="I13" s="6">
        <v>48</v>
      </c>
      <c r="K13" s="1">
        <v>470</v>
      </c>
      <c r="L13" s="7">
        <v>9.6000000000000002E-2</v>
      </c>
    </row>
    <row r="14" spans="2:12" x14ac:dyDescent="0.25">
      <c r="B14" t="s">
        <v>27</v>
      </c>
      <c r="C14" s="1">
        <v>982.16452998438433</v>
      </c>
      <c r="E14" s="5">
        <v>0.45</v>
      </c>
      <c r="F14" s="1">
        <v>484.40952158309909</v>
      </c>
      <c r="H14" s="1">
        <v>480</v>
      </c>
      <c r="I14" s="6">
        <v>59</v>
      </c>
      <c r="K14" s="1">
        <v>480</v>
      </c>
      <c r="L14" s="7">
        <v>0.11799999999999999</v>
      </c>
    </row>
    <row r="15" spans="2:12" x14ac:dyDescent="0.25">
      <c r="E15" s="5">
        <v>0.5</v>
      </c>
      <c r="F15" s="1">
        <v>488.27230667663247</v>
      </c>
      <c r="H15" s="1">
        <v>490</v>
      </c>
      <c r="I15" s="6">
        <v>62</v>
      </c>
      <c r="K15" s="1">
        <v>490</v>
      </c>
      <c r="L15" s="7">
        <v>0.124</v>
      </c>
    </row>
    <row r="16" spans="2:12" x14ac:dyDescent="0.25">
      <c r="B16" t="s">
        <v>28</v>
      </c>
      <c r="C16" s="4">
        <v>-9.9054131483606676E-3</v>
      </c>
      <c r="E16" s="5">
        <v>0.55000000000000004</v>
      </c>
      <c r="F16" s="1">
        <v>492.18901483027059</v>
      </c>
      <c r="H16" s="1">
        <v>500</v>
      </c>
      <c r="I16" s="6">
        <v>62</v>
      </c>
      <c r="K16" s="1">
        <v>500</v>
      </c>
      <c r="L16" s="7">
        <v>0.124</v>
      </c>
    </row>
    <row r="17" spans="2:12" x14ac:dyDescent="0.25">
      <c r="B17" t="s">
        <v>29</v>
      </c>
      <c r="C17" s="4">
        <v>2.982147337316329</v>
      </c>
      <c r="E17" s="5">
        <v>0.6</v>
      </c>
      <c r="F17" s="1">
        <v>496.26393024172216</v>
      </c>
      <c r="H17" s="1">
        <v>510</v>
      </c>
      <c r="I17" s="6">
        <v>55</v>
      </c>
      <c r="K17" s="1">
        <v>510</v>
      </c>
      <c r="L17" s="7">
        <v>0.11</v>
      </c>
    </row>
    <row r="18" spans="2:12" x14ac:dyDescent="0.25">
      <c r="E18" s="5">
        <v>0.65</v>
      </c>
      <c r="F18" s="1">
        <v>500.31791327696999</v>
      </c>
      <c r="H18" s="1">
        <v>520</v>
      </c>
      <c r="I18" s="6">
        <v>44</v>
      </c>
      <c r="K18" s="1">
        <v>520</v>
      </c>
      <c r="L18" s="7">
        <v>8.7999999999999995E-2</v>
      </c>
    </row>
    <row r="19" spans="2:12" x14ac:dyDescent="0.25">
      <c r="E19" s="5">
        <v>0.7</v>
      </c>
      <c r="F19" s="1">
        <v>504.75208450544483</v>
      </c>
      <c r="H19" s="1">
        <v>530</v>
      </c>
      <c r="I19" s="6">
        <v>33</v>
      </c>
      <c r="K19" s="1">
        <v>530</v>
      </c>
      <c r="L19" s="7">
        <v>6.6000000000000003E-2</v>
      </c>
    </row>
    <row r="20" spans="2:12" x14ac:dyDescent="0.25">
      <c r="E20" s="5">
        <v>0.75</v>
      </c>
      <c r="F20" s="1">
        <v>509.4005562697468</v>
      </c>
      <c r="H20" s="1">
        <v>540</v>
      </c>
      <c r="I20" s="6">
        <v>21</v>
      </c>
      <c r="K20" s="1">
        <v>540</v>
      </c>
      <c r="L20" s="7">
        <v>4.2000000000000003E-2</v>
      </c>
    </row>
    <row r="21" spans="2:12" x14ac:dyDescent="0.25">
      <c r="E21" s="5">
        <v>0.8</v>
      </c>
      <c r="F21" s="1">
        <v>514.58947812818656</v>
      </c>
      <c r="H21" s="1">
        <v>550</v>
      </c>
      <c r="I21" s="6">
        <v>12</v>
      </c>
      <c r="K21" s="1">
        <v>550</v>
      </c>
      <c r="L21" s="7">
        <v>2.4E-2</v>
      </c>
    </row>
    <row r="22" spans="2:12" x14ac:dyDescent="0.25">
      <c r="E22" s="5">
        <v>0.85</v>
      </c>
      <c r="F22" s="1">
        <v>520.64780337955983</v>
      </c>
      <c r="H22" s="1">
        <v>560</v>
      </c>
      <c r="I22" s="6">
        <v>7</v>
      </c>
      <c r="K22" s="1">
        <v>560</v>
      </c>
      <c r="L22" s="7">
        <v>1.4E-2</v>
      </c>
    </row>
    <row r="23" spans="2:12" x14ac:dyDescent="0.25">
      <c r="E23" s="5">
        <v>0.9</v>
      </c>
      <c r="F23" s="1">
        <v>528.39608744909708</v>
      </c>
      <c r="H23" s="1">
        <v>570</v>
      </c>
      <c r="I23" s="6">
        <v>3</v>
      </c>
      <c r="K23" s="1">
        <v>570</v>
      </c>
      <c r="L23" s="7">
        <v>6.0000000000000001E-3</v>
      </c>
    </row>
    <row r="24" spans="2:12" x14ac:dyDescent="0.25">
      <c r="E24" s="5">
        <v>0.95</v>
      </c>
      <c r="F24" s="1">
        <v>539.43762856597311</v>
      </c>
      <c r="H24" s="1">
        <v>580</v>
      </c>
      <c r="I24" s="6">
        <v>2</v>
      </c>
      <c r="K24" s="1">
        <v>580</v>
      </c>
      <c r="L24" s="7">
        <v>4.0000000000000001E-3</v>
      </c>
    </row>
    <row r="25" spans="2:12" x14ac:dyDescent="0.25">
      <c r="E25" s="5">
        <v>1</v>
      </c>
      <c r="F25" s="1">
        <v>580.11005746751948</v>
      </c>
      <c r="H25" s="1">
        <v>590</v>
      </c>
      <c r="I25" s="6">
        <v>1</v>
      </c>
      <c r="K25" s="1">
        <v>590</v>
      </c>
      <c r="L25" s="7">
        <v>2E-3</v>
      </c>
    </row>
  </sheetData>
  <pageMargins left="0.7" right="0.7" top="0.75" bottom="0.75" header="0.3" footer="0.3"/>
  <pageSetup orientation="portrait" r:id="rId1"/>
  <customProperties>
    <customPr name="_pios_id" r:id="rId2"/>
    <customPr name="EpmWorksheetKeyString_GUID" r:id="rId3"/>
  </customProperties>
  <drawing r:id="rId4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2:L25"/>
  <sheetViews>
    <sheetView workbookViewId="0">
      <selection activeCell="P31" sqref="P31"/>
    </sheetView>
  </sheetViews>
  <sheetFormatPr defaultRowHeight="15" x14ac:dyDescent="0.25"/>
  <cols>
    <col min="2" max="2" width="18.140625" bestFit="1" customWidth="1"/>
    <col min="3" max="3" width="12" bestFit="1" customWidth="1"/>
  </cols>
  <sheetData>
    <row r="2" spans="2:12" x14ac:dyDescent="0.25">
      <c r="B2" t="s">
        <v>19</v>
      </c>
      <c r="E2" t="s">
        <v>30</v>
      </c>
      <c r="H2" t="s">
        <v>33</v>
      </c>
      <c r="K2" t="s">
        <v>36</v>
      </c>
    </row>
    <row r="4" spans="2:12" x14ac:dyDescent="0.25">
      <c r="B4" s="2" t="s">
        <v>16</v>
      </c>
      <c r="C4" s="3">
        <v>556.00916473475627</v>
      </c>
      <c r="E4" t="s">
        <v>31</v>
      </c>
      <c r="F4" t="s">
        <v>32</v>
      </c>
      <c r="H4" t="s">
        <v>34</v>
      </c>
      <c r="I4" t="s">
        <v>35</v>
      </c>
      <c r="K4" t="s">
        <v>32</v>
      </c>
      <c r="L4" t="s">
        <v>37</v>
      </c>
    </row>
    <row r="5" spans="2:12" x14ac:dyDescent="0.25">
      <c r="B5" t="s">
        <v>20</v>
      </c>
      <c r="C5">
        <v>500</v>
      </c>
      <c r="E5" s="5">
        <v>0</v>
      </c>
      <c r="F5" s="1">
        <v>474.134037003831</v>
      </c>
      <c r="H5" s="1">
        <v>468</v>
      </c>
      <c r="I5" s="6">
        <v>0</v>
      </c>
      <c r="K5" s="1">
        <v>468</v>
      </c>
      <c r="L5" s="7">
        <v>0</v>
      </c>
    </row>
    <row r="6" spans="2:12" x14ac:dyDescent="0.25">
      <c r="B6" t="s">
        <v>21</v>
      </c>
      <c r="C6" s="1">
        <v>1.2581933563824184</v>
      </c>
      <c r="E6" s="5">
        <v>0.05</v>
      </c>
      <c r="F6" s="1">
        <v>509.22126292452799</v>
      </c>
      <c r="H6" s="1">
        <v>477</v>
      </c>
      <c r="I6" s="6">
        <v>1</v>
      </c>
      <c r="K6" s="1">
        <v>477</v>
      </c>
      <c r="L6" s="7">
        <v>2E-3</v>
      </c>
    </row>
    <row r="7" spans="2:12" x14ac:dyDescent="0.25">
      <c r="E7" s="5">
        <v>0.1</v>
      </c>
      <c r="F7" s="1">
        <v>519.76599803319164</v>
      </c>
      <c r="H7" s="1">
        <v>486</v>
      </c>
      <c r="I7" s="6">
        <v>2</v>
      </c>
      <c r="K7" s="1">
        <v>486</v>
      </c>
      <c r="L7" s="7">
        <v>4.0000000000000001E-3</v>
      </c>
    </row>
    <row r="8" spans="2:12" x14ac:dyDescent="0.25">
      <c r="B8" t="s">
        <v>22</v>
      </c>
      <c r="C8" s="1">
        <v>474.134037003831</v>
      </c>
      <c r="E8" s="5">
        <v>0.15</v>
      </c>
      <c r="F8" s="1">
        <v>526.59417415288851</v>
      </c>
      <c r="H8" s="1">
        <v>495</v>
      </c>
      <c r="I8" s="6">
        <v>4</v>
      </c>
      <c r="K8" s="1">
        <v>495</v>
      </c>
      <c r="L8" s="7">
        <v>8.0000000000000002E-3</v>
      </c>
    </row>
    <row r="9" spans="2:12" x14ac:dyDescent="0.25">
      <c r="B9" t="s">
        <v>23</v>
      </c>
      <c r="C9" s="1">
        <v>638.70869881597662</v>
      </c>
      <c r="E9" s="5">
        <v>0.2</v>
      </c>
      <c r="F9" s="1">
        <v>532.11680272404658</v>
      </c>
      <c r="H9" s="1">
        <v>504</v>
      </c>
      <c r="I9" s="6">
        <v>9</v>
      </c>
      <c r="K9" s="1">
        <v>504</v>
      </c>
      <c r="L9" s="7">
        <v>1.7999999999999999E-2</v>
      </c>
    </row>
    <row r="10" spans="2:12" x14ac:dyDescent="0.25">
      <c r="B10" t="s">
        <v>24</v>
      </c>
      <c r="C10" s="1">
        <v>555.89045464422622</v>
      </c>
      <c r="E10" s="5">
        <v>0.25</v>
      </c>
      <c r="F10" s="1">
        <v>536.88851149161894</v>
      </c>
      <c r="H10" s="1">
        <v>513</v>
      </c>
      <c r="I10" s="6">
        <v>16</v>
      </c>
      <c r="K10" s="1">
        <v>513</v>
      </c>
      <c r="L10" s="7">
        <v>3.2000000000000001E-2</v>
      </c>
    </row>
    <row r="11" spans="2:12" x14ac:dyDescent="0.25">
      <c r="B11" t="s">
        <v>25</v>
      </c>
      <c r="C11" s="1">
        <v>164.57466181214562</v>
      </c>
      <c r="E11" s="5">
        <v>0.3</v>
      </c>
      <c r="F11" s="1">
        <v>541.08666488030531</v>
      </c>
      <c r="H11" s="1">
        <v>522</v>
      </c>
      <c r="I11" s="6">
        <v>25</v>
      </c>
      <c r="K11" s="1">
        <v>522</v>
      </c>
      <c r="L11" s="7">
        <v>0.05</v>
      </c>
    </row>
    <row r="12" spans="2:12" x14ac:dyDescent="0.25">
      <c r="E12" s="5">
        <v>0.35</v>
      </c>
      <c r="F12" s="1">
        <v>544.9689037884242</v>
      </c>
      <c r="H12" s="1">
        <v>531</v>
      </c>
      <c r="I12" s="6">
        <v>37</v>
      </c>
      <c r="K12" s="1">
        <v>531</v>
      </c>
      <c r="L12" s="7">
        <v>7.3999999999999996E-2</v>
      </c>
    </row>
    <row r="13" spans="2:12" x14ac:dyDescent="0.25">
      <c r="B13" s="2" t="s">
        <v>26</v>
      </c>
      <c r="C13" s="3">
        <v>28.162235067380724</v>
      </c>
      <c r="E13" s="5">
        <v>0.4</v>
      </c>
      <c r="F13" s="1">
        <v>548.82242166132846</v>
      </c>
      <c r="H13" s="1">
        <v>540</v>
      </c>
      <c r="I13" s="6">
        <v>48</v>
      </c>
      <c r="K13" s="1">
        <v>540</v>
      </c>
      <c r="L13" s="7">
        <v>9.6000000000000002E-2</v>
      </c>
    </row>
    <row r="14" spans="2:12" x14ac:dyDescent="0.25">
      <c r="B14" t="s">
        <v>27</v>
      </c>
      <c r="C14" s="1">
        <v>793.11148399040849</v>
      </c>
      <c r="E14" s="5">
        <v>0.45</v>
      </c>
      <c r="F14" s="1">
        <v>552.33769385883215</v>
      </c>
      <c r="H14" s="1">
        <v>549</v>
      </c>
      <c r="I14" s="6">
        <v>59</v>
      </c>
      <c r="K14" s="1">
        <v>549</v>
      </c>
      <c r="L14" s="7">
        <v>0.11799999999999999</v>
      </c>
    </row>
    <row r="15" spans="2:12" x14ac:dyDescent="0.25">
      <c r="E15" s="5">
        <v>0.5</v>
      </c>
      <c r="F15" s="1">
        <v>555.89045464422622</v>
      </c>
      <c r="H15" s="1">
        <v>558</v>
      </c>
      <c r="I15" s="6">
        <v>64</v>
      </c>
      <c r="K15" s="1">
        <v>558</v>
      </c>
      <c r="L15" s="7">
        <v>0.128</v>
      </c>
    </row>
    <row r="16" spans="2:12" x14ac:dyDescent="0.25">
      <c r="B16" t="s">
        <v>28</v>
      </c>
      <c r="C16" s="4">
        <v>6.1284068836530096E-3</v>
      </c>
      <c r="E16" s="5">
        <v>0.55000000000000004</v>
      </c>
      <c r="F16" s="1">
        <v>559.46316411551652</v>
      </c>
      <c r="H16" s="1">
        <v>567</v>
      </c>
      <c r="I16" s="6">
        <v>61</v>
      </c>
      <c r="K16" s="1">
        <v>567</v>
      </c>
      <c r="L16" s="7">
        <v>0.122</v>
      </c>
    </row>
    <row r="17" spans="2:12" x14ac:dyDescent="0.25">
      <c r="B17" t="s">
        <v>29</v>
      </c>
      <c r="C17" s="4">
        <v>2.9035909889439337</v>
      </c>
      <c r="E17" s="5">
        <v>0.6</v>
      </c>
      <c r="F17" s="1">
        <v>563.15058579907907</v>
      </c>
      <c r="H17" s="1">
        <v>576</v>
      </c>
      <c r="I17" s="6">
        <v>54</v>
      </c>
      <c r="K17" s="1">
        <v>576</v>
      </c>
      <c r="L17" s="7">
        <v>0.108</v>
      </c>
    </row>
    <row r="18" spans="2:12" x14ac:dyDescent="0.25">
      <c r="E18" s="5">
        <v>0.65</v>
      </c>
      <c r="F18" s="1">
        <v>566.83447867190091</v>
      </c>
      <c r="H18" s="1">
        <v>585</v>
      </c>
      <c r="I18" s="6">
        <v>43</v>
      </c>
      <c r="K18" s="1">
        <v>585</v>
      </c>
      <c r="L18" s="7">
        <v>8.5999999999999993E-2</v>
      </c>
    </row>
    <row r="19" spans="2:12" x14ac:dyDescent="0.25">
      <c r="E19" s="5">
        <v>0.7</v>
      </c>
      <c r="F19" s="1">
        <v>570.66697923507377</v>
      </c>
      <c r="H19" s="1">
        <v>594</v>
      </c>
      <c r="I19" s="6">
        <v>33</v>
      </c>
      <c r="K19" s="1">
        <v>594</v>
      </c>
      <c r="L19" s="7">
        <v>6.6000000000000003E-2</v>
      </c>
    </row>
    <row r="20" spans="2:12" x14ac:dyDescent="0.25">
      <c r="E20" s="5">
        <v>0.75</v>
      </c>
      <c r="F20" s="1">
        <v>575.03320294799062</v>
      </c>
      <c r="H20" s="1">
        <v>603</v>
      </c>
      <c r="I20" s="6">
        <v>20</v>
      </c>
      <c r="K20" s="1">
        <v>603</v>
      </c>
      <c r="L20" s="7">
        <v>0.04</v>
      </c>
    </row>
    <row r="21" spans="2:12" x14ac:dyDescent="0.25">
      <c r="E21" s="5">
        <v>0.8</v>
      </c>
      <c r="F21" s="1">
        <v>579.70375279068389</v>
      </c>
      <c r="H21" s="1">
        <v>612</v>
      </c>
      <c r="I21" s="6">
        <v>12</v>
      </c>
      <c r="K21" s="1">
        <v>612</v>
      </c>
      <c r="L21" s="7">
        <v>2.4E-2</v>
      </c>
    </row>
    <row r="22" spans="2:12" x14ac:dyDescent="0.25">
      <c r="E22" s="5">
        <v>0.85</v>
      </c>
      <c r="F22" s="1">
        <v>585.13993527416369</v>
      </c>
      <c r="H22" s="1">
        <v>621</v>
      </c>
      <c r="I22" s="6">
        <v>6</v>
      </c>
      <c r="K22" s="1">
        <v>621</v>
      </c>
      <c r="L22" s="7">
        <v>1.2E-2</v>
      </c>
    </row>
    <row r="23" spans="2:12" x14ac:dyDescent="0.25">
      <c r="E23" s="5">
        <v>0.9</v>
      </c>
      <c r="F23" s="1">
        <v>592.0522207764684</v>
      </c>
      <c r="H23" s="1">
        <v>630</v>
      </c>
      <c r="I23" s="6">
        <v>4</v>
      </c>
      <c r="K23" s="1">
        <v>630</v>
      </c>
      <c r="L23" s="7">
        <v>8.0000000000000002E-3</v>
      </c>
    </row>
    <row r="24" spans="2:12" x14ac:dyDescent="0.25">
      <c r="E24" s="5">
        <v>0.95</v>
      </c>
      <c r="F24" s="1">
        <v>602.44020530812782</v>
      </c>
      <c r="H24" s="1">
        <v>639</v>
      </c>
      <c r="I24" s="6">
        <v>2</v>
      </c>
      <c r="K24" s="1">
        <v>639</v>
      </c>
      <c r="L24" s="7">
        <v>4.0000000000000001E-3</v>
      </c>
    </row>
    <row r="25" spans="2:12" x14ac:dyDescent="0.25">
      <c r="E25" s="5">
        <v>1</v>
      </c>
      <c r="F25" s="1">
        <v>638.70869881597662</v>
      </c>
      <c r="H25" s="1">
        <v>648</v>
      </c>
      <c r="I25" s="6">
        <v>0</v>
      </c>
      <c r="K25" s="1">
        <v>648</v>
      </c>
      <c r="L25" s="7">
        <v>0</v>
      </c>
    </row>
  </sheetData>
  <pageMargins left="0.7" right="0.7" top="0.75" bottom="0.75" header="0.3" footer="0.3"/>
  <pageSetup orientation="portrait" r:id="rId1"/>
  <customProperties>
    <customPr name="_pios_id" r:id="rId2"/>
    <customPr name="EpmWorksheetKeyString_GUID" r:id="rId3"/>
  </customProperties>
  <drawing r:id="rId4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2:L25"/>
  <sheetViews>
    <sheetView workbookViewId="0">
      <selection activeCell="O36" sqref="O36"/>
    </sheetView>
  </sheetViews>
  <sheetFormatPr defaultRowHeight="15" x14ac:dyDescent="0.25"/>
  <cols>
    <col min="2" max="2" width="18.140625" bestFit="1" customWidth="1"/>
    <col min="3" max="3" width="12" bestFit="1" customWidth="1"/>
  </cols>
  <sheetData>
    <row r="2" spans="2:12" x14ac:dyDescent="0.25">
      <c r="B2" t="s">
        <v>19</v>
      </c>
      <c r="E2" t="s">
        <v>30</v>
      </c>
      <c r="H2" t="s">
        <v>33</v>
      </c>
      <c r="K2" t="s">
        <v>36</v>
      </c>
    </row>
    <row r="4" spans="2:12" x14ac:dyDescent="0.25">
      <c r="B4" s="2" t="s">
        <v>16</v>
      </c>
      <c r="C4" s="3">
        <v>560.10629066926106</v>
      </c>
      <c r="E4" t="s">
        <v>31</v>
      </c>
      <c r="F4" t="s">
        <v>32</v>
      </c>
      <c r="H4" t="s">
        <v>34</v>
      </c>
      <c r="I4" t="s">
        <v>35</v>
      </c>
      <c r="K4" t="s">
        <v>32</v>
      </c>
      <c r="L4" t="s">
        <v>37</v>
      </c>
    </row>
    <row r="5" spans="2:12" x14ac:dyDescent="0.25">
      <c r="B5" t="s">
        <v>20</v>
      </c>
      <c r="C5">
        <v>500</v>
      </c>
      <c r="E5" s="5">
        <v>0</v>
      </c>
      <c r="F5" s="1">
        <v>458.74459392524636</v>
      </c>
      <c r="H5" s="1">
        <v>380</v>
      </c>
      <c r="I5" s="6">
        <v>0</v>
      </c>
      <c r="K5" s="1">
        <v>380</v>
      </c>
      <c r="L5" s="7">
        <v>0</v>
      </c>
    </row>
    <row r="6" spans="2:12" x14ac:dyDescent="0.25">
      <c r="B6" t="s">
        <v>21</v>
      </c>
      <c r="C6" s="1">
        <v>1.5098443092684282</v>
      </c>
      <c r="E6" s="5">
        <v>0.05</v>
      </c>
      <c r="F6" s="1">
        <v>504.0752945555185</v>
      </c>
      <c r="H6" s="1">
        <v>400</v>
      </c>
      <c r="I6" s="6">
        <v>0</v>
      </c>
      <c r="K6" s="1">
        <v>400</v>
      </c>
      <c r="L6" s="7">
        <v>0</v>
      </c>
    </row>
    <row r="7" spans="2:12" x14ac:dyDescent="0.25">
      <c r="E7" s="5">
        <v>0.1</v>
      </c>
      <c r="F7" s="1">
        <v>516.55695052741737</v>
      </c>
      <c r="H7" s="1">
        <v>420</v>
      </c>
      <c r="I7" s="6">
        <v>0</v>
      </c>
      <c r="K7" s="1">
        <v>420</v>
      </c>
      <c r="L7" s="7">
        <v>0</v>
      </c>
    </row>
    <row r="8" spans="2:12" x14ac:dyDescent="0.25">
      <c r="B8" t="s">
        <v>22</v>
      </c>
      <c r="C8" s="1">
        <v>458.74459392524636</v>
      </c>
      <c r="E8" s="5">
        <v>0.15</v>
      </c>
      <c r="F8" s="1">
        <v>524.7938519225371</v>
      </c>
      <c r="H8" s="1">
        <v>440</v>
      </c>
      <c r="I8" s="6">
        <v>0</v>
      </c>
      <c r="K8" s="1">
        <v>440</v>
      </c>
      <c r="L8" s="7">
        <v>0</v>
      </c>
    </row>
    <row r="9" spans="2:12" x14ac:dyDescent="0.25">
      <c r="B9" t="s">
        <v>23</v>
      </c>
      <c r="C9" s="1">
        <v>666.72831699823598</v>
      </c>
      <c r="E9" s="5">
        <v>0.2</v>
      </c>
      <c r="F9" s="1">
        <v>531.49396539254928</v>
      </c>
      <c r="H9" s="1">
        <v>460</v>
      </c>
      <c r="I9" s="6">
        <v>1</v>
      </c>
      <c r="K9" s="1">
        <v>460</v>
      </c>
      <c r="L9" s="7">
        <v>2E-3</v>
      </c>
    </row>
    <row r="10" spans="2:12" x14ac:dyDescent="0.25">
      <c r="B10" t="s">
        <v>24</v>
      </c>
      <c r="C10" s="1">
        <v>560.07950718290078</v>
      </c>
      <c r="E10" s="5">
        <v>0.25</v>
      </c>
      <c r="F10" s="1">
        <v>537.19487796719534</v>
      </c>
      <c r="H10" s="1">
        <v>480</v>
      </c>
      <c r="I10" s="6">
        <v>4</v>
      </c>
      <c r="K10" s="1">
        <v>480</v>
      </c>
      <c r="L10" s="7">
        <v>8.0000000000000002E-3</v>
      </c>
    </row>
    <row r="11" spans="2:12" x14ac:dyDescent="0.25">
      <c r="B11" t="s">
        <v>25</v>
      </c>
      <c r="C11" s="1">
        <v>207.98372307298962</v>
      </c>
      <c r="E11" s="5">
        <v>0.3</v>
      </c>
      <c r="F11" s="1">
        <v>542.35024066669132</v>
      </c>
      <c r="H11" s="1">
        <v>500</v>
      </c>
      <c r="I11" s="6">
        <v>13</v>
      </c>
      <c r="K11" s="1">
        <v>500</v>
      </c>
      <c r="L11" s="7">
        <v>2.5999999999999999E-2</v>
      </c>
    </row>
    <row r="12" spans="2:12" x14ac:dyDescent="0.25">
      <c r="E12" s="5">
        <v>0.35</v>
      </c>
      <c r="F12" s="1">
        <v>547.05191446719857</v>
      </c>
      <c r="H12" s="1">
        <v>520</v>
      </c>
      <c r="I12" s="6">
        <v>41</v>
      </c>
      <c r="K12" s="1">
        <v>520</v>
      </c>
      <c r="L12" s="7">
        <v>8.2000000000000003E-2</v>
      </c>
    </row>
    <row r="13" spans="2:12" x14ac:dyDescent="0.25">
      <c r="B13" s="2" t="s">
        <v>26</v>
      </c>
      <c r="C13" s="3">
        <v>33.794956981032364</v>
      </c>
      <c r="E13" s="5">
        <v>0.4</v>
      </c>
      <c r="F13" s="1">
        <v>551.36058860172307</v>
      </c>
      <c r="H13" s="1">
        <v>540</v>
      </c>
      <c r="I13" s="6">
        <v>79</v>
      </c>
      <c r="K13" s="1">
        <v>540</v>
      </c>
      <c r="L13" s="7">
        <v>0.158</v>
      </c>
    </row>
    <row r="14" spans="2:12" x14ac:dyDescent="0.25">
      <c r="B14" t="s">
        <v>27</v>
      </c>
      <c r="C14" s="1">
        <v>1142.099117349828</v>
      </c>
      <c r="E14" s="5">
        <v>0.45</v>
      </c>
      <c r="F14" s="1">
        <v>555.7718916734832</v>
      </c>
      <c r="H14" s="1">
        <v>560</v>
      </c>
      <c r="I14" s="6">
        <v>111</v>
      </c>
      <c r="K14" s="1">
        <v>560</v>
      </c>
      <c r="L14" s="7">
        <v>0.222</v>
      </c>
    </row>
    <row r="15" spans="2:12" x14ac:dyDescent="0.25">
      <c r="E15" s="5">
        <v>0.5</v>
      </c>
      <c r="F15" s="1">
        <v>560.07950718290078</v>
      </c>
      <c r="H15" s="1">
        <v>580</v>
      </c>
      <c r="I15" s="6">
        <v>112</v>
      </c>
      <c r="K15" s="1">
        <v>580</v>
      </c>
      <c r="L15" s="7">
        <v>0.224</v>
      </c>
    </row>
    <row r="16" spans="2:12" x14ac:dyDescent="0.25">
      <c r="B16" t="s">
        <v>28</v>
      </c>
      <c r="C16" s="4">
        <v>7.6362480004185844E-3</v>
      </c>
      <c r="E16" s="5">
        <v>0.55000000000000004</v>
      </c>
      <c r="F16" s="1">
        <v>564.25920518030864</v>
      </c>
      <c r="H16" s="1">
        <v>600</v>
      </c>
      <c r="I16" s="6">
        <v>80</v>
      </c>
      <c r="K16" s="1">
        <v>600</v>
      </c>
      <c r="L16" s="7">
        <v>0.16</v>
      </c>
    </row>
    <row r="17" spans="2:12" x14ac:dyDescent="0.25">
      <c r="B17" t="s">
        <v>29</v>
      </c>
      <c r="C17" s="4">
        <v>2.9534278558434748</v>
      </c>
      <c r="E17" s="5">
        <v>0.6</v>
      </c>
      <c r="F17" s="1">
        <v>568.65276227528636</v>
      </c>
      <c r="H17" s="1">
        <v>620</v>
      </c>
      <c r="I17" s="6">
        <v>40</v>
      </c>
      <c r="K17" s="1">
        <v>620</v>
      </c>
      <c r="L17" s="7">
        <v>0.08</v>
      </c>
    </row>
    <row r="18" spans="2:12" x14ac:dyDescent="0.25">
      <c r="E18" s="5">
        <v>0.65</v>
      </c>
      <c r="F18" s="1">
        <v>573.00573654029859</v>
      </c>
      <c r="H18" s="1">
        <v>640</v>
      </c>
      <c r="I18" s="6">
        <v>15</v>
      </c>
      <c r="K18" s="1">
        <v>640</v>
      </c>
      <c r="L18" s="7">
        <v>0.03</v>
      </c>
    </row>
    <row r="19" spans="2:12" x14ac:dyDescent="0.25">
      <c r="E19" s="5">
        <v>0.7</v>
      </c>
      <c r="F19" s="1">
        <v>577.63873720454819</v>
      </c>
      <c r="H19" s="1">
        <v>660</v>
      </c>
      <c r="I19" s="6">
        <v>3</v>
      </c>
      <c r="K19" s="1">
        <v>660</v>
      </c>
      <c r="L19" s="7">
        <v>6.0000000000000001E-3</v>
      </c>
    </row>
    <row r="20" spans="2:12" x14ac:dyDescent="0.25">
      <c r="E20" s="5">
        <v>0.75</v>
      </c>
      <c r="F20" s="1">
        <v>582.86876760534278</v>
      </c>
      <c r="H20" s="1">
        <v>680</v>
      </c>
      <c r="I20" s="6">
        <v>1</v>
      </c>
      <c r="K20" s="1">
        <v>680</v>
      </c>
      <c r="L20" s="7">
        <v>2E-3</v>
      </c>
    </row>
    <row r="21" spans="2:12" x14ac:dyDescent="0.25">
      <c r="E21" s="5">
        <v>0.8</v>
      </c>
      <c r="F21" s="1">
        <v>588.4212856553637</v>
      </c>
      <c r="H21" s="1">
        <v>700</v>
      </c>
      <c r="I21" s="6">
        <v>0</v>
      </c>
      <c r="K21" s="1">
        <v>700</v>
      </c>
      <c r="L21" s="7">
        <v>0</v>
      </c>
    </row>
    <row r="22" spans="2:12" x14ac:dyDescent="0.25">
      <c r="E22" s="5">
        <v>0.85</v>
      </c>
      <c r="F22" s="1">
        <v>595.09685572561239</v>
      </c>
      <c r="H22" s="1">
        <v>720</v>
      </c>
      <c r="I22" s="6">
        <v>0</v>
      </c>
      <c r="K22" s="1">
        <v>720</v>
      </c>
      <c r="L22" s="7">
        <v>0</v>
      </c>
    </row>
    <row r="23" spans="2:12" x14ac:dyDescent="0.25">
      <c r="E23" s="5">
        <v>0.9</v>
      </c>
      <c r="F23" s="1">
        <v>603.32246740982259</v>
      </c>
      <c r="H23" s="1">
        <v>740</v>
      </c>
      <c r="I23" s="6">
        <v>0</v>
      </c>
      <c r="K23" s="1">
        <v>740</v>
      </c>
      <c r="L23" s="7">
        <v>0</v>
      </c>
    </row>
    <row r="24" spans="2:12" x14ac:dyDescent="0.25">
      <c r="E24" s="5">
        <v>0.95</v>
      </c>
      <c r="F24" s="1">
        <v>615.47496500190414</v>
      </c>
      <c r="H24" s="1">
        <v>760</v>
      </c>
      <c r="I24" s="6">
        <v>0</v>
      </c>
      <c r="K24" s="1">
        <v>760</v>
      </c>
      <c r="L24" s="7">
        <v>0</v>
      </c>
    </row>
    <row r="25" spans="2:12" x14ac:dyDescent="0.25">
      <c r="E25" s="5">
        <v>1</v>
      </c>
      <c r="F25" s="1">
        <v>666.72831699823598</v>
      </c>
      <c r="H25" s="1">
        <v>780</v>
      </c>
      <c r="I25" s="6">
        <v>0</v>
      </c>
      <c r="K25" s="1">
        <v>780</v>
      </c>
      <c r="L25" s="7">
        <v>0</v>
      </c>
    </row>
  </sheetData>
  <pageMargins left="0.7" right="0.7" top="0.75" bottom="0.75" header="0.3" footer="0.3"/>
  <pageSetup orientation="portrait" r:id="rId1"/>
  <customProperties>
    <customPr name="_pios_id" r:id="rId2"/>
    <customPr name="EpmWorksheetKeyString_GUID" r:id="rId3"/>
  </customProperties>
  <drawing r:id="rId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2:L25"/>
  <sheetViews>
    <sheetView workbookViewId="0">
      <selection activeCell="P35" sqref="P35"/>
    </sheetView>
  </sheetViews>
  <sheetFormatPr defaultRowHeight="15" x14ac:dyDescent="0.25"/>
  <cols>
    <col min="2" max="2" width="18.140625" bestFit="1" customWidth="1"/>
    <col min="3" max="3" width="12" bestFit="1" customWidth="1"/>
  </cols>
  <sheetData>
    <row r="2" spans="2:12" x14ac:dyDescent="0.25">
      <c r="B2" t="s">
        <v>19</v>
      </c>
      <c r="E2" t="s">
        <v>30</v>
      </c>
      <c r="H2" t="s">
        <v>33</v>
      </c>
      <c r="K2" t="s">
        <v>36</v>
      </c>
    </row>
    <row r="4" spans="2:12" x14ac:dyDescent="0.25">
      <c r="B4" s="2" t="s">
        <v>16</v>
      </c>
      <c r="C4" s="3">
        <v>571.91980383832572</v>
      </c>
      <c r="E4" t="s">
        <v>31</v>
      </c>
      <c r="F4" t="s">
        <v>32</v>
      </c>
      <c r="H4" t="s">
        <v>34</v>
      </c>
      <c r="I4" t="s">
        <v>35</v>
      </c>
      <c r="K4" t="s">
        <v>32</v>
      </c>
      <c r="L4" t="s">
        <v>37</v>
      </c>
    </row>
    <row r="5" spans="2:12" x14ac:dyDescent="0.25">
      <c r="B5" t="s">
        <v>20</v>
      </c>
      <c r="C5">
        <v>500</v>
      </c>
      <c r="E5" s="5">
        <v>0</v>
      </c>
      <c r="F5" s="1">
        <v>463.20224897707664</v>
      </c>
      <c r="H5" s="1">
        <v>400</v>
      </c>
      <c r="I5" s="6">
        <v>0</v>
      </c>
      <c r="K5" s="1">
        <v>400</v>
      </c>
      <c r="L5" s="7">
        <v>0</v>
      </c>
    </row>
    <row r="6" spans="2:12" x14ac:dyDescent="0.25">
      <c r="B6" t="s">
        <v>21</v>
      </c>
      <c r="C6" s="1">
        <v>1.634173155384171</v>
      </c>
      <c r="E6" s="5">
        <v>0.05</v>
      </c>
      <c r="F6" s="1">
        <v>511.41122620852076</v>
      </c>
      <c r="H6" s="1">
        <v>420</v>
      </c>
      <c r="I6" s="6">
        <v>0</v>
      </c>
      <c r="K6" s="1">
        <v>420</v>
      </c>
      <c r="L6" s="7">
        <v>0</v>
      </c>
    </row>
    <row r="7" spans="2:12" x14ac:dyDescent="0.25">
      <c r="E7" s="5">
        <v>0.1</v>
      </c>
      <c r="F7" s="1">
        <v>524.83020137357028</v>
      </c>
      <c r="H7" s="1">
        <v>440</v>
      </c>
      <c r="I7" s="6">
        <v>0</v>
      </c>
      <c r="K7" s="1">
        <v>440</v>
      </c>
      <c r="L7" s="7">
        <v>0</v>
      </c>
    </row>
    <row r="8" spans="2:12" x14ac:dyDescent="0.25">
      <c r="B8" t="s">
        <v>22</v>
      </c>
      <c r="C8" s="1">
        <v>463.20224897707664</v>
      </c>
      <c r="E8" s="5">
        <v>0.15</v>
      </c>
      <c r="F8" s="1">
        <v>533.71519892071751</v>
      </c>
      <c r="H8" s="1">
        <v>460</v>
      </c>
      <c r="I8" s="6">
        <v>0</v>
      </c>
      <c r="K8" s="1">
        <v>460</v>
      </c>
      <c r="L8" s="7">
        <v>0</v>
      </c>
    </row>
    <row r="9" spans="2:12" x14ac:dyDescent="0.25">
      <c r="B9" t="s">
        <v>23</v>
      </c>
      <c r="C9" s="1">
        <v>682.80284926103457</v>
      </c>
      <c r="E9" s="5">
        <v>0.2</v>
      </c>
      <c r="F9" s="1">
        <v>540.90234511170445</v>
      </c>
      <c r="H9" s="1">
        <v>480</v>
      </c>
      <c r="I9" s="6">
        <v>3</v>
      </c>
      <c r="K9" s="1">
        <v>480</v>
      </c>
      <c r="L9" s="7">
        <v>6.0000000000000001E-3</v>
      </c>
    </row>
    <row r="10" spans="2:12" x14ac:dyDescent="0.25">
      <c r="B10" t="s">
        <v>24</v>
      </c>
      <c r="C10" s="1">
        <v>571.81233908616537</v>
      </c>
      <c r="E10" s="5">
        <v>0.25</v>
      </c>
      <c r="F10" s="1">
        <v>547.07029820724131</v>
      </c>
      <c r="H10" s="1">
        <v>500</v>
      </c>
      <c r="I10" s="6">
        <v>9</v>
      </c>
      <c r="K10" s="1">
        <v>500</v>
      </c>
      <c r="L10" s="7">
        <v>1.7999999999999999E-2</v>
      </c>
    </row>
    <row r="11" spans="2:12" x14ac:dyDescent="0.25">
      <c r="B11" t="s">
        <v>25</v>
      </c>
      <c r="C11" s="1">
        <v>219.60060028395793</v>
      </c>
      <c r="E11" s="5">
        <v>0.3</v>
      </c>
      <c r="F11" s="1">
        <v>552.61738083477155</v>
      </c>
      <c r="H11" s="1">
        <v>520</v>
      </c>
      <c r="I11" s="6">
        <v>27</v>
      </c>
      <c r="K11" s="1">
        <v>520</v>
      </c>
      <c r="L11" s="7">
        <v>5.3999999999999999E-2</v>
      </c>
    </row>
    <row r="12" spans="2:12" x14ac:dyDescent="0.25">
      <c r="E12" s="5">
        <v>0.35</v>
      </c>
      <c r="F12" s="1">
        <v>557.68752893133217</v>
      </c>
      <c r="H12" s="1">
        <v>540</v>
      </c>
      <c r="I12" s="6">
        <v>57</v>
      </c>
      <c r="K12" s="1">
        <v>540</v>
      </c>
      <c r="L12" s="7">
        <v>0.114</v>
      </c>
    </row>
    <row r="13" spans="2:12" x14ac:dyDescent="0.25">
      <c r="B13" s="2" t="s">
        <v>26</v>
      </c>
      <c r="C13" s="3">
        <v>36.57781875041492</v>
      </c>
      <c r="E13" s="5">
        <v>0.4</v>
      </c>
      <c r="F13" s="1">
        <v>562.47282091441843</v>
      </c>
      <c r="H13" s="1">
        <v>560</v>
      </c>
      <c r="I13" s="6">
        <v>90</v>
      </c>
      <c r="K13" s="1">
        <v>560</v>
      </c>
      <c r="L13" s="7">
        <v>0.18</v>
      </c>
    </row>
    <row r="14" spans="2:12" x14ac:dyDescent="0.25">
      <c r="B14" t="s">
        <v>27</v>
      </c>
      <c r="C14" s="1">
        <v>1337.9368245382054</v>
      </c>
      <c r="E14" s="5">
        <v>0.45</v>
      </c>
      <c r="F14" s="1">
        <v>567.12465713157997</v>
      </c>
      <c r="H14" s="1">
        <v>580</v>
      </c>
      <c r="I14" s="6">
        <v>108</v>
      </c>
      <c r="K14" s="1">
        <v>580</v>
      </c>
      <c r="L14" s="7">
        <v>0.216</v>
      </c>
    </row>
    <row r="15" spans="2:12" x14ac:dyDescent="0.25">
      <c r="E15" s="5">
        <v>0.5</v>
      </c>
      <c r="F15" s="1">
        <v>571.81233908616537</v>
      </c>
      <c r="H15" s="1">
        <v>600</v>
      </c>
      <c r="I15" s="6">
        <v>95</v>
      </c>
      <c r="K15" s="1">
        <v>600</v>
      </c>
      <c r="L15" s="7">
        <v>0.19</v>
      </c>
    </row>
    <row r="16" spans="2:12" x14ac:dyDescent="0.25">
      <c r="B16" t="s">
        <v>28</v>
      </c>
      <c r="C16" s="4">
        <v>1.0194119281144248E-2</v>
      </c>
      <c r="E16" s="5">
        <v>0.55000000000000004</v>
      </c>
      <c r="F16" s="1">
        <v>576.39193257843681</v>
      </c>
      <c r="H16" s="1">
        <v>620</v>
      </c>
      <c r="I16" s="6">
        <v>64</v>
      </c>
      <c r="K16" s="1">
        <v>620</v>
      </c>
      <c r="L16" s="7">
        <v>0.128</v>
      </c>
    </row>
    <row r="17" spans="2:12" x14ac:dyDescent="0.25">
      <c r="B17" t="s">
        <v>29</v>
      </c>
      <c r="C17" s="4">
        <v>2.9211803087173704</v>
      </c>
      <c r="E17" s="5">
        <v>0.6</v>
      </c>
      <c r="F17" s="1">
        <v>581.00795297929108</v>
      </c>
      <c r="H17" s="1">
        <v>640</v>
      </c>
      <c r="I17" s="6">
        <v>31</v>
      </c>
      <c r="K17" s="1">
        <v>640</v>
      </c>
      <c r="L17" s="7">
        <v>6.2E-2</v>
      </c>
    </row>
    <row r="18" spans="2:12" x14ac:dyDescent="0.25">
      <c r="E18" s="5">
        <v>0.65</v>
      </c>
      <c r="F18" s="1">
        <v>586.00761881006133</v>
      </c>
      <c r="H18" s="1">
        <v>660</v>
      </c>
      <c r="I18" s="6">
        <v>12</v>
      </c>
      <c r="K18" s="1">
        <v>660</v>
      </c>
      <c r="L18" s="7">
        <v>2.4E-2</v>
      </c>
    </row>
    <row r="19" spans="2:12" x14ac:dyDescent="0.25">
      <c r="E19" s="5">
        <v>0.7</v>
      </c>
      <c r="F19" s="1">
        <v>591.0265404353521</v>
      </c>
      <c r="H19" s="1">
        <v>680</v>
      </c>
      <c r="I19" s="6">
        <v>3</v>
      </c>
      <c r="K19" s="1">
        <v>680</v>
      </c>
      <c r="L19" s="7">
        <v>6.0000000000000001E-3</v>
      </c>
    </row>
    <row r="20" spans="2:12" x14ac:dyDescent="0.25">
      <c r="E20" s="5">
        <v>0.75</v>
      </c>
      <c r="F20" s="1">
        <v>596.61169622321927</v>
      </c>
      <c r="H20" s="1">
        <v>700</v>
      </c>
      <c r="I20" s="6">
        <v>1</v>
      </c>
      <c r="K20" s="1">
        <v>700</v>
      </c>
      <c r="L20" s="7">
        <v>2E-3</v>
      </c>
    </row>
    <row r="21" spans="2:12" x14ac:dyDescent="0.25">
      <c r="E21" s="5">
        <v>0.8</v>
      </c>
      <c r="F21" s="1">
        <v>602.63819095796816</v>
      </c>
      <c r="H21" s="1">
        <v>720</v>
      </c>
      <c r="I21" s="6">
        <v>0</v>
      </c>
      <c r="K21" s="1">
        <v>720</v>
      </c>
      <c r="L21" s="7">
        <v>0</v>
      </c>
    </row>
    <row r="22" spans="2:12" x14ac:dyDescent="0.25">
      <c r="E22" s="5">
        <v>0.85</v>
      </c>
      <c r="F22" s="1">
        <v>609.63457291897907</v>
      </c>
      <c r="H22" s="1">
        <v>740</v>
      </c>
      <c r="I22" s="6">
        <v>0</v>
      </c>
      <c r="K22" s="1">
        <v>740</v>
      </c>
      <c r="L22" s="7">
        <v>0</v>
      </c>
    </row>
    <row r="23" spans="2:12" x14ac:dyDescent="0.25">
      <c r="E23" s="5">
        <v>0.9</v>
      </c>
      <c r="F23" s="1">
        <v>618.4889438244353</v>
      </c>
      <c r="H23" s="1">
        <v>760</v>
      </c>
      <c r="I23" s="6">
        <v>0</v>
      </c>
      <c r="K23" s="1">
        <v>760</v>
      </c>
      <c r="L23" s="7">
        <v>0</v>
      </c>
    </row>
    <row r="24" spans="2:12" x14ac:dyDescent="0.25">
      <c r="E24" s="5">
        <v>0.95</v>
      </c>
      <c r="F24" s="1">
        <v>631.93613334879353</v>
      </c>
      <c r="H24" s="1">
        <v>780</v>
      </c>
      <c r="I24" s="6">
        <v>0</v>
      </c>
      <c r="K24" s="1">
        <v>780</v>
      </c>
      <c r="L24" s="7">
        <v>0</v>
      </c>
    </row>
    <row r="25" spans="2:12" x14ac:dyDescent="0.25">
      <c r="E25" s="5">
        <v>1</v>
      </c>
      <c r="F25" s="1">
        <v>682.80284926103457</v>
      </c>
      <c r="H25" s="1">
        <v>800</v>
      </c>
      <c r="I25" s="6">
        <v>0</v>
      </c>
      <c r="K25" s="1">
        <v>800</v>
      </c>
      <c r="L25" s="7">
        <v>0</v>
      </c>
    </row>
  </sheetData>
  <pageMargins left="0.7" right="0.7" top="0.75" bottom="0.75" header="0.3" footer="0.3"/>
  <pageSetup orientation="portrait" r:id="rId1"/>
  <customProperties>
    <customPr name="_pios_id" r:id="rId2"/>
    <customPr name="EpmWorksheetKeyString_GUID" r:id="rId3"/>
  </customProperties>
  <drawing r:id="rId4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B2:L25"/>
  <sheetViews>
    <sheetView workbookViewId="0">
      <selection activeCell="O38" sqref="O38"/>
    </sheetView>
  </sheetViews>
  <sheetFormatPr defaultRowHeight="15" x14ac:dyDescent="0.25"/>
  <cols>
    <col min="2" max="2" width="18.140625" bestFit="1" customWidth="1"/>
    <col min="3" max="3" width="12" bestFit="1" customWidth="1"/>
  </cols>
  <sheetData>
    <row r="2" spans="2:12" x14ac:dyDescent="0.25">
      <c r="B2" t="s">
        <v>19</v>
      </c>
      <c r="E2" t="s">
        <v>30</v>
      </c>
      <c r="H2" t="s">
        <v>33</v>
      </c>
      <c r="K2" t="s">
        <v>36</v>
      </c>
    </row>
    <row r="4" spans="2:12" x14ac:dyDescent="0.25">
      <c r="B4" s="2" t="s">
        <v>16</v>
      </c>
      <c r="C4" s="3">
        <v>475.65020086246972</v>
      </c>
      <c r="E4" t="s">
        <v>31</v>
      </c>
      <c r="F4" t="s">
        <v>32</v>
      </c>
      <c r="H4" t="s">
        <v>34</v>
      </c>
      <c r="I4" t="s">
        <v>35</v>
      </c>
      <c r="K4" t="s">
        <v>32</v>
      </c>
      <c r="L4" t="s">
        <v>37</v>
      </c>
    </row>
    <row r="5" spans="2:12" x14ac:dyDescent="0.25">
      <c r="B5" t="s">
        <v>20</v>
      </c>
      <c r="C5">
        <v>500</v>
      </c>
      <c r="E5" s="5">
        <v>0</v>
      </c>
      <c r="F5" s="1">
        <v>331.614458242171</v>
      </c>
      <c r="H5" s="1">
        <v>300</v>
      </c>
      <c r="I5" s="6">
        <v>0</v>
      </c>
      <c r="K5" s="1">
        <v>300</v>
      </c>
      <c r="L5" s="7">
        <v>0</v>
      </c>
    </row>
    <row r="6" spans="2:12" x14ac:dyDescent="0.25">
      <c r="B6" t="s">
        <v>21</v>
      </c>
      <c r="C6" s="1">
        <v>2.1127733934189989</v>
      </c>
      <c r="E6" s="5">
        <v>0.05</v>
      </c>
      <c r="F6" s="1">
        <v>397.55776990865695</v>
      </c>
      <c r="H6" s="1">
        <v>320</v>
      </c>
      <c r="I6" s="6">
        <v>0</v>
      </c>
      <c r="K6" s="1">
        <v>320</v>
      </c>
      <c r="L6" s="7">
        <v>0</v>
      </c>
    </row>
    <row r="7" spans="2:12" x14ac:dyDescent="0.25">
      <c r="E7" s="5">
        <v>0.1</v>
      </c>
      <c r="F7" s="1">
        <v>414.81639147348886</v>
      </c>
      <c r="H7" s="1">
        <v>340</v>
      </c>
      <c r="I7" s="6">
        <v>1</v>
      </c>
      <c r="K7" s="1">
        <v>340</v>
      </c>
      <c r="L7" s="7">
        <v>2E-3</v>
      </c>
    </row>
    <row r="8" spans="2:12" x14ac:dyDescent="0.25">
      <c r="B8" t="s">
        <v>22</v>
      </c>
      <c r="C8" s="1">
        <v>331.614458242171</v>
      </c>
      <c r="E8" s="5">
        <v>0.15</v>
      </c>
      <c r="F8" s="1">
        <v>426.2453657187163</v>
      </c>
      <c r="H8" s="1">
        <v>360</v>
      </c>
      <c r="I8" s="6">
        <v>2</v>
      </c>
      <c r="K8" s="1">
        <v>360</v>
      </c>
      <c r="L8" s="7">
        <v>4.0000000000000001E-3</v>
      </c>
    </row>
    <row r="9" spans="2:12" x14ac:dyDescent="0.25">
      <c r="B9" t="s">
        <v>23</v>
      </c>
      <c r="C9" s="1">
        <v>621.1721560424038</v>
      </c>
      <c r="E9" s="5">
        <v>0.2</v>
      </c>
      <c r="F9" s="1">
        <v>435.49714031986116</v>
      </c>
      <c r="H9" s="1">
        <v>380</v>
      </c>
      <c r="I9" s="6">
        <v>8</v>
      </c>
      <c r="K9" s="1">
        <v>380</v>
      </c>
      <c r="L9" s="7">
        <v>1.6E-2</v>
      </c>
    </row>
    <row r="10" spans="2:12" x14ac:dyDescent="0.25">
      <c r="B10" t="s">
        <v>24</v>
      </c>
      <c r="C10" s="1">
        <v>475.64697636051255</v>
      </c>
      <c r="E10" s="5">
        <v>0.25</v>
      </c>
      <c r="F10" s="1">
        <v>443.58421763554452</v>
      </c>
      <c r="H10" s="1">
        <v>400</v>
      </c>
      <c r="I10" s="6">
        <v>17</v>
      </c>
      <c r="K10" s="1">
        <v>400</v>
      </c>
      <c r="L10" s="7">
        <v>3.4000000000000002E-2</v>
      </c>
    </row>
    <row r="11" spans="2:12" x14ac:dyDescent="0.25">
      <c r="B11" t="s">
        <v>25</v>
      </c>
      <c r="C11" s="1">
        <v>289.5576978002328</v>
      </c>
      <c r="E11" s="5">
        <v>0.3</v>
      </c>
      <c r="F11" s="1">
        <v>450.77020530943776</v>
      </c>
      <c r="H11" s="1">
        <v>420</v>
      </c>
      <c r="I11" s="6">
        <v>32</v>
      </c>
      <c r="K11" s="1">
        <v>420</v>
      </c>
      <c r="L11" s="7">
        <v>6.4000000000000001E-2</v>
      </c>
    </row>
    <row r="12" spans="2:12" x14ac:dyDescent="0.25">
      <c r="E12" s="5">
        <v>0.35</v>
      </c>
      <c r="F12" s="1">
        <v>457.37618682548276</v>
      </c>
      <c r="H12" s="1">
        <v>440</v>
      </c>
      <c r="I12" s="6">
        <v>52</v>
      </c>
      <c r="K12" s="1">
        <v>440</v>
      </c>
      <c r="L12" s="7">
        <v>0.104</v>
      </c>
    </row>
    <row r="13" spans="2:12" x14ac:dyDescent="0.25">
      <c r="B13" s="2" t="s">
        <v>26</v>
      </c>
      <c r="C13" s="3">
        <v>47.290363319553876</v>
      </c>
      <c r="E13" s="5">
        <v>0.4</v>
      </c>
      <c r="F13" s="1">
        <v>463.61341965532677</v>
      </c>
      <c r="H13" s="1">
        <v>460</v>
      </c>
      <c r="I13" s="6">
        <v>73</v>
      </c>
      <c r="K13" s="1">
        <v>460</v>
      </c>
      <c r="L13" s="7">
        <v>0.14599999999999999</v>
      </c>
    </row>
    <row r="14" spans="2:12" x14ac:dyDescent="0.25">
      <c r="B14" t="s">
        <v>27</v>
      </c>
      <c r="C14" s="1">
        <v>2236.3784628954068</v>
      </c>
      <c r="E14" s="5">
        <v>0.45</v>
      </c>
      <c r="F14" s="1">
        <v>469.49669972314689</v>
      </c>
      <c r="H14" s="1">
        <v>480</v>
      </c>
      <c r="I14" s="6">
        <v>83</v>
      </c>
      <c r="K14" s="1">
        <v>480</v>
      </c>
      <c r="L14" s="7">
        <v>0.16600000000000001</v>
      </c>
    </row>
    <row r="15" spans="2:12" x14ac:dyDescent="0.25">
      <c r="E15" s="5">
        <v>0.5</v>
      </c>
      <c r="F15" s="1">
        <v>475.64697636051255</v>
      </c>
      <c r="H15" s="1">
        <v>500</v>
      </c>
      <c r="I15" s="6">
        <v>80</v>
      </c>
      <c r="K15" s="1">
        <v>500</v>
      </c>
      <c r="L15" s="7">
        <v>0.16</v>
      </c>
    </row>
    <row r="16" spans="2:12" x14ac:dyDescent="0.25">
      <c r="B16" t="s">
        <v>28</v>
      </c>
      <c r="C16" s="4">
        <v>3.0237204907498396E-4</v>
      </c>
      <c r="E16" s="5">
        <v>0.55000000000000004</v>
      </c>
      <c r="F16" s="1">
        <v>481.37962929328586</v>
      </c>
      <c r="H16" s="1">
        <v>520</v>
      </c>
      <c r="I16" s="6">
        <v>65</v>
      </c>
      <c r="K16" s="1">
        <v>520</v>
      </c>
      <c r="L16" s="7">
        <v>0.13</v>
      </c>
    </row>
    <row r="17" spans="2:12" x14ac:dyDescent="0.25">
      <c r="B17" t="s">
        <v>29</v>
      </c>
      <c r="C17" s="4">
        <v>2.9395911141379494</v>
      </c>
      <c r="E17" s="5">
        <v>0.6</v>
      </c>
      <c r="F17" s="1">
        <v>487.5044804851774</v>
      </c>
      <c r="H17" s="1">
        <v>540</v>
      </c>
      <c r="I17" s="6">
        <v>43</v>
      </c>
      <c r="K17" s="1">
        <v>540</v>
      </c>
      <c r="L17" s="7">
        <v>8.5999999999999993E-2</v>
      </c>
    </row>
    <row r="18" spans="2:12" x14ac:dyDescent="0.25">
      <c r="E18" s="5">
        <v>0.65</v>
      </c>
      <c r="F18" s="1">
        <v>493.70630663149814</v>
      </c>
      <c r="H18" s="1">
        <v>560</v>
      </c>
      <c r="I18" s="6">
        <v>25</v>
      </c>
      <c r="K18" s="1">
        <v>560</v>
      </c>
      <c r="L18" s="7">
        <v>0.05</v>
      </c>
    </row>
    <row r="19" spans="2:12" x14ac:dyDescent="0.25">
      <c r="E19" s="5">
        <v>0.7</v>
      </c>
      <c r="F19" s="1">
        <v>500.4463799798167</v>
      </c>
      <c r="H19" s="1">
        <v>580</v>
      </c>
      <c r="I19" s="6">
        <v>12</v>
      </c>
      <c r="K19" s="1">
        <v>580</v>
      </c>
      <c r="L19" s="7">
        <v>2.4E-2</v>
      </c>
    </row>
    <row r="20" spans="2:12" x14ac:dyDescent="0.25">
      <c r="E20" s="5">
        <v>0.75</v>
      </c>
      <c r="F20" s="1">
        <v>507.56138907726825</v>
      </c>
      <c r="H20" s="1">
        <v>600</v>
      </c>
      <c r="I20" s="6">
        <v>5</v>
      </c>
      <c r="K20" s="1">
        <v>600</v>
      </c>
      <c r="L20" s="7">
        <v>0.01</v>
      </c>
    </row>
    <row r="21" spans="2:12" x14ac:dyDescent="0.25">
      <c r="E21" s="5">
        <v>0.8</v>
      </c>
      <c r="F21" s="1">
        <v>515.30053519702574</v>
      </c>
      <c r="H21" s="1">
        <v>620</v>
      </c>
      <c r="I21" s="6">
        <v>1</v>
      </c>
      <c r="K21" s="1">
        <v>620</v>
      </c>
      <c r="L21" s="7">
        <v>2E-3</v>
      </c>
    </row>
    <row r="22" spans="2:12" x14ac:dyDescent="0.25">
      <c r="E22" s="5">
        <v>0.85</v>
      </c>
      <c r="F22" s="1">
        <v>524.55880326295505</v>
      </c>
      <c r="H22" s="1">
        <v>640</v>
      </c>
      <c r="I22" s="6">
        <v>1</v>
      </c>
      <c r="K22" s="1">
        <v>640</v>
      </c>
      <c r="L22" s="7">
        <v>2E-3</v>
      </c>
    </row>
    <row r="23" spans="2:12" x14ac:dyDescent="0.25">
      <c r="E23" s="5">
        <v>0.9</v>
      </c>
      <c r="F23" s="1">
        <v>536.13126082240501</v>
      </c>
      <c r="H23" s="1">
        <v>660</v>
      </c>
      <c r="I23" s="6">
        <v>0</v>
      </c>
      <c r="K23" s="1">
        <v>660</v>
      </c>
      <c r="L23" s="7">
        <v>0</v>
      </c>
    </row>
    <row r="24" spans="2:12" x14ac:dyDescent="0.25">
      <c r="E24" s="5">
        <v>0.95</v>
      </c>
      <c r="F24" s="1">
        <v>553.0017901772203</v>
      </c>
      <c r="H24" s="1">
        <v>680</v>
      </c>
      <c r="I24" s="6">
        <v>0</v>
      </c>
      <c r="K24" s="1">
        <v>680</v>
      </c>
      <c r="L24" s="7">
        <v>0</v>
      </c>
    </row>
    <row r="25" spans="2:12" x14ac:dyDescent="0.25">
      <c r="E25" s="5">
        <v>1</v>
      </c>
      <c r="F25" s="1">
        <v>621.1721560424038</v>
      </c>
      <c r="H25" s="1">
        <v>700</v>
      </c>
      <c r="I25" s="6">
        <v>0</v>
      </c>
      <c r="K25" s="1">
        <v>700</v>
      </c>
      <c r="L25" s="7">
        <v>0</v>
      </c>
    </row>
  </sheetData>
  <pageMargins left="0.7" right="0.7" top="0.75" bottom="0.75" header="0.3" footer="0.3"/>
  <pageSetup orientation="portrait" r:id="rId1"/>
  <customProperties>
    <customPr name="_pios_id" r:id="rId2"/>
    <customPr name="EpmWorksheetKeyString_GUID" r:id="rId3"/>
  </customProperties>
  <drawing r:id="rId4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B2:L25"/>
  <sheetViews>
    <sheetView workbookViewId="0">
      <selection activeCell="C35" sqref="C35"/>
    </sheetView>
  </sheetViews>
  <sheetFormatPr defaultRowHeight="15" x14ac:dyDescent="0.25"/>
  <cols>
    <col min="2" max="2" width="18.140625" bestFit="1" customWidth="1"/>
    <col min="3" max="3" width="12.7109375" bestFit="1" customWidth="1"/>
  </cols>
  <sheetData>
    <row r="2" spans="2:12" x14ac:dyDescent="0.25">
      <c r="B2" t="s">
        <v>19</v>
      </c>
      <c r="E2" t="s">
        <v>30</v>
      </c>
      <c r="H2" t="s">
        <v>33</v>
      </c>
      <c r="K2" t="s">
        <v>36</v>
      </c>
    </row>
    <row r="4" spans="2:12" x14ac:dyDescent="0.25">
      <c r="B4" s="2" t="s">
        <v>16</v>
      </c>
      <c r="C4" s="3">
        <v>9.8118908009563715</v>
      </c>
      <c r="E4" t="s">
        <v>31</v>
      </c>
      <c r="F4" t="s">
        <v>32</v>
      </c>
      <c r="H4" t="s">
        <v>34</v>
      </c>
      <c r="I4" t="s">
        <v>35</v>
      </c>
      <c r="K4" t="s">
        <v>32</v>
      </c>
      <c r="L4" t="s">
        <v>37</v>
      </c>
    </row>
    <row r="5" spans="2:12" x14ac:dyDescent="0.25">
      <c r="B5" t="s">
        <v>20</v>
      </c>
      <c r="C5">
        <v>500</v>
      </c>
      <c r="E5" s="5">
        <v>0</v>
      </c>
      <c r="F5" s="1">
        <v>-16.660304778215004</v>
      </c>
      <c r="H5" s="1">
        <v>-15</v>
      </c>
      <c r="I5" s="6">
        <v>1</v>
      </c>
      <c r="K5" s="1">
        <v>-15</v>
      </c>
      <c r="L5" s="7">
        <v>2E-3</v>
      </c>
    </row>
    <row r="6" spans="2:12" x14ac:dyDescent="0.25">
      <c r="B6" t="s">
        <v>21</v>
      </c>
      <c r="C6" s="1">
        <v>0.37459468110301519</v>
      </c>
      <c r="E6" s="5">
        <v>0.05</v>
      </c>
      <c r="F6" s="1">
        <v>-4.0477939147937221</v>
      </c>
      <c r="H6" s="1">
        <v>-12</v>
      </c>
      <c r="I6" s="6">
        <v>1</v>
      </c>
      <c r="K6" s="1">
        <v>-12</v>
      </c>
      <c r="L6" s="7">
        <v>2E-3</v>
      </c>
    </row>
    <row r="7" spans="2:12" x14ac:dyDescent="0.25">
      <c r="E7" s="5">
        <v>0.1</v>
      </c>
      <c r="F7" s="1">
        <v>-0.94663649114896842</v>
      </c>
      <c r="H7" s="1">
        <v>-9</v>
      </c>
      <c r="I7" s="6">
        <v>4</v>
      </c>
      <c r="K7" s="1">
        <v>-9</v>
      </c>
      <c r="L7" s="7">
        <v>8.0000000000000002E-3</v>
      </c>
    </row>
    <row r="8" spans="2:12" x14ac:dyDescent="0.25">
      <c r="B8" t="s">
        <v>22</v>
      </c>
      <c r="C8" s="1">
        <v>-16.660304778215004</v>
      </c>
      <c r="E8" s="5">
        <v>0.15</v>
      </c>
      <c r="F8" s="1">
        <v>1.1391713101775647</v>
      </c>
      <c r="H8" s="1">
        <v>-6</v>
      </c>
      <c r="I8" s="6">
        <v>9</v>
      </c>
      <c r="K8" s="1">
        <v>-6</v>
      </c>
      <c r="L8" s="7">
        <v>1.7999999999999999E-2</v>
      </c>
    </row>
    <row r="9" spans="2:12" x14ac:dyDescent="0.25">
      <c r="B9" t="s">
        <v>23</v>
      </c>
      <c r="C9" s="1">
        <v>40.71476767936516</v>
      </c>
      <c r="E9" s="5">
        <v>0.2</v>
      </c>
      <c r="F9" s="1">
        <v>2.7560257303537234</v>
      </c>
      <c r="H9" s="1">
        <v>-3</v>
      </c>
      <c r="I9" s="6">
        <v>16</v>
      </c>
      <c r="K9" s="1">
        <v>-3</v>
      </c>
      <c r="L9" s="7">
        <v>3.2000000000000001E-2</v>
      </c>
    </row>
    <row r="10" spans="2:12" x14ac:dyDescent="0.25">
      <c r="B10" t="s">
        <v>24</v>
      </c>
      <c r="C10" s="1">
        <v>9.7910196357204402</v>
      </c>
      <c r="E10" s="5">
        <v>0.25</v>
      </c>
      <c r="F10" s="1">
        <v>4.1441098924309765</v>
      </c>
      <c r="H10" s="1">
        <v>0</v>
      </c>
      <c r="I10" s="6">
        <v>29</v>
      </c>
      <c r="K10" s="1">
        <v>0</v>
      </c>
      <c r="L10" s="7">
        <v>5.8000000000000003E-2</v>
      </c>
    </row>
    <row r="11" spans="2:12" x14ac:dyDescent="0.25">
      <c r="B11" t="s">
        <v>25</v>
      </c>
      <c r="C11" s="1">
        <v>57.37507245758016</v>
      </c>
      <c r="E11" s="5">
        <v>0.3</v>
      </c>
      <c r="F11" s="1">
        <v>5.376484259880967</v>
      </c>
      <c r="H11" s="1">
        <v>3</v>
      </c>
      <c r="I11" s="6">
        <v>44</v>
      </c>
      <c r="K11" s="1">
        <v>3</v>
      </c>
      <c r="L11" s="7">
        <v>8.7999999999999995E-2</v>
      </c>
    </row>
    <row r="12" spans="2:12" x14ac:dyDescent="0.25">
      <c r="E12" s="5">
        <v>0.35</v>
      </c>
      <c r="F12" s="1">
        <v>6.5816436189569867</v>
      </c>
      <c r="H12" s="1">
        <v>6</v>
      </c>
      <c r="I12" s="6">
        <v>58</v>
      </c>
      <c r="K12" s="1">
        <v>6</v>
      </c>
      <c r="L12" s="7">
        <v>0.11600000000000001</v>
      </c>
    </row>
    <row r="13" spans="2:12" x14ac:dyDescent="0.25">
      <c r="B13" s="2" t="s">
        <v>26</v>
      </c>
      <c r="C13" s="3">
        <v>8.3845804865362972</v>
      </c>
      <c r="E13" s="5">
        <v>0.4</v>
      </c>
      <c r="F13" s="1">
        <v>7.6730712625606081</v>
      </c>
      <c r="H13" s="1">
        <v>9</v>
      </c>
      <c r="I13" s="6">
        <v>69</v>
      </c>
      <c r="K13" s="1">
        <v>9</v>
      </c>
      <c r="L13" s="7">
        <v>0.13800000000000001</v>
      </c>
    </row>
    <row r="14" spans="2:12" x14ac:dyDescent="0.25">
      <c r="B14" t="s">
        <v>27</v>
      </c>
      <c r="C14" s="1">
        <v>70.301189935205244</v>
      </c>
      <c r="E14" s="5">
        <v>0.45</v>
      </c>
      <c r="F14" s="1">
        <v>8.7380967911644589</v>
      </c>
      <c r="H14" s="1">
        <v>12</v>
      </c>
      <c r="I14" s="6">
        <v>71</v>
      </c>
      <c r="K14" s="1">
        <v>12</v>
      </c>
      <c r="L14" s="7">
        <v>0.14199999999999999</v>
      </c>
    </row>
    <row r="15" spans="2:12" x14ac:dyDescent="0.25">
      <c r="E15" s="5">
        <v>0.5</v>
      </c>
      <c r="F15" s="1">
        <v>9.7910196357204402</v>
      </c>
      <c r="H15" s="1">
        <v>15</v>
      </c>
      <c r="I15" s="6">
        <v>64</v>
      </c>
      <c r="K15" s="1">
        <v>15</v>
      </c>
      <c r="L15" s="7">
        <v>0.128</v>
      </c>
    </row>
    <row r="16" spans="2:12" x14ac:dyDescent="0.25">
      <c r="B16" t="s">
        <v>28</v>
      </c>
      <c r="C16" s="4">
        <v>3.764949701365479E-2</v>
      </c>
      <c r="E16" s="5">
        <v>0.55000000000000004</v>
      </c>
      <c r="F16" s="1">
        <v>10.848848153170929</v>
      </c>
      <c r="H16" s="1">
        <v>18</v>
      </c>
      <c r="I16" s="6">
        <v>52</v>
      </c>
      <c r="K16" s="1">
        <v>18</v>
      </c>
      <c r="L16" s="7">
        <v>0.104</v>
      </c>
    </row>
    <row r="17" spans="2:12" x14ac:dyDescent="0.25">
      <c r="B17" t="s">
        <v>29</v>
      </c>
      <c r="C17" s="4">
        <v>3.0989432159675596</v>
      </c>
      <c r="E17" s="5">
        <v>0.6</v>
      </c>
      <c r="F17" s="1">
        <v>11.875952434557799</v>
      </c>
      <c r="H17" s="1">
        <v>21</v>
      </c>
      <c r="I17" s="6">
        <v>37</v>
      </c>
      <c r="K17" s="1">
        <v>21</v>
      </c>
      <c r="L17" s="7">
        <v>7.3999999999999996E-2</v>
      </c>
    </row>
    <row r="18" spans="2:12" x14ac:dyDescent="0.25">
      <c r="E18" s="5">
        <v>0.65</v>
      </c>
      <c r="F18" s="1">
        <v>12.989825159001313</v>
      </c>
      <c r="H18" s="1">
        <v>24</v>
      </c>
      <c r="I18" s="6">
        <v>22</v>
      </c>
      <c r="K18" s="1">
        <v>24</v>
      </c>
      <c r="L18" s="7">
        <v>4.3999999999999997E-2</v>
      </c>
    </row>
    <row r="19" spans="2:12" x14ac:dyDescent="0.25">
      <c r="E19" s="5">
        <v>0.7</v>
      </c>
      <c r="F19" s="1">
        <v>14.134049192356509</v>
      </c>
      <c r="H19" s="1">
        <v>27</v>
      </c>
      <c r="I19" s="6">
        <v>13</v>
      </c>
      <c r="K19" s="1">
        <v>27</v>
      </c>
      <c r="L19" s="7">
        <v>2.5999999999999999E-2</v>
      </c>
    </row>
    <row r="20" spans="2:12" x14ac:dyDescent="0.25">
      <c r="E20" s="5">
        <v>0.75</v>
      </c>
      <c r="F20" s="1">
        <v>15.416540031828848</v>
      </c>
      <c r="H20" s="1">
        <v>30</v>
      </c>
      <c r="I20" s="6">
        <v>6</v>
      </c>
      <c r="K20" s="1">
        <v>30</v>
      </c>
      <c r="L20" s="7">
        <v>1.2E-2</v>
      </c>
    </row>
    <row r="21" spans="2:12" x14ac:dyDescent="0.25">
      <c r="E21" s="5">
        <v>0.8</v>
      </c>
      <c r="F21" s="1">
        <v>16.791793439548133</v>
      </c>
      <c r="H21" s="1">
        <v>33</v>
      </c>
      <c r="I21" s="6">
        <v>3</v>
      </c>
      <c r="K21" s="1">
        <v>33</v>
      </c>
      <c r="L21" s="7">
        <v>6.0000000000000001E-3</v>
      </c>
    </row>
    <row r="22" spans="2:12" x14ac:dyDescent="0.25">
      <c r="E22" s="5">
        <v>0.85</v>
      </c>
      <c r="F22" s="1">
        <v>18.41100066650673</v>
      </c>
      <c r="H22" s="1">
        <v>36</v>
      </c>
      <c r="I22" s="6">
        <v>0</v>
      </c>
      <c r="K22" s="1">
        <v>36</v>
      </c>
      <c r="L22" s="7">
        <v>0</v>
      </c>
    </row>
    <row r="23" spans="2:12" x14ac:dyDescent="0.25">
      <c r="E23" s="5">
        <v>0.9</v>
      </c>
      <c r="F23" s="1">
        <v>20.460597681390013</v>
      </c>
      <c r="H23" s="1">
        <v>39</v>
      </c>
      <c r="I23" s="6">
        <v>0</v>
      </c>
      <c r="K23" s="1">
        <v>39</v>
      </c>
      <c r="L23" s="7">
        <v>0</v>
      </c>
    </row>
    <row r="24" spans="2:12" x14ac:dyDescent="0.25">
      <c r="E24" s="5">
        <v>0.95</v>
      </c>
      <c r="F24" s="1">
        <v>23.493435699778161</v>
      </c>
      <c r="H24" s="1">
        <v>42</v>
      </c>
      <c r="I24" s="6">
        <v>1</v>
      </c>
      <c r="K24" s="1">
        <v>42</v>
      </c>
      <c r="L24" s="7">
        <v>2E-3</v>
      </c>
    </row>
    <row r="25" spans="2:12" x14ac:dyDescent="0.25">
      <c r="E25" s="5">
        <v>1</v>
      </c>
      <c r="F25" s="1">
        <v>40.71476767936516</v>
      </c>
      <c r="H25" s="1">
        <v>45</v>
      </c>
      <c r="I25" s="6">
        <v>0</v>
      </c>
      <c r="K25" s="1">
        <v>45</v>
      </c>
      <c r="L25" s="7">
        <v>0</v>
      </c>
    </row>
  </sheetData>
  <pageMargins left="0.7" right="0.7" top="0.75" bottom="0.75" header="0.3" footer="0.3"/>
  <pageSetup orientation="portrait" r:id="rId1"/>
  <customProperties>
    <customPr name="_pios_id" r:id="rId2"/>
    <customPr name="EpmWorksheetKeyString_GUID" r:id="rId3"/>
  </customProperties>
  <drawing r:id="rId4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B2:L25"/>
  <sheetViews>
    <sheetView workbookViewId="0">
      <selection activeCell="B13" sqref="B13:C13"/>
    </sheetView>
  </sheetViews>
  <sheetFormatPr defaultRowHeight="15" x14ac:dyDescent="0.25"/>
  <cols>
    <col min="2" max="2" width="18.140625" bestFit="1" customWidth="1"/>
    <col min="3" max="3" width="12" bestFit="1" customWidth="1"/>
  </cols>
  <sheetData>
    <row r="2" spans="2:12" x14ac:dyDescent="0.25">
      <c r="B2" t="s">
        <v>19</v>
      </c>
      <c r="E2" t="s">
        <v>30</v>
      </c>
      <c r="H2" t="s">
        <v>33</v>
      </c>
      <c r="K2" t="s">
        <v>36</v>
      </c>
    </row>
    <row r="4" spans="2:12" x14ac:dyDescent="0.25">
      <c r="B4" s="2" t="s">
        <v>16</v>
      </c>
      <c r="C4" s="3">
        <v>278.48619720948278</v>
      </c>
      <c r="E4" t="s">
        <v>31</v>
      </c>
      <c r="F4" t="s">
        <v>32</v>
      </c>
      <c r="H4" t="s">
        <v>34</v>
      </c>
      <c r="I4" t="s">
        <v>35</v>
      </c>
      <c r="K4" t="s">
        <v>32</v>
      </c>
      <c r="L4" t="s">
        <v>37</v>
      </c>
    </row>
    <row r="5" spans="2:12" x14ac:dyDescent="0.25">
      <c r="B5" t="s">
        <v>20</v>
      </c>
      <c r="C5">
        <v>500</v>
      </c>
      <c r="E5" s="5">
        <v>0</v>
      </c>
      <c r="F5" s="1">
        <v>87.614465574452822</v>
      </c>
      <c r="H5" s="1">
        <v>80</v>
      </c>
      <c r="I5" s="6">
        <v>0</v>
      </c>
      <c r="K5" s="1">
        <v>80</v>
      </c>
      <c r="L5" s="7">
        <v>0</v>
      </c>
    </row>
    <row r="6" spans="2:12" x14ac:dyDescent="0.25">
      <c r="B6" t="s">
        <v>21</v>
      </c>
      <c r="C6" s="1">
        <v>2.4282504185044278</v>
      </c>
      <c r="E6" s="5">
        <v>0.05</v>
      </c>
      <c r="F6" s="1">
        <v>188.27020315816765</v>
      </c>
      <c r="H6" s="1">
        <v>100</v>
      </c>
      <c r="I6" s="6">
        <v>1</v>
      </c>
      <c r="K6" s="1">
        <v>100</v>
      </c>
      <c r="L6" s="7">
        <v>2E-3</v>
      </c>
    </row>
    <row r="7" spans="2:12" x14ac:dyDescent="0.25">
      <c r="E7" s="5">
        <v>0.1</v>
      </c>
      <c r="F7" s="1">
        <v>208.65279692806661</v>
      </c>
      <c r="H7" s="1">
        <v>120</v>
      </c>
      <c r="I7" s="6">
        <v>0</v>
      </c>
      <c r="K7" s="1">
        <v>120</v>
      </c>
      <c r="L7" s="7">
        <v>0</v>
      </c>
    </row>
    <row r="8" spans="2:12" x14ac:dyDescent="0.25">
      <c r="B8" t="s">
        <v>22</v>
      </c>
      <c r="C8" s="1">
        <v>87.614465574452822</v>
      </c>
      <c r="E8" s="5">
        <v>0.15</v>
      </c>
      <c r="F8" s="1">
        <v>222.12691175488806</v>
      </c>
      <c r="H8" s="1">
        <v>140</v>
      </c>
      <c r="I8" s="6">
        <v>1</v>
      </c>
      <c r="K8" s="1">
        <v>140</v>
      </c>
      <c r="L8" s="7">
        <v>2E-3</v>
      </c>
    </row>
    <row r="9" spans="2:12" x14ac:dyDescent="0.25">
      <c r="B9" t="s">
        <v>23</v>
      </c>
      <c r="C9" s="1">
        <v>442.40240978355524</v>
      </c>
      <c r="E9" s="5">
        <v>0.2</v>
      </c>
      <c r="F9" s="1">
        <v>232.7269571909361</v>
      </c>
      <c r="H9" s="1">
        <v>160</v>
      </c>
      <c r="I9" s="6">
        <v>5</v>
      </c>
      <c r="K9" s="1">
        <v>160</v>
      </c>
      <c r="L9" s="7">
        <v>0.01</v>
      </c>
    </row>
    <row r="10" spans="2:12" x14ac:dyDescent="0.25">
      <c r="B10" t="s">
        <v>24</v>
      </c>
      <c r="C10" s="1">
        <v>278.38653005690588</v>
      </c>
      <c r="E10" s="5">
        <v>0.25</v>
      </c>
      <c r="F10" s="1">
        <v>241.79242357475263</v>
      </c>
      <c r="H10" s="1">
        <v>180</v>
      </c>
      <c r="I10" s="6">
        <v>10</v>
      </c>
      <c r="K10" s="1">
        <v>180</v>
      </c>
      <c r="L10" s="7">
        <v>0.02</v>
      </c>
    </row>
    <row r="11" spans="2:12" x14ac:dyDescent="0.25">
      <c r="B11" t="s">
        <v>25</v>
      </c>
      <c r="C11" s="1">
        <v>354.78794420910242</v>
      </c>
      <c r="E11" s="5">
        <v>0.3</v>
      </c>
      <c r="F11" s="1">
        <v>250.04181504152632</v>
      </c>
      <c r="H11" s="1">
        <v>200</v>
      </c>
      <c r="I11" s="6">
        <v>20</v>
      </c>
      <c r="K11" s="1">
        <v>200</v>
      </c>
      <c r="L11" s="7">
        <v>0.04</v>
      </c>
    </row>
    <row r="12" spans="2:12" x14ac:dyDescent="0.25">
      <c r="E12" s="5">
        <v>0.35</v>
      </c>
      <c r="F12" s="1">
        <v>257.40080526948873</v>
      </c>
      <c r="H12" s="1">
        <v>220</v>
      </c>
      <c r="I12" s="6">
        <v>33</v>
      </c>
      <c r="K12" s="1">
        <v>220</v>
      </c>
      <c r="L12" s="7">
        <v>6.6000000000000003E-2</v>
      </c>
    </row>
    <row r="13" spans="2:12" x14ac:dyDescent="0.25">
      <c r="B13" s="2" t="s">
        <v>26</v>
      </c>
      <c r="C13" s="3">
        <v>54.351708933680158</v>
      </c>
      <c r="E13" s="5">
        <v>0.4</v>
      </c>
      <c r="F13" s="1">
        <v>264.71459043495014</v>
      </c>
      <c r="H13" s="1">
        <v>240</v>
      </c>
      <c r="I13" s="6">
        <v>49</v>
      </c>
      <c r="K13" s="1">
        <v>240</v>
      </c>
      <c r="L13" s="7">
        <v>9.8000000000000004E-2</v>
      </c>
    </row>
    <row r="14" spans="2:12" x14ac:dyDescent="0.25">
      <c r="B14" t="s">
        <v>27</v>
      </c>
      <c r="C14" s="1">
        <v>2948.2000474834645</v>
      </c>
      <c r="E14" s="5">
        <v>0.45</v>
      </c>
      <c r="F14" s="1">
        <v>271.56670815878181</v>
      </c>
      <c r="H14" s="1">
        <v>260</v>
      </c>
      <c r="I14" s="6">
        <v>65</v>
      </c>
      <c r="K14" s="1">
        <v>260</v>
      </c>
      <c r="L14" s="7">
        <v>0.13</v>
      </c>
    </row>
    <row r="15" spans="2:12" x14ac:dyDescent="0.25">
      <c r="E15" s="5">
        <v>0.5</v>
      </c>
      <c r="F15" s="1">
        <v>278.38653005690588</v>
      </c>
      <c r="H15" s="1">
        <v>280</v>
      </c>
      <c r="I15" s="6">
        <v>72</v>
      </c>
      <c r="K15" s="1">
        <v>280</v>
      </c>
      <c r="L15" s="7">
        <v>0.14399999999999999</v>
      </c>
    </row>
    <row r="16" spans="2:12" x14ac:dyDescent="0.25">
      <c r="B16" t="s">
        <v>28</v>
      </c>
      <c r="C16" s="4">
        <v>-3.4048350308193129E-2</v>
      </c>
      <c r="E16" s="5">
        <v>0.55000000000000004</v>
      </c>
      <c r="F16" s="1">
        <v>285.29790134994045</v>
      </c>
      <c r="H16" s="1">
        <v>300</v>
      </c>
      <c r="I16" s="6">
        <v>71</v>
      </c>
      <c r="K16" s="1">
        <v>300</v>
      </c>
      <c r="L16" s="7">
        <v>0.14199999999999999</v>
      </c>
    </row>
    <row r="17" spans="2:12" x14ac:dyDescent="0.25">
      <c r="B17" t="s">
        <v>29</v>
      </c>
      <c r="C17" s="4">
        <v>3.038709109651581</v>
      </c>
      <c r="E17" s="5">
        <v>0.6</v>
      </c>
      <c r="F17" s="1">
        <v>292.17352291225524</v>
      </c>
      <c r="H17" s="1">
        <v>320</v>
      </c>
      <c r="I17" s="6">
        <v>62</v>
      </c>
      <c r="K17" s="1">
        <v>320</v>
      </c>
      <c r="L17" s="7">
        <v>0.124</v>
      </c>
    </row>
    <row r="18" spans="2:12" x14ac:dyDescent="0.25">
      <c r="E18" s="5">
        <v>0.65</v>
      </c>
      <c r="F18" s="1">
        <v>299.39717088585047</v>
      </c>
      <c r="H18" s="1">
        <v>340</v>
      </c>
      <c r="I18" s="6">
        <v>47</v>
      </c>
      <c r="K18" s="1">
        <v>340</v>
      </c>
      <c r="L18" s="7">
        <v>9.4E-2</v>
      </c>
    </row>
    <row r="19" spans="2:12" x14ac:dyDescent="0.25">
      <c r="E19" s="5">
        <v>0.7</v>
      </c>
      <c r="F19" s="1">
        <v>306.94403382811811</v>
      </c>
      <c r="H19" s="1">
        <v>360</v>
      </c>
      <c r="I19" s="6">
        <v>31</v>
      </c>
      <c r="K19" s="1">
        <v>360</v>
      </c>
      <c r="L19" s="7">
        <v>6.2E-2</v>
      </c>
    </row>
    <row r="20" spans="2:12" x14ac:dyDescent="0.25">
      <c r="E20" s="5">
        <v>0.75</v>
      </c>
      <c r="F20" s="1">
        <v>314.94770662408354</v>
      </c>
      <c r="H20" s="1">
        <v>380</v>
      </c>
      <c r="I20" s="6">
        <v>17</v>
      </c>
      <c r="K20" s="1">
        <v>380</v>
      </c>
      <c r="L20" s="7">
        <v>3.4000000000000002E-2</v>
      </c>
    </row>
    <row r="21" spans="2:12" x14ac:dyDescent="0.25">
      <c r="E21" s="5">
        <v>0.8</v>
      </c>
      <c r="F21" s="1">
        <v>323.92802776033687</v>
      </c>
      <c r="H21" s="1">
        <v>400</v>
      </c>
      <c r="I21" s="6">
        <v>10</v>
      </c>
      <c r="K21" s="1">
        <v>400</v>
      </c>
      <c r="L21" s="7">
        <v>0.02</v>
      </c>
    </row>
    <row r="22" spans="2:12" x14ac:dyDescent="0.25">
      <c r="E22" s="5">
        <v>0.85</v>
      </c>
      <c r="F22" s="1">
        <v>334.51028919908981</v>
      </c>
      <c r="H22" s="1">
        <v>420</v>
      </c>
      <c r="I22" s="6">
        <v>4</v>
      </c>
      <c r="K22" s="1">
        <v>420</v>
      </c>
      <c r="L22" s="7">
        <v>8.0000000000000002E-3</v>
      </c>
    </row>
    <row r="23" spans="2:12" x14ac:dyDescent="0.25">
      <c r="E23" s="5">
        <v>0.9</v>
      </c>
      <c r="F23" s="1">
        <v>347.70893890539628</v>
      </c>
      <c r="H23" s="1">
        <v>440</v>
      </c>
      <c r="I23" s="6">
        <v>1</v>
      </c>
      <c r="K23" s="1">
        <v>440</v>
      </c>
      <c r="L23" s="7">
        <v>2E-3</v>
      </c>
    </row>
    <row r="24" spans="2:12" x14ac:dyDescent="0.25">
      <c r="E24" s="5">
        <v>0.95</v>
      </c>
      <c r="F24" s="1">
        <v>367.67843668898672</v>
      </c>
      <c r="H24" s="1">
        <v>460</v>
      </c>
      <c r="I24" s="6">
        <v>1</v>
      </c>
      <c r="K24" s="1">
        <v>460</v>
      </c>
      <c r="L24" s="7">
        <v>2E-3</v>
      </c>
    </row>
    <row r="25" spans="2:12" x14ac:dyDescent="0.25">
      <c r="E25" s="5">
        <v>1</v>
      </c>
      <c r="F25" s="1">
        <v>442.40240978355524</v>
      </c>
      <c r="H25" s="1">
        <v>480</v>
      </c>
      <c r="I25" s="6">
        <v>0</v>
      </c>
      <c r="K25" s="1">
        <v>480</v>
      </c>
      <c r="L25" s="7">
        <v>0</v>
      </c>
    </row>
  </sheetData>
  <pageMargins left="0.7" right="0.7" top="0.75" bottom="0.75" header="0.3" footer="0.3"/>
  <pageSetup orientation="portrait" r:id="rId1"/>
  <customProperties>
    <customPr name="_pios_id" r:id="rId2"/>
    <customPr name="EpmWorksheetKeyString_GUID" r:id="rId3"/>
  </customProperties>
  <drawing r:id="rId4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B2:L25"/>
  <sheetViews>
    <sheetView workbookViewId="0">
      <selection activeCell="B13" sqref="B13:C13"/>
    </sheetView>
  </sheetViews>
  <sheetFormatPr defaultRowHeight="15" x14ac:dyDescent="0.25"/>
  <cols>
    <col min="2" max="2" width="18.140625" bestFit="1" customWidth="1"/>
    <col min="3" max="3" width="12.7109375" bestFit="1" customWidth="1"/>
  </cols>
  <sheetData>
    <row r="2" spans="2:12" x14ac:dyDescent="0.25">
      <c r="B2" t="s">
        <v>19</v>
      </c>
      <c r="E2" t="s">
        <v>30</v>
      </c>
      <c r="H2" t="s">
        <v>33</v>
      </c>
      <c r="K2" t="s">
        <v>36</v>
      </c>
    </row>
    <row r="4" spans="2:12" x14ac:dyDescent="0.25">
      <c r="B4" s="2" t="s">
        <v>16</v>
      </c>
      <c r="C4" s="3">
        <v>63.724053758855902</v>
      </c>
      <c r="E4" t="s">
        <v>31</v>
      </c>
      <c r="F4" t="s">
        <v>32</v>
      </c>
      <c r="H4" t="s">
        <v>34</v>
      </c>
      <c r="I4" t="s">
        <v>35</v>
      </c>
      <c r="K4" t="s">
        <v>32</v>
      </c>
      <c r="L4" t="s">
        <v>37</v>
      </c>
    </row>
    <row r="5" spans="2:12" x14ac:dyDescent="0.25">
      <c r="B5" t="s">
        <v>20</v>
      </c>
      <c r="C5">
        <v>500</v>
      </c>
      <c r="E5" s="5">
        <v>0</v>
      </c>
      <c r="F5" s="1">
        <v>-61.244683228792724</v>
      </c>
      <c r="H5" s="1">
        <v>-120</v>
      </c>
      <c r="I5" s="6">
        <v>0</v>
      </c>
      <c r="K5" s="1">
        <v>-120</v>
      </c>
      <c r="L5" s="7">
        <v>0</v>
      </c>
    </row>
    <row r="6" spans="2:12" x14ac:dyDescent="0.25">
      <c r="B6" t="s">
        <v>21</v>
      </c>
      <c r="C6" s="1">
        <v>1.8056943609084593</v>
      </c>
      <c r="E6" s="5">
        <v>0.05</v>
      </c>
      <c r="F6" s="1">
        <v>-2.7769107857677398</v>
      </c>
      <c r="H6" s="1">
        <v>-100</v>
      </c>
      <c r="I6" s="6">
        <v>0</v>
      </c>
      <c r="K6" s="1">
        <v>-100</v>
      </c>
      <c r="L6" s="7">
        <v>0</v>
      </c>
    </row>
    <row r="7" spans="2:12" x14ac:dyDescent="0.25">
      <c r="E7" s="5">
        <v>0.1</v>
      </c>
      <c r="F7" s="1">
        <v>11.843969669098094</v>
      </c>
      <c r="H7" s="1">
        <v>-80</v>
      </c>
      <c r="I7" s="6">
        <v>0</v>
      </c>
      <c r="K7" s="1">
        <v>-80</v>
      </c>
      <c r="L7" s="7">
        <v>0</v>
      </c>
    </row>
    <row r="8" spans="2:12" x14ac:dyDescent="0.25">
      <c r="B8" t="s">
        <v>22</v>
      </c>
      <c r="C8" s="1">
        <v>-61.244683228792724</v>
      </c>
      <c r="E8" s="5">
        <v>0.15</v>
      </c>
      <c r="F8" s="1">
        <v>21.744763091999694</v>
      </c>
      <c r="H8" s="1">
        <v>-60</v>
      </c>
      <c r="I8" s="6">
        <v>1</v>
      </c>
      <c r="K8" s="1">
        <v>-60</v>
      </c>
      <c r="L8" s="7">
        <v>2E-3</v>
      </c>
    </row>
    <row r="9" spans="2:12" x14ac:dyDescent="0.25">
      <c r="B9" t="s">
        <v>23</v>
      </c>
      <c r="C9" s="1">
        <v>196.66551339951002</v>
      </c>
      <c r="E9" s="5">
        <v>0.2</v>
      </c>
      <c r="F9" s="1">
        <v>29.700749929245497</v>
      </c>
      <c r="H9" s="1">
        <v>-40</v>
      </c>
      <c r="I9" s="6">
        <v>2</v>
      </c>
      <c r="K9" s="1">
        <v>-40</v>
      </c>
      <c r="L9" s="7">
        <v>4.0000000000000001E-3</v>
      </c>
    </row>
    <row r="10" spans="2:12" x14ac:dyDescent="0.25">
      <c r="B10" t="s">
        <v>24</v>
      </c>
      <c r="C10" s="1">
        <v>63.610004607541818</v>
      </c>
      <c r="E10" s="5">
        <v>0.25</v>
      </c>
      <c r="F10" s="1">
        <v>36.258867898114588</v>
      </c>
      <c r="H10" s="1">
        <v>-20</v>
      </c>
      <c r="I10" s="6">
        <v>6</v>
      </c>
      <c r="K10" s="1">
        <v>-20</v>
      </c>
      <c r="L10" s="7">
        <v>1.2E-2</v>
      </c>
    </row>
    <row r="11" spans="2:12" x14ac:dyDescent="0.25">
      <c r="B11" t="s">
        <v>25</v>
      </c>
      <c r="C11" s="1">
        <v>257.91019662830274</v>
      </c>
      <c r="E11" s="5">
        <v>0.3</v>
      </c>
      <c r="F11" s="1">
        <v>42.464598798629382</v>
      </c>
      <c r="H11" s="1">
        <v>0</v>
      </c>
      <c r="I11" s="6">
        <v>20</v>
      </c>
      <c r="K11" s="1">
        <v>0</v>
      </c>
      <c r="L11" s="7">
        <v>0.04</v>
      </c>
    </row>
    <row r="12" spans="2:12" x14ac:dyDescent="0.25">
      <c r="E12" s="5">
        <v>0.35</v>
      </c>
      <c r="F12" s="1">
        <v>48.037605140605123</v>
      </c>
      <c r="H12" s="1">
        <v>20</v>
      </c>
      <c r="I12" s="6">
        <v>41</v>
      </c>
      <c r="K12" s="1">
        <v>20</v>
      </c>
      <c r="L12" s="7">
        <v>8.2000000000000003E-2</v>
      </c>
    </row>
    <row r="13" spans="2:12" x14ac:dyDescent="0.25">
      <c r="B13" s="2" t="s">
        <v>26</v>
      </c>
      <c r="C13" s="3">
        <v>40.416990595117745</v>
      </c>
      <c r="E13" s="5">
        <v>0.4</v>
      </c>
      <c r="F13" s="1">
        <v>53.351198629888756</v>
      </c>
      <c r="H13" s="1">
        <v>40</v>
      </c>
      <c r="I13" s="6">
        <v>70</v>
      </c>
      <c r="K13" s="1">
        <v>40</v>
      </c>
      <c r="L13" s="7">
        <v>0.14000000000000001</v>
      </c>
    </row>
    <row r="14" spans="2:12" x14ac:dyDescent="0.25">
      <c r="B14" t="s">
        <v>27</v>
      </c>
      <c r="C14" s="1">
        <v>1633.5331287658364</v>
      </c>
      <c r="E14" s="5">
        <v>0.45</v>
      </c>
      <c r="F14" s="1">
        <v>58.4368606660734</v>
      </c>
      <c r="H14" s="1">
        <v>60</v>
      </c>
      <c r="I14" s="6">
        <v>91</v>
      </c>
      <c r="K14" s="1">
        <v>60</v>
      </c>
      <c r="L14" s="7">
        <v>0.182</v>
      </c>
    </row>
    <row r="15" spans="2:12" x14ac:dyDescent="0.25">
      <c r="E15" s="5">
        <v>0.5</v>
      </c>
      <c r="F15" s="1">
        <v>63.610004607541818</v>
      </c>
      <c r="H15" s="1">
        <v>80</v>
      </c>
      <c r="I15" s="6">
        <v>97</v>
      </c>
      <c r="K15" s="1">
        <v>80</v>
      </c>
      <c r="L15" s="7">
        <v>0.19400000000000001</v>
      </c>
    </row>
    <row r="16" spans="2:12" x14ac:dyDescent="0.25">
      <c r="B16" t="s">
        <v>28</v>
      </c>
      <c r="C16" s="4">
        <v>1.6618386846119496E-2</v>
      </c>
      <c r="E16" s="5">
        <v>0.55000000000000004</v>
      </c>
      <c r="F16" s="1">
        <v>68.747673765054728</v>
      </c>
      <c r="H16" s="1">
        <v>100</v>
      </c>
      <c r="I16" s="6">
        <v>80</v>
      </c>
      <c r="K16" s="1">
        <v>100</v>
      </c>
      <c r="L16" s="7">
        <v>0.16</v>
      </c>
    </row>
    <row r="17" spans="2:12" x14ac:dyDescent="0.25">
      <c r="B17" t="s">
        <v>29</v>
      </c>
      <c r="C17" s="4">
        <v>3.0033356537889766</v>
      </c>
      <c r="E17" s="5">
        <v>0.6</v>
      </c>
      <c r="F17" s="1">
        <v>73.735615026121764</v>
      </c>
      <c r="H17" s="1">
        <v>120</v>
      </c>
      <c r="I17" s="6">
        <v>51</v>
      </c>
      <c r="K17" s="1">
        <v>120</v>
      </c>
      <c r="L17" s="7">
        <v>0.10199999999999999</v>
      </c>
    </row>
    <row r="18" spans="2:12" x14ac:dyDescent="0.25">
      <c r="E18" s="5">
        <v>0.65</v>
      </c>
      <c r="F18" s="1">
        <v>79.162911915956343</v>
      </c>
      <c r="H18" s="1">
        <v>140</v>
      </c>
      <c r="I18" s="6">
        <v>26</v>
      </c>
      <c r="K18" s="1">
        <v>140</v>
      </c>
      <c r="L18" s="7">
        <v>5.1999999999999998E-2</v>
      </c>
    </row>
    <row r="19" spans="2:12" x14ac:dyDescent="0.25">
      <c r="E19" s="5">
        <v>0.7</v>
      </c>
      <c r="F19" s="1">
        <v>84.842702697866585</v>
      </c>
      <c r="H19" s="1">
        <v>160</v>
      </c>
      <c r="I19" s="6">
        <v>11</v>
      </c>
      <c r="K19" s="1">
        <v>160</v>
      </c>
      <c r="L19" s="7">
        <v>2.1999999999999999E-2</v>
      </c>
    </row>
    <row r="20" spans="2:12" x14ac:dyDescent="0.25">
      <c r="E20" s="5">
        <v>0.75</v>
      </c>
      <c r="F20" s="1">
        <v>90.687765268499035</v>
      </c>
      <c r="H20" s="1">
        <v>180</v>
      </c>
      <c r="I20" s="6">
        <v>3</v>
      </c>
      <c r="K20" s="1">
        <v>180</v>
      </c>
      <c r="L20" s="7">
        <v>6.0000000000000001E-3</v>
      </c>
    </row>
    <row r="21" spans="2:12" x14ac:dyDescent="0.25">
      <c r="E21" s="5">
        <v>0.8</v>
      </c>
      <c r="F21" s="1">
        <v>97.659469729543531</v>
      </c>
      <c r="H21" s="1">
        <v>200</v>
      </c>
      <c r="I21" s="6">
        <v>1</v>
      </c>
      <c r="K21" s="1">
        <v>200</v>
      </c>
      <c r="L21" s="7">
        <v>2E-3</v>
      </c>
    </row>
    <row r="22" spans="2:12" x14ac:dyDescent="0.25">
      <c r="E22" s="5">
        <v>0.85</v>
      </c>
      <c r="F22" s="1">
        <v>105.4822199458448</v>
      </c>
      <c r="H22" s="1">
        <v>220</v>
      </c>
      <c r="I22" s="6">
        <v>0</v>
      </c>
      <c r="K22" s="1">
        <v>220</v>
      </c>
      <c r="L22" s="7">
        <v>0</v>
      </c>
    </row>
    <row r="23" spans="2:12" x14ac:dyDescent="0.25">
      <c r="E23" s="5">
        <v>0.9</v>
      </c>
      <c r="F23" s="1">
        <v>115.33009186484392</v>
      </c>
      <c r="H23" s="1">
        <v>240</v>
      </c>
      <c r="I23" s="6">
        <v>0</v>
      </c>
      <c r="K23" s="1">
        <v>240</v>
      </c>
      <c r="L23" s="7">
        <v>0</v>
      </c>
    </row>
    <row r="24" spans="2:12" x14ac:dyDescent="0.25">
      <c r="E24" s="5">
        <v>0.95</v>
      </c>
      <c r="F24" s="1">
        <v>129.37318980603703</v>
      </c>
      <c r="H24" s="1">
        <v>260</v>
      </c>
      <c r="I24" s="6">
        <v>0</v>
      </c>
      <c r="K24" s="1">
        <v>260</v>
      </c>
      <c r="L24" s="7">
        <v>0</v>
      </c>
    </row>
    <row r="25" spans="2:12" x14ac:dyDescent="0.25">
      <c r="E25" s="5">
        <v>1</v>
      </c>
      <c r="F25" s="1">
        <v>196.66551339951002</v>
      </c>
      <c r="H25" s="1">
        <v>280</v>
      </c>
      <c r="I25" s="6">
        <v>0</v>
      </c>
      <c r="K25" s="1">
        <v>280</v>
      </c>
      <c r="L25" s="7">
        <v>0</v>
      </c>
    </row>
  </sheetData>
  <pageMargins left="0.7" right="0.7" top="0.75" bottom="0.75" header="0.3" footer="0.3"/>
  <pageSetup orientation="portrait" r:id="rId1"/>
  <customProperties>
    <customPr name="_pios_id" r:id="rId2"/>
    <customPr name="EpmWorksheetKeyString_GUID" r:id="rId3"/>
  </customProperties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D45"/>
  <sheetViews>
    <sheetView zoomScale="86" zoomScaleNormal="86" workbookViewId="0"/>
  </sheetViews>
  <sheetFormatPr defaultRowHeight="15" x14ac:dyDescent="0.25"/>
  <cols>
    <col min="1" max="14" width="9.140625" style="10"/>
    <col min="15" max="15" width="15.5703125" style="10" customWidth="1"/>
    <col min="16" max="16" width="11.7109375" style="10" customWidth="1"/>
    <col min="17" max="17" width="8.42578125" style="10" customWidth="1"/>
    <col min="18" max="18" width="10.85546875" style="10" customWidth="1"/>
    <col min="19" max="19" width="47.5703125" style="10" customWidth="1"/>
    <col min="20" max="16384" width="9.140625" style="10"/>
  </cols>
  <sheetData>
    <row r="1" spans="1:30" x14ac:dyDescent="0.25">
      <c r="A1" s="12" t="s">
        <v>38</v>
      </c>
      <c r="B1" s="13" t="s">
        <v>39</v>
      </c>
      <c r="C1" s="13" t="s">
        <v>40</v>
      </c>
      <c r="D1" s="13" t="s">
        <v>41</v>
      </c>
      <c r="E1" s="13" t="s">
        <v>42</v>
      </c>
      <c r="F1" s="13" t="s">
        <v>43</v>
      </c>
      <c r="G1" s="13" t="s">
        <v>44</v>
      </c>
      <c r="H1" s="13" t="s">
        <v>45</v>
      </c>
      <c r="I1" s="13" t="s">
        <v>46</v>
      </c>
      <c r="J1" s="13" t="s">
        <v>47</v>
      </c>
      <c r="K1" s="13" t="s">
        <v>48</v>
      </c>
      <c r="L1" s="13" t="s">
        <v>49</v>
      </c>
      <c r="M1" s="13" t="s">
        <v>50</v>
      </c>
      <c r="N1" s="13"/>
      <c r="O1" s="13"/>
      <c r="P1" s="14" t="s">
        <v>55</v>
      </c>
      <c r="R1" s="10" t="s">
        <v>57</v>
      </c>
      <c r="T1" s="14" t="s">
        <v>54</v>
      </c>
      <c r="V1" s="10" t="s">
        <v>58</v>
      </c>
      <c r="Z1" s="14" t="s">
        <v>56</v>
      </c>
      <c r="AB1" s="15" t="s">
        <v>59</v>
      </c>
    </row>
    <row r="2" spans="1:30" x14ac:dyDescent="0.25">
      <c r="A2" s="16">
        <f>+SimulationResults1HDD!E5</f>
        <v>0</v>
      </c>
      <c r="B2" s="17">
        <f>+SimulationResults1HDD!F5</f>
        <v>-105.39627861288824</v>
      </c>
      <c r="C2" s="17">
        <f>+SimulationResults2HDD!F5</f>
        <v>-30.695353635241077</v>
      </c>
      <c r="D2" s="17">
        <f>+SimulationResults3HDD!F5</f>
        <v>-21.641626815116936</v>
      </c>
      <c r="E2" s="17">
        <f>+SimulationResults4HDD!F5</f>
        <v>-24.835825567901733</v>
      </c>
      <c r="F2" s="17"/>
      <c r="G2" s="17"/>
      <c r="H2" s="17"/>
      <c r="I2" s="17"/>
      <c r="J2" s="17"/>
      <c r="K2" s="17"/>
      <c r="L2" s="17">
        <f>+SimulationResults11HDD!F5</f>
        <v>-16.660304778215004</v>
      </c>
      <c r="M2" s="17">
        <f>+SimulationResults12HDD!F5</f>
        <v>-61.244683228792724</v>
      </c>
      <c r="P2" s="13" t="s">
        <v>52</v>
      </c>
      <c r="Q2" s="13" t="s">
        <v>38</v>
      </c>
      <c r="R2" s="13" t="s">
        <v>51</v>
      </c>
      <c r="T2" s="13" t="s">
        <v>38</v>
      </c>
      <c r="U2" s="13" t="s">
        <v>51</v>
      </c>
      <c r="V2" s="18" t="s">
        <v>53</v>
      </c>
      <c r="W2" s="13" t="s">
        <v>38</v>
      </c>
      <c r="X2" s="13" t="s">
        <v>51</v>
      </c>
      <c r="Z2" s="13" t="s">
        <v>38</v>
      </c>
      <c r="AA2" s="13" t="s">
        <v>51</v>
      </c>
      <c r="AB2" s="18" t="s">
        <v>53</v>
      </c>
      <c r="AC2" s="13" t="s">
        <v>38</v>
      </c>
      <c r="AD2" s="13" t="s">
        <v>51</v>
      </c>
    </row>
    <row r="3" spans="1:30" x14ac:dyDescent="0.25">
      <c r="A3" s="16">
        <f>+SimulationResults1HDD!E6</f>
        <v>0.05</v>
      </c>
      <c r="B3" s="17">
        <f>+SimulationResults1HDD!F6</f>
        <v>6.579802493335734</v>
      </c>
      <c r="C3" s="17">
        <f>+SimulationResults2HDD!F6</f>
        <v>50.754178315149233</v>
      </c>
      <c r="D3" s="17">
        <f>+SimulationResults3HDD!F6</f>
        <v>19.625731082014759</v>
      </c>
      <c r="E3" s="17">
        <f>+SimulationResults4HDD!F6</f>
        <v>-3.7477254741367787</v>
      </c>
      <c r="F3" s="17"/>
      <c r="G3" s="17"/>
      <c r="H3" s="17"/>
      <c r="I3" s="17"/>
      <c r="J3" s="17"/>
      <c r="K3" s="17"/>
      <c r="L3" s="17">
        <f>+SimulationResults11HDD!F6</f>
        <v>-4.0477939147937221</v>
      </c>
      <c r="M3" s="17">
        <f>+SimulationResults12HDD!F6</f>
        <v>-2.7769107857677398</v>
      </c>
      <c r="P3" s="13" t="s">
        <v>39</v>
      </c>
      <c r="Q3" s="19">
        <f>+B12</f>
        <v>147.50772993060326</v>
      </c>
      <c r="R3" s="20">
        <f>+B35</f>
        <v>74.64504304583582</v>
      </c>
      <c r="T3" s="19">
        <v>148.83339694506088</v>
      </c>
      <c r="U3" s="20">
        <v>82.334106599746221</v>
      </c>
      <c r="W3" s="20">
        <f t="shared" ref="W3:W14" si="0">+Q3-T3</f>
        <v>-1.3256670144576219</v>
      </c>
      <c r="X3" s="20">
        <f t="shared" ref="X3:X14" si="1">+R3-U3</f>
        <v>-7.6890635539104011</v>
      </c>
      <c r="Z3" s="20">
        <v>147.55000000000001</v>
      </c>
      <c r="AA3" s="20">
        <v>86.1</v>
      </c>
      <c r="AC3" s="20">
        <f>+Q3-Z3</f>
        <v>-4.2270069396749932E-2</v>
      </c>
      <c r="AD3" s="20">
        <f>+R3-AA3</f>
        <v>-11.454956954164174</v>
      </c>
    </row>
    <row r="4" spans="1:30" x14ac:dyDescent="0.25">
      <c r="A4" s="16">
        <f>+SimulationResults1HDD!E7</f>
        <v>0.1</v>
      </c>
      <c r="B4" s="17">
        <f>+SimulationResults1HDD!F7</f>
        <v>38.045940217576785</v>
      </c>
      <c r="C4" s="17">
        <f>+SimulationResults2HDD!F7</f>
        <v>69.2533872391692</v>
      </c>
      <c r="D4" s="17">
        <f>+SimulationResults3HDD!F7</f>
        <v>29.838240632106398</v>
      </c>
      <c r="E4" s="17">
        <f>+SimulationResults4HDD!F7</f>
        <v>1.9183622075955036</v>
      </c>
      <c r="F4" s="17"/>
      <c r="G4" s="17"/>
      <c r="H4" s="17"/>
      <c r="I4" s="17"/>
      <c r="J4" s="17"/>
      <c r="K4" s="17"/>
      <c r="L4" s="17">
        <f>+SimulationResults11HDD!F7</f>
        <v>-0.94663649114896842</v>
      </c>
      <c r="M4" s="17">
        <f>+SimulationResults12HDD!F7</f>
        <v>11.843969669098094</v>
      </c>
      <c r="P4" s="13" t="s">
        <v>40</v>
      </c>
      <c r="Q4" s="20">
        <f>+C12</f>
        <v>136.07759243406545</v>
      </c>
      <c r="R4" s="20">
        <f>+C35</f>
        <v>54.007387529193153</v>
      </c>
      <c r="T4" s="20">
        <v>140.62487006018623</v>
      </c>
      <c r="U4" s="20">
        <v>54.602517681362926</v>
      </c>
      <c r="W4" s="20">
        <f t="shared" si="0"/>
        <v>-4.5472776261207741</v>
      </c>
      <c r="X4" s="20">
        <f t="shared" si="1"/>
        <v>-0.59513015216977294</v>
      </c>
      <c r="Z4" s="20">
        <v>136.1</v>
      </c>
      <c r="AA4" s="20">
        <v>58.15</v>
      </c>
      <c r="AC4" s="20">
        <f t="shared" ref="AC4:AD14" si="2">+Q4-Z4</f>
        <v>-2.2407565934543072E-2</v>
      </c>
      <c r="AD4" s="20">
        <f t="shared" si="2"/>
        <v>-4.1426124708068457</v>
      </c>
    </row>
    <row r="5" spans="1:30" x14ac:dyDescent="0.25">
      <c r="A5" s="16">
        <f>+SimulationResults1HDD!E8</f>
        <v>0.15</v>
      </c>
      <c r="B5" s="17">
        <f>+SimulationResults1HDD!F8</f>
        <v>58.859358904550206</v>
      </c>
      <c r="C5" s="17">
        <f>+SimulationResults2HDD!F8</f>
        <v>81.97843366399789</v>
      </c>
      <c r="D5" s="17">
        <f>+SimulationResults3HDD!F8</f>
        <v>36.458505352364355</v>
      </c>
      <c r="E5" s="17">
        <f>+SimulationResults4HDD!F8</f>
        <v>5.7256161347273391</v>
      </c>
      <c r="F5" s="17"/>
      <c r="G5" s="17"/>
      <c r="H5" s="17"/>
      <c r="I5" s="17"/>
      <c r="J5" s="17"/>
      <c r="K5" s="17"/>
      <c r="L5" s="17">
        <f>+SimulationResults11HDD!F8</f>
        <v>1.1391713101775647</v>
      </c>
      <c r="M5" s="17">
        <f>+SimulationResults12HDD!F8</f>
        <v>21.744763091999694</v>
      </c>
      <c r="P5" s="13" t="s">
        <v>41</v>
      </c>
      <c r="Q5" s="20">
        <f>+D12</f>
        <v>65.257946594976303</v>
      </c>
      <c r="R5" s="20">
        <f>+D35</f>
        <v>111.23778573843722</v>
      </c>
      <c r="T5" s="20">
        <v>73.665402808683595</v>
      </c>
      <c r="U5" s="20">
        <v>109.40046780880354</v>
      </c>
      <c r="W5" s="20">
        <f t="shared" si="0"/>
        <v>-8.4074562137072917</v>
      </c>
      <c r="X5" s="20">
        <f t="shared" si="1"/>
        <v>1.8373179296336843</v>
      </c>
      <c r="Z5" s="20">
        <v>74.95</v>
      </c>
      <c r="AA5" s="20">
        <v>111.45</v>
      </c>
      <c r="AC5" s="20">
        <f t="shared" si="2"/>
        <v>-9.6920534050236995</v>
      </c>
      <c r="AD5" s="20">
        <f t="shared" si="2"/>
        <v>-0.21221426156277801</v>
      </c>
    </row>
    <row r="6" spans="1:30" x14ac:dyDescent="0.25">
      <c r="A6" s="16">
        <f>+SimulationResults1HDD!E9</f>
        <v>0.2</v>
      </c>
      <c r="B6" s="17">
        <f>+SimulationResults1HDD!F9</f>
        <v>75.846284022507774</v>
      </c>
      <c r="C6" s="17">
        <f>+SimulationResults2HDD!F9</f>
        <v>92.255229298443737</v>
      </c>
      <c r="D6" s="17">
        <f>+SimulationResults3HDD!F9</f>
        <v>42.019907814608473</v>
      </c>
      <c r="E6" s="17">
        <f>+SimulationResults4HDD!F9</f>
        <v>8.7661790126047716</v>
      </c>
      <c r="F6" s="17"/>
      <c r="G6" s="17"/>
      <c r="H6" s="17"/>
      <c r="I6" s="17"/>
      <c r="J6" s="17"/>
      <c r="K6" s="17"/>
      <c r="L6" s="17">
        <f>+SimulationResults11HDD!F9</f>
        <v>2.7560257303537234</v>
      </c>
      <c r="M6" s="17">
        <f>+SimulationResults12HDD!F9</f>
        <v>29.700749929245497</v>
      </c>
      <c r="P6" s="13" t="s">
        <v>42</v>
      </c>
      <c r="Q6" s="20">
        <f>+E12</f>
        <v>21.933228816105892</v>
      </c>
      <c r="R6" s="20">
        <f>+E35</f>
        <v>199.82335624189173</v>
      </c>
      <c r="T6" s="20">
        <v>22.231730040672172</v>
      </c>
      <c r="U6" s="20">
        <v>201.02743295119259</v>
      </c>
      <c r="W6" s="20">
        <f t="shared" si="0"/>
        <v>-0.29850122456628014</v>
      </c>
      <c r="X6" s="20">
        <f t="shared" si="1"/>
        <v>-1.204076709300864</v>
      </c>
      <c r="Z6" s="20">
        <v>21.95</v>
      </c>
      <c r="AA6" s="20">
        <v>206.6</v>
      </c>
      <c r="AC6" s="20">
        <f t="shared" si="2"/>
        <v>-1.6771183894107367E-2</v>
      </c>
      <c r="AD6" s="20">
        <f t="shared" si="2"/>
        <v>-6.7766437581082641</v>
      </c>
    </row>
    <row r="7" spans="1:30" x14ac:dyDescent="0.25">
      <c r="A7" s="16">
        <f>+SimulationResults1HDD!E10</f>
        <v>0.25</v>
      </c>
      <c r="B7" s="17">
        <f>+SimulationResults1HDD!F10</f>
        <v>89.95260016832961</v>
      </c>
      <c r="C7" s="17">
        <f>+SimulationResults2HDD!F10</f>
        <v>100.93637351652114</v>
      </c>
      <c r="D7" s="17">
        <f>+SimulationResults3HDD!F10</f>
        <v>46.503857067300345</v>
      </c>
      <c r="E7" s="17">
        <f>+SimulationResults4HDD!F10</f>
        <v>11.344968193039422</v>
      </c>
      <c r="F7" s="17"/>
      <c r="G7" s="17"/>
      <c r="H7" s="17"/>
      <c r="I7" s="17"/>
      <c r="J7" s="17"/>
      <c r="K7" s="17"/>
      <c r="L7" s="17">
        <f>+SimulationResults11HDD!F10</f>
        <v>4.1441098924309765</v>
      </c>
      <c r="M7" s="17">
        <f>+SimulationResults12HDD!F10</f>
        <v>36.258867898114588</v>
      </c>
      <c r="P7" s="13" t="s">
        <v>43</v>
      </c>
      <c r="Q7" s="20">
        <f>+F12</f>
        <v>0</v>
      </c>
      <c r="R7" s="20">
        <f>+F35</f>
        <v>331.5342965653615</v>
      </c>
      <c r="T7" s="20">
        <v>0</v>
      </c>
      <c r="U7" s="20">
        <v>335.61881151771831</v>
      </c>
      <c r="W7" s="20">
        <f t="shared" si="0"/>
        <v>0</v>
      </c>
      <c r="X7" s="20">
        <f t="shared" si="1"/>
        <v>-4.0845149523568125</v>
      </c>
      <c r="Z7" s="20">
        <v>2.0499999999999998</v>
      </c>
      <c r="AA7" s="20">
        <v>336.65</v>
      </c>
      <c r="AC7" s="20">
        <f t="shared" si="2"/>
        <v>-2.0499999999999998</v>
      </c>
      <c r="AD7" s="20">
        <f t="shared" si="2"/>
        <v>-5.1157034346384762</v>
      </c>
    </row>
    <row r="8" spans="1:30" x14ac:dyDescent="0.25">
      <c r="A8" s="16">
        <f>+SimulationResults1HDD!E11</f>
        <v>0.3</v>
      </c>
      <c r="B8" s="17">
        <f>+SimulationResults1HDD!F11</f>
        <v>103.0035403067215</v>
      </c>
      <c r="C8" s="17">
        <f>+SimulationResults2HDD!F11</f>
        <v>108.77544634023326</v>
      </c>
      <c r="D8" s="17">
        <f>+SimulationResults3HDD!F11</f>
        <v>50.76801144873275</v>
      </c>
      <c r="E8" s="17">
        <f>+SimulationResults4HDD!F11</f>
        <v>13.723182898986263</v>
      </c>
      <c r="F8" s="17"/>
      <c r="G8" s="17"/>
      <c r="H8" s="17"/>
      <c r="I8" s="17"/>
      <c r="J8" s="17"/>
      <c r="K8" s="17"/>
      <c r="L8" s="17">
        <f>+SimulationResults11HDD!F11</f>
        <v>5.376484259880967</v>
      </c>
      <c r="M8" s="17">
        <f>+SimulationResults12HDD!F11</f>
        <v>42.464598798629382</v>
      </c>
      <c r="P8" s="13" t="s">
        <v>44</v>
      </c>
      <c r="Q8" s="20">
        <f>+G12</f>
        <v>0</v>
      </c>
      <c r="R8" s="20">
        <f>+G35</f>
        <v>488.27230667663247</v>
      </c>
      <c r="T8" s="20">
        <v>0</v>
      </c>
      <c r="U8" s="20">
        <v>489.73661337780868</v>
      </c>
      <c r="W8" s="20">
        <f t="shared" si="0"/>
        <v>0</v>
      </c>
      <c r="X8" s="20">
        <f t="shared" si="1"/>
        <v>-1.4643067011762128</v>
      </c>
      <c r="Z8" s="20">
        <v>0</v>
      </c>
      <c r="AA8" s="20">
        <v>488.4</v>
      </c>
      <c r="AC8" s="20">
        <f t="shared" si="2"/>
        <v>0</v>
      </c>
      <c r="AD8" s="20">
        <f t="shared" si="2"/>
        <v>-0.12769332336750949</v>
      </c>
    </row>
    <row r="9" spans="1:30" x14ac:dyDescent="0.25">
      <c r="A9" s="16">
        <f>+SimulationResults1HDD!E12</f>
        <v>0.35</v>
      </c>
      <c r="B9" s="17">
        <f>+SimulationResults1HDD!F12</f>
        <v>114.59603582524996</v>
      </c>
      <c r="C9" s="17">
        <f>+SimulationResults2HDD!F12</f>
        <v>116.09298001744051</v>
      </c>
      <c r="D9" s="17">
        <f>+SimulationResults3HDD!F12</f>
        <v>54.662939222692998</v>
      </c>
      <c r="E9" s="17">
        <f>+SimulationResults4HDD!F12</f>
        <v>15.911219734159681</v>
      </c>
      <c r="F9" s="17"/>
      <c r="G9" s="17"/>
      <c r="H9" s="17"/>
      <c r="I9" s="17"/>
      <c r="J9" s="17"/>
      <c r="K9" s="17"/>
      <c r="L9" s="17">
        <f>+SimulationResults11HDD!F12</f>
        <v>6.5816436189569867</v>
      </c>
      <c r="M9" s="17">
        <f>+SimulationResults12HDD!F12</f>
        <v>48.037605140605123</v>
      </c>
      <c r="P9" s="13" t="s">
        <v>45</v>
      </c>
      <c r="Q9" s="20">
        <f>+H12</f>
        <v>0</v>
      </c>
      <c r="R9" s="20">
        <f>+H35</f>
        <v>555.89045464422622</v>
      </c>
      <c r="T9" s="20">
        <v>0</v>
      </c>
      <c r="U9" s="20">
        <v>551.53784533281021</v>
      </c>
      <c r="W9" s="20">
        <f t="shared" si="0"/>
        <v>0</v>
      </c>
      <c r="X9" s="20">
        <f t="shared" si="1"/>
        <v>4.3526093114160176</v>
      </c>
      <c r="Z9" s="20">
        <v>0</v>
      </c>
      <c r="AA9" s="20">
        <v>556</v>
      </c>
      <c r="AC9" s="20">
        <f t="shared" si="2"/>
        <v>0</v>
      </c>
      <c r="AD9" s="20">
        <f t="shared" si="2"/>
        <v>-0.10954535577377555</v>
      </c>
    </row>
    <row r="10" spans="1:30" x14ac:dyDescent="0.25">
      <c r="A10" s="16">
        <f>+SimulationResults1HDD!E13</f>
        <v>0.4</v>
      </c>
      <c r="B10" s="17">
        <f>+SimulationResults1HDD!F13</f>
        <v>125.85068752361317</v>
      </c>
      <c r="C10" s="17">
        <f>+SimulationResults2HDD!F13</f>
        <v>122.85464533073517</v>
      </c>
      <c r="D10" s="17">
        <f>+SimulationResults3HDD!F13</f>
        <v>58.278497955894636</v>
      </c>
      <c r="E10" s="17">
        <f>+SimulationResults4HDD!F13</f>
        <v>17.934298721031535</v>
      </c>
      <c r="F10" s="17"/>
      <c r="G10" s="17"/>
      <c r="H10" s="17"/>
      <c r="I10" s="17"/>
      <c r="J10" s="17"/>
      <c r="K10" s="17"/>
      <c r="L10" s="17">
        <f>+SimulationResults11HDD!F13</f>
        <v>7.6730712625606081</v>
      </c>
      <c r="M10" s="17">
        <f>+SimulationResults12HDD!F13</f>
        <v>53.351198629888756</v>
      </c>
      <c r="P10" s="13" t="s">
        <v>46</v>
      </c>
      <c r="Q10" s="20">
        <f>+I12</f>
        <v>0</v>
      </c>
      <c r="R10" s="20">
        <f>+I35</f>
        <v>560.07950718290078</v>
      </c>
      <c r="T10" s="20">
        <v>0</v>
      </c>
      <c r="U10" s="20">
        <v>555.07443859984005</v>
      </c>
      <c r="W10" s="20">
        <f t="shared" si="0"/>
        <v>0</v>
      </c>
      <c r="X10" s="20">
        <f t="shared" si="1"/>
        <v>5.0050685830607335</v>
      </c>
      <c r="Z10" s="20">
        <v>0</v>
      </c>
      <c r="AA10" s="20">
        <v>560.1</v>
      </c>
      <c r="AC10" s="20">
        <f t="shared" si="2"/>
        <v>0</v>
      </c>
      <c r="AD10" s="20">
        <f t="shared" si="2"/>
        <v>-2.0492817099238891E-2</v>
      </c>
    </row>
    <row r="11" spans="1:30" x14ac:dyDescent="0.25">
      <c r="A11" s="16">
        <f>+SimulationResults1HDD!E14</f>
        <v>0.45</v>
      </c>
      <c r="B11" s="17">
        <f>+SimulationResults1HDD!F14</f>
        <v>136.78763668666383</v>
      </c>
      <c r="C11" s="17">
        <f>+SimulationResults2HDD!F14</f>
        <v>129.3507679916498</v>
      </c>
      <c r="D11" s="17">
        <f>+SimulationResults3HDD!F14</f>
        <v>61.862246582163898</v>
      </c>
      <c r="E11" s="17">
        <f>+SimulationResults4HDD!F14</f>
        <v>19.925539194913604</v>
      </c>
      <c r="F11" s="17"/>
      <c r="G11" s="17"/>
      <c r="H11" s="17"/>
      <c r="I11" s="17"/>
      <c r="J11" s="17"/>
      <c r="K11" s="17"/>
      <c r="L11" s="17">
        <f>+SimulationResults11HDD!F14</f>
        <v>8.7380967911644589</v>
      </c>
      <c r="M11" s="17">
        <f>+SimulationResults12HDD!F14</f>
        <v>58.4368606660734</v>
      </c>
      <c r="P11" s="13" t="s">
        <v>47</v>
      </c>
      <c r="Q11" s="20">
        <f>+J12</f>
        <v>0</v>
      </c>
      <c r="R11" s="20">
        <f>+J35</f>
        <v>571.81233908616537</v>
      </c>
      <c r="T11" s="20">
        <v>0</v>
      </c>
      <c r="U11" s="20">
        <v>570.41927379329252</v>
      </c>
      <c r="W11" s="20">
        <f t="shared" si="0"/>
        <v>0</v>
      </c>
      <c r="X11" s="20">
        <f t="shared" si="1"/>
        <v>1.3930652928728477</v>
      </c>
      <c r="Z11" s="20">
        <v>0</v>
      </c>
      <c r="AA11" s="20">
        <v>571.9</v>
      </c>
      <c r="AC11" s="20">
        <f t="shared" si="2"/>
        <v>0</v>
      </c>
      <c r="AD11" s="20">
        <f t="shared" si="2"/>
        <v>-8.7660913834611165E-2</v>
      </c>
    </row>
    <row r="12" spans="1:30" x14ac:dyDescent="0.25">
      <c r="A12" s="21">
        <f>+SimulationResults1HDD!E15</f>
        <v>0.5</v>
      </c>
      <c r="B12" s="22">
        <f>+SimulationResults1HDD!F15</f>
        <v>147.50772993060326</v>
      </c>
      <c r="C12" s="22">
        <f>+SimulationResults2HDD!F15</f>
        <v>136.07759243406545</v>
      </c>
      <c r="D12" s="22">
        <f>+SimulationResults3HDD!F15</f>
        <v>65.257946594976303</v>
      </c>
      <c r="E12" s="22">
        <f>+SimulationResults4HDD!F15</f>
        <v>21.933228816105892</v>
      </c>
      <c r="F12" s="22"/>
      <c r="G12" s="22"/>
      <c r="H12" s="22"/>
      <c r="I12" s="22"/>
      <c r="J12" s="22"/>
      <c r="K12" s="22"/>
      <c r="L12" s="23">
        <f>+SimulationResults11HDD!F15</f>
        <v>9.7910196357204402</v>
      </c>
      <c r="M12" s="24">
        <f>+SimulationResults12HDD!F15</f>
        <v>63.610004607541818</v>
      </c>
      <c r="P12" s="13" t="s">
        <v>48</v>
      </c>
      <c r="Q12" s="20">
        <f>+K12</f>
        <v>0</v>
      </c>
      <c r="R12" s="20">
        <f>+K35</f>
        <v>475.64697636051255</v>
      </c>
      <c r="T12" s="20">
        <v>0</v>
      </c>
      <c r="U12" s="20">
        <v>472.2240105882633</v>
      </c>
      <c r="W12" s="20">
        <f t="shared" si="0"/>
        <v>0</v>
      </c>
      <c r="X12" s="20">
        <f t="shared" si="1"/>
        <v>3.4229657722492561</v>
      </c>
      <c r="Z12" s="20">
        <v>0.25</v>
      </c>
      <c r="AA12" s="20">
        <v>475.65</v>
      </c>
      <c r="AC12" s="20">
        <f t="shared" si="2"/>
        <v>-0.25</v>
      </c>
      <c r="AD12" s="20">
        <f t="shared" si="2"/>
        <v>-3.0236394874236794E-3</v>
      </c>
    </row>
    <row r="13" spans="1:30" x14ac:dyDescent="0.25">
      <c r="A13" s="16">
        <f>+SimulationResults1HDD!E16</f>
        <v>0.55000000000000004</v>
      </c>
      <c r="B13" s="17">
        <f>+SimulationResults1HDD!F16</f>
        <v>157.93725920646369</v>
      </c>
      <c r="C13" s="17">
        <f>+SimulationResults2HDD!F16</f>
        <v>142.36114536737315</v>
      </c>
      <c r="D13" s="17">
        <f>+SimulationResults3HDD!F16</f>
        <v>68.748931794287728</v>
      </c>
      <c r="E13" s="17">
        <f>+SimulationResults4HDD!F16</f>
        <v>23.905795883037779</v>
      </c>
      <c r="F13" s="17"/>
      <c r="G13" s="17"/>
      <c r="H13" s="17"/>
      <c r="I13" s="17"/>
      <c r="J13" s="17"/>
      <c r="K13" s="17"/>
      <c r="L13" s="17">
        <f>+SimulationResults11HDD!F16</f>
        <v>10.848848153170929</v>
      </c>
      <c r="M13" s="17">
        <f>+SimulationResults12HDD!F16</f>
        <v>68.747673765054728</v>
      </c>
      <c r="P13" s="13" t="s">
        <v>49</v>
      </c>
      <c r="Q13" s="20">
        <f>+L12</f>
        <v>9.7910196357204402</v>
      </c>
      <c r="R13" s="20">
        <f>+L35</f>
        <v>278.38653005690588</v>
      </c>
      <c r="T13" s="20">
        <v>10.131017192987795</v>
      </c>
      <c r="U13" s="20">
        <v>276.17901658452524</v>
      </c>
      <c r="W13" s="20">
        <f t="shared" si="0"/>
        <v>-0.33999755726735437</v>
      </c>
      <c r="X13" s="20">
        <f t="shared" si="1"/>
        <v>2.20751347238064</v>
      </c>
      <c r="Z13" s="20">
        <v>9.8000000000000007</v>
      </c>
      <c r="AA13" s="20">
        <v>285.8</v>
      </c>
      <c r="AC13" s="20">
        <f t="shared" si="2"/>
        <v>-8.9803642795605043E-3</v>
      </c>
      <c r="AD13" s="20">
        <f t="shared" si="2"/>
        <v>-7.4134699430941282</v>
      </c>
    </row>
    <row r="14" spans="1:30" x14ac:dyDescent="0.25">
      <c r="A14" s="16">
        <f>+SimulationResults1HDD!E17</f>
        <v>0.6</v>
      </c>
      <c r="B14" s="17">
        <f>+SimulationResults1HDD!F17</f>
        <v>168.66514385363263</v>
      </c>
      <c r="C14" s="17">
        <f>+SimulationResults2HDD!F17</f>
        <v>149.21665882867765</v>
      </c>
      <c r="D14" s="17">
        <f>+SimulationResults3HDD!F17</f>
        <v>72.350993471605378</v>
      </c>
      <c r="E14" s="17">
        <f>+SimulationResults4HDD!F17</f>
        <v>25.898093974804866</v>
      </c>
      <c r="F14" s="17"/>
      <c r="G14" s="17"/>
      <c r="H14" s="17"/>
      <c r="I14" s="17"/>
      <c r="J14" s="17"/>
      <c r="K14" s="17"/>
      <c r="L14" s="17">
        <f>+SimulationResults11HDD!F17</f>
        <v>11.875952434557799</v>
      </c>
      <c r="M14" s="17">
        <f>+SimulationResults12HDD!F17</f>
        <v>73.735615026121764</v>
      </c>
      <c r="P14" s="13" t="s">
        <v>50</v>
      </c>
      <c r="Q14" s="25">
        <f>+M12</f>
        <v>63.610004607541818</v>
      </c>
      <c r="R14" s="25">
        <f>+M35</f>
        <v>133.86236766316006</v>
      </c>
      <c r="S14" s="26"/>
      <c r="T14" s="25">
        <v>64.945296772835107</v>
      </c>
      <c r="U14" s="25">
        <v>137.48590095724538</v>
      </c>
      <c r="W14" s="25">
        <f t="shared" si="0"/>
        <v>-1.3352921652932892</v>
      </c>
      <c r="X14" s="25">
        <f t="shared" si="1"/>
        <v>-3.6235332940853198</v>
      </c>
      <c r="Z14" s="25">
        <v>63.55</v>
      </c>
      <c r="AA14" s="25">
        <v>141</v>
      </c>
      <c r="AC14" s="25">
        <f t="shared" si="2"/>
        <v>6.0004607541820576E-2</v>
      </c>
      <c r="AD14" s="25">
        <f t="shared" si="2"/>
        <v>-7.1376323368399426</v>
      </c>
    </row>
    <row r="15" spans="1:30" x14ac:dyDescent="0.25">
      <c r="A15" s="16">
        <f>+SimulationResults1HDD!E18</f>
        <v>0.65</v>
      </c>
      <c r="B15" s="17">
        <f>+SimulationResults1HDD!F18</f>
        <v>179.87223203354944</v>
      </c>
      <c r="C15" s="17">
        <f>+SimulationResults2HDD!F18</f>
        <v>155.94900435564404</v>
      </c>
      <c r="D15" s="17">
        <f>+SimulationResults3HDD!F18</f>
        <v>75.907964609437627</v>
      </c>
      <c r="E15" s="17">
        <f>+SimulationResults4HDD!F18</f>
        <v>27.902028188270538</v>
      </c>
      <c r="F15" s="17"/>
      <c r="G15" s="17"/>
      <c r="H15" s="17"/>
      <c r="I15" s="17"/>
      <c r="J15" s="17"/>
      <c r="K15" s="17"/>
      <c r="L15" s="17">
        <f>+SimulationResults11HDD!F18</f>
        <v>12.989825159001313</v>
      </c>
      <c r="M15" s="17">
        <f>+SimulationResults12HDD!F18</f>
        <v>79.162911915956343</v>
      </c>
      <c r="Q15" s="26">
        <f>SUM(Q3:Q14)</f>
        <v>444.17752201901322</v>
      </c>
      <c r="R15" s="26">
        <f>SUM(R3:R14)</f>
        <v>3835.1983507912232</v>
      </c>
      <c r="S15" s="15"/>
      <c r="T15" s="26">
        <f>SUM(T3:T14)</f>
        <v>460.43171382042573</v>
      </c>
      <c r="U15" s="26">
        <f>SUM(U3:U14)</f>
        <v>3835.6404357926094</v>
      </c>
      <c r="V15" s="26"/>
      <c r="W15" s="26">
        <f>SUM(W3:W14)</f>
        <v>-16.25419180141261</v>
      </c>
      <c r="X15" s="26">
        <f>SUM(X3:X14)</f>
        <v>-0.44208500138620366</v>
      </c>
      <c r="Z15" s="26">
        <f>SUM(Z3:Z14)</f>
        <v>456.2</v>
      </c>
      <c r="AA15" s="26">
        <f>SUM(AA3:AA14)</f>
        <v>3877.8</v>
      </c>
      <c r="AB15" s="26"/>
      <c r="AC15" s="26">
        <f>SUM(AC3:AC14)</f>
        <v>-12.022477980986841</v>
      </c>
      <c r="AD15" s="26">
        <f>SUM(AD3:AD14)</f>
        <v>-42.601649208777168</v>
      </c>
    </row>
    <row r="16" spans="1:30" x14ac:dyDescent="0.25">
      <c r="A16" s="16">
        <f>+SimulationResults1HDD!E19</f>
        <v>0.7</v>
      </c>
      <c r="B16" s="17">
        <f>+SimulationResults1HDD!F19</f>
        <v>191.89977836684633</v>
      </c>
      <c r="C16" s="17">
        <f>+SimulationResults2HDD!F19</f>
        <v>163.13153314038692</v>
      </c>
      <c r="D16" s="17">
        <f>+SimulationResults3HDD!F19</f>
        <v>79.833885596913902</v>
      </c>
      <c r="E16" s="17">
        <f>+SimulationResults4HDD!F19</f>
        <v>30.059466594054491</v>
      </c>
      <c r="F16" s="17"/>
      <c r="G16" s="17"/>
      <c r="H16" s="17"/>
      <c r="I16" s="17"/>
      <c r="J16" s="17"/>
      <c r="K16" s="17"/>
      <c r="L16" s="17">
        <f>+SimulationResults11HDD!F19</f>
        <v>14.134049192356509</v>
      </c>
      <c r="M16" s="17">
        <f>+SimulationResults12HDD!F19</f>
        <v>84.842702697866585</v>
      </c>
      <c r="R16" s="26">
        <f>+R15+Q15</f>
        <v>4279.3758728102366</v>
      </c>
      <c r="T16" s="15"/>
      <c r="U16" s="26">
        <f>+U15+T15</f>
        <v>4296.0721496130354</v>
      </c>
      <c r="V16" s="15"/>
      <c r="W16" s="15"/>
      <c r="X16" s="26">
        <f>+X15+W15</f>
        <v>-16.696276802798813</v>
      </c>
      <c r="Z16" s="15"/>
      <c r="AA16" s="26">
        <f>+AA15+Z15</f>
        <v>4334</v>
      </c>
      <c r="AB16" s="15"/>
      <c r="AC16" s="15"/>
      <c r="AD16" s="26">
        <f>+AD15+AC15</f>
        <v>-54.62412718976401</v>
      </c>
    </row>
    <row r="17" spans="1:24" x14ac:dyDescent="0.25">
      <c r="A17" s="16">
        <f>+SimulationResults1HDD!E20</f>
        <v>0.75</v>
      </c>
      <c r="B17" s="17">
        <f>+SimulationResults1HDD!F20</f>
        <v>204.69483101200632</v>
      </c>
      <c r="C17" s="17">
        <f>+SimulationResults2HDD!F20</f>
        <v>170.95236344382852</v>
      </c>
      <c r="D17" s="17">
        <f>+SimulationResults3HDD!F20</f>
        <v>83.968743203969467</v>
      </c>
      <c r="E17" s="17">
        <f>+SimulationResults4HDD!F20</f>
        <v>32.423050573318754</v>
      </c>
      <c r="F17" s="17"/>
      <c r="G17" s="17"/>
      <c r="H17" s="17"/>
      <c r="I17" s="17"/>
      <c r="J17" s="17"/>
      <c r="K17" s="17"/>
      <c r="L17" s="17">
        <f>+SimulationResults11HDD!F20</f>
        <v>15.416540031828848</v>
      </c>
      <c r="M17" s="17">
        <f>+SimulationResults12HDD!F20</f>
        <v>90.687765268499035</v>
      </c>
      <c r="O17" s="10" t="str">
        <f ca="1">CELL("filename",O19)</f>
        <v>https://caseworks.tec.net/1371/DISCOVERY/Library/Staff's 1st Data Request/Attachments (if needed)/No 4 Attachment/[(BS_9) Q4a_MonteCarlo_DegreeDays.xlsx]Summary</v>
      </c>
      <c r="U17" s="27"/>
      <c r="W17" s="28"/>
    </row>
    <row r="18" spans="1:24" x14ac:dyDescent="0.25">
      <c r="A18" s="16">
        <f>+SimulationResults1HDD!E21</f>
        <v>0.8</v>
      </c>
      <c r="B18" s="17">
        <f>+SimulationResults1HDD!F21</f>
        <v>218.99123358525176</v>
      </c>
      <c r="C18" s="17">
        <f>+SimulationResults2HDD!F21</f>
        <v>179.3950419089465</v>
      </c>
      <c r="D18" s="17">
        <f>+SimulationResults3HDD!F21</f>
        <v>88.594250430155995</v>
      </c>
      <c r="E18" s="17">
        <f>+SimulationResults4HDD!F21</f>
        <v>35.034214286236079</v>
      </c>
      <c r="F18" s="17"/>
      <c r="G18" s="17"/>
      <c r="H18" s="17"/>
      <c r="I18" s="17"/>
      <c r="J18" s="17"/>
      <c r="K18" s="17"/>
      <c r="L18" s="17">
        <f>+SimulationResults11HDD!F21</f>
        <v>16.791793439548133</v>
      </c>
      <c r="M18" s="17">
        <f>+SimulationResults12HDD!F21</f>
        <v>97.659469729543531</v>
      </c>
      <c r="U18" s="8"/>
      <c r="V18" s="11"/>
      <c r="W18" s="20"/>
      <c r="X18" s="20"/>
    </row>
    <row r="19" spans="1:24" x14ac:dyDescent="0.25">
      <c r="A19" s="16">
        <f>+SimulationResults1HDD!E22</f>
        <v>0.85</v>
      </c>
      <c r="B19" s="17">
        <f>+SimulationResults1HDD!F22</f>
        <v>235.0994241628535</v>
      </c>
      <c r="C19" s="17">
        <f>+SimulationResults2HDD!F22</f>
        <v>189.52827588353304</v>
      </c>
      <c r="D19" s="17">
        <f>+SimulationResults3HDD!F22</f>
        <v>93.944889832149826</v>
      </c>
      <c r="E19" s="17">
        <f>+SimulationResults4HDD!F22</f>
        <v>37.981797549460126</v>
      </c>
      <c r="F19" s="17"/>
      <c r="G19" s="17"/>
      <c r="H19" s="17"/>
      <c r="I19" s="17"/>
      <c r="J19" s="17"/>
      <c r="K19" s="17"/>
      <c r="L19" s="17">
        <f>+SimulationResults11HDD!F22</f>
        <v>18.41100066650673</v>
      </c>
      <c r="M19" s="17">
        <f>+SimulationResults12HDD!F22</f>
        <v>105.4822199458448</v>
      </c>
      <c r="U19" s="8"/>
      <c r="V19" s="11"/>
      <c r="W19" s="20"/>
      <c r="X19" s="20"/>
    </row>
    <row r="20" spans="1:24" x14ac:dyDescent="0.25">
      <c r="A20" s="16">
        <f>+SimulationResults1HDD!E23</f>
        <v>0.9</v>
      </c>
      <c r="B20" s="17">
        <f>+SimulationResults1HDD!F23</f>
        <v>255.80499751860106</v>
      </c>
      <c r="C20" s="17">
        <f>+SimulationResults2HDD!F23</f>
        <v>202.54832578056107</v>
      </c>
      <c r="D20" s="17">
        <f>+SimulationResults3HDD!F23</f>
        <v>100.72770526035627</v>
      </c>
      <c r="E20" s="17">
        <f>+SimulationResults4HDD!F23</f>
        <v>41.895437349322556</v>
      </c>
      <c r="F20" s="17"/>
      <c r="G20" s="17"/>
      <c r="H20" s="17"/>
      <c r="I20" s="17"/>
      <c r="J20" s="17"/>
      <c r="K20" s="17"/>
      <c r="L20" s="17">
        <f>+SimulationResults11HDD!F23</f>
        <v>20.460597681390013</v>
      </c>
      <c r="M20" s="17">
        <f>+SimulationResults12HDD!F23</f>
        <v>115.33009186484392</v>
      </c>
      <c r="R20" s="11"/>
      <c r="U20" s="8"/>
      <c r="V20" s="11"/>
      <c r="W20" s="20"/>
      <c r="X20" s="20"/>
    </row>
    <row r="21" spans="1:24" x14ac:dyDescent="0.25">
      <c r="A21" s="16">
        <f>+SimulationResults1HDD!E24</f>
        <v>0.95</v>
      </c>
      <c r="B21" s="17">
        <f>+SimulationResults1HDD!F24</f>
        <v>286.9978675240381</v>
      </c>
      <c r="C21" s="17">
        <f>+SimulationResults2HDD!F24</f>
        <v>220.89207028398374</v>
      </c>
      <c r="D21" s="17">
        <f>+SimulationResults3HDD!F24</f>
        <v>110.60118731113693</v>
      </c>
      <c r="E21" s="17">
        <f>+SimulationResults4HDD!F24</f>
        <v>47.299215512085453</v>
      </c>
      <c r="F21" s="17"/>
      <c r="G21" s="17"/>
      <c r="H21" s="17"/>
      <c r="I21" s="17"/>
      <c r="J21" s="17"/>
      <c r="K21" s="17"/>
      <c r="L21" s="17">
        <f>+SimulationResults11HDD!F24</f>
        <v>23.493435699778161</v>
      </c>
      <c r="M21" s="17">
        <f>+SimulationResults12HDD!F24</f>
        <v>129.37318980603703</v>
      </c>
      <c r="R21" s="11"/>
      <c r="U21" s="8"/>
      <c r="V21" s="11"/>
      <c r="W21" s="20"/>
      <c r="X21" s="20"/>
    </row>
    <row r="22" spans="1:24" x14ac:dyDescent="0.25">
      <c r="A22" s="16">
        <f>+SimulationResults1HDD!E25</f>
        <v>1</v>
      </c>
      <c r="B22" s="17">
        <f>+SimulationResults1HDD!F25</f>
        <v>404.17505236851628</v>
      </c>
      <c r="C22" s="17">
        <f>+SimulationResults2HDD!F25</f>
        <v>310.97367170839311</v>
      </c>
      <c r="D22" s="17">
        <f>+SimulationResults3HDD!F25</f>
        <v>148.69030877211989</v>
      </c>
      <c r="E22" s="17">
        <f>+SimulationResults4HDD!F25</f>
        <v>71.999468793195945</v>
      </c>
      <c r="F22" s="17"/>
      <c r="G22" s="17"/>
      <c r="H22" s="17"/>
      <c r="I22" s="17"/>
      <c r="J22" s="17"/>
      <c r="K22" s="17"/>
      <c r="L22" s="17">
        <f>+SimulationResults11HDD!F25</f>
        <v>40.71476767936516</v>
      </c>
      <c r="M22" s="17">
        <f>+SimulationResults12HDD!F25</f>
        <v>196.66551339951002</v>
      </c>
      <c r="R22" s="11"/>
      <c r="U22" s="8"/>
      <c r="V22" s="11"/>
      <c r="W22" s="20"/>
      <c r="X22" s="20"/>
    </row>
    <row r="23" spans="1:24" x14ac:dyDescent="0.25">
      <c r="A23" s="16"/>
      <c r="B23" s="17"/>
      <c r="C23" s="17"/>
      <c r="D23" s="17"/>
      <c r="R23" s="11"/>
      <c r="U23" s="8"/>
      <c r="V23" s="11"/>
      <c r="W23" s="20"/>
      <c r="X23" s="20"/>
    </row>
    <row r="24" spans="1:24" x14ac:dyDescent="0.25">
      <c r="A24" s="12" t="s">
        <v>51</v>
      </c>
      <c r="B24" s="13" t="s">
        <v>39</v>
      </c>
      <c r="C24" s="13" t="s">
        <v>40</v>
      </c>
      <c r="D24" s="13" t="s">
        <v>41</v>
      </c>
      <c r="E24" s="13" t="s">
        <v>42</v>
      </c>
      <c r="F24" s="13" t="s">
        <v>43</v>
      </c>
      <c r="G24" s="13" t="s">
        <v>44</v>
      </c>
      <c r="H24" s="13" t="s">
        <v>45</v>
      </c>
      <c r="I24" s="13" t="s">
        <v>46</v>
      </c>
      <c r="J24" s="13" t="s">
        <v>47</v>
      </c>
      <c r="K24" s="13" t="s">
        <v>48</v>
      </c>
      <c r="L24" s="13" t="s">
        <v>49</v>
      </c>
      <c r="M24" s="13" t="s">
        <v>50</v>
      </c>
      <c r="R24" s="11"/>
      <c r="U24" s="8"/>
      <c r="V24" s="11"/>
      <c r="W24" s="20"/>
      <c r="X24" s="20"/>
    </row>
    <row r="25" spans="1:24" x14ac:dyDescent="0.25">
      <c r="A25" s="16">
        <f>+A2</f>
        <v>0</v>
      </c>
      <c r="B25" s="17">
        <f>+SimulationResults1CDD!F5</f>
        <v>-69.866663518319115</v>
      </c>
      <c r="C25" s="17">
        <f>+SimulationResults2CDD!F5</f>
        <v>-41.785601640456356</v>
      </c>
      <c r="D25" s="17">
        <f>+SimulationResults3CDD!F5</f>
        <v>-57.557146012101825</v>
      </c>
      <c r="E25" s="17">
        <f>+SimulationResults4CDD!F5</f>
        <v>24.300270487050682</v>
      </c>
      <c r="F25" s="17">
        <f>+SimulationResults5!F5</f>
        <v>185.62105399150434</v>
      </c>
      <c r="G25" s="17">
        <f>+SimulationResults6!F5</f>
        <v>385.4667213831774</v>
      </c>
      <c r="H25" s="17">
        <f>+SimulationResults7!F5</f>
        <v>474.134037003831</v>
      </c>
      <c r="I25" s="17">
        <f>+SimulationResults8!F5</f>
        <v>458.74459392524636</v>
      </c>
      <c r="J25" s="17">
        <f>+SimulationResults9!F5</f>
        <v>463.20224897707664</v>
      </c>
      <c r="K25" s="17">
        <f>+SimulationResults10!F5</f>
        <v>331.614458242171</v>
      </c>
      <c r="L25" s="17">
        <f>+SimulationResults11CDD!F5</f>
        <v>87.614465574452822</v>
      </c>
      <c r="M25" s="17">
        <f>+SimulationResults12CDD!F5</f>
        <v>-14.607101205297994</v>
      </c>
      <c r="R25" s="11"/>
      <c r="U25" s="8"/>
      <c r="V25" s="11"/>
      <c r="W25" s="20"/>
      <c r="X25" s="20"/>
    </row>
    <row r="26" spans="1:24" x14ac:dyDescent="0.25">
      <c r="A26" s="16">
        <f t="shared" ref="A26:A45" si="3">+A3</f>
        <v>0.05</v>
      </c>
      <c r="B26" s="17">
        <f>+SimulationResults1CDD!F6</f>
        <v>7.468458443955484</v>
      </c>
      <c r="C26" s="17">
        <f>+SimulationResults2CDD!F6</f>
        <v>3.2167076837571145</v>
      </c>
      <c r="D26" s="17">
        <f>+SimulationResults3CDD!F6</f>
        <v>25.967540944099625</v>
      </c>
      <c r="E26" s="17">
        <f>+SimulationResults4CDD!F6</f>
        <v>103.55790527643342</v>
      </c>
      <c r="F26" s="17">
        <f>+SimulationResults5!F6</f>
        <v>248.61990653859738</v>
      </c>
      <c r="G26" s="17">
        <f>+SimulationResults6!F6</f>
        <v>436.55130509325858</v>
      </c>
      <c r="H26" s="17">
        <f>+SimulationResults7!F6</f>
        <v>509.22126292452799</v>
      </c>
      <c r="I26" s="17">
        <f>+SimulationResults8!F6</f>
        <v>504.0752945555185</v>
      </c>
      <c r="J26" s="17">
        <f>+SimulationResults9!F6</f>
        <v>511.41122620852076</v>
      </c>
      <c r="K26" s="17">
        <f>+SimulationResults10!F6</f>
        <v>397.55776990865695</v>
      </c>
      <c r="L26" s="17">
        <f>+SimulationResults11CDD!F6</f>
        <v>188.27020315816765</v>
      </c>
      <c r="M26" s="17">
        <f>+SimulationResults12CDD!F6</f>
        <v>66.514653906251652</v>
      </c>
      <c r="R26" s="11"/>
      <c r="U26" s="8"/>
      <c r="V26" s="11"/>
      <c r="W26" s="20"/>
      <c r="X26" s="20"/>
    </row>
    <row r="27" spans="1:24" x14ac:dyDescent="0.25">
      <c r="A27" s="16">
        <f t="shared" si="3"/>
        <v>0.1</v>
      </c>
      <c r="B27" s="17">
        <f>+SimulationResults1CDD!F7</f>
        <v>22.544587499233323</v>
      </c>
      <c r="C27" s="17">
        <f>+SimulationResults2CDD!F7</f>
        <v>14.787864120077273</v>
      </c>
      <c r="D27" s="17">
        <f>+SimulationResults3CDD!F7</f>
        <v>45.481167651737366</v>
      </c>
      <c r="E27" s="17">
        <f>+SimulationResults4CDD!F7</f>
        <v>125.09776173835748</v>
      </c>
      <c r="F27" s="17">
        <f>+SimulationResults5!F7</f>
        <v>267.08492983335464</v>
      </c>
      <c r="G27" s="17">
        <f>+SimulationResults6!F7</f>
        <v>448.05763670612299</v>
      </c>
      <c r="H27" s="17">
        <f>+SimulationResults7!F7</f>
        <v>519.76599803319164</v>
      </c>
      <c r="I27" s="17">
        <f>+SimulationResults8!F7</f>
        <v>516.55695052741737</v>
      </c>
      <c r="J27" s="17">
        <f>+SimulationResults9!F7</f>
        <v>524.83020137357028</v>
      </c>
      <c r="K27" s="17">
        <f>+SimulationResults10!F7</f>
        <v>414.81639147348886</v>
      </c>
      <c r="L27" s="17">
        <f>+SimulationResults11CDD!F7</f>
        <v>208.65279692806661</v>
      </c>
      <c r="M27" s="17">
        <f>+SimulationResults12CDD!F7</f>
        <v>81.565910076330965</v>
      </c>
      <c r="R27" s="11"/>
      <c r="U27" s="8"/>
      <c r="V27" s="11"/>
      <c r="W27" s="20"/>
      <c r="X27" s="20"/>
    </row>
    <row r="28" spans="1:24" x14ac:dyDescent="0.25">
      <c r="A28" s="16">
        <f t="shared" si="3"/>
        <v>0.15</v>
      </c>
      <c r="B28" s="17">
        <f>+SimulationResults1CDD!F8</f>
        <v>32.695640416341114</v>
      </c>
      <c r="C28" s="17">
        <f>+SimulationResults2CDD!F8</f>
        <v>22.144463024820475</v>
      </c>
      <c r="D28" s="17">
        <f>+SimulationResults3CDD!F8</f>
        <v>57.877833405790639</v>
      </c>
      <c r="E28" s="17">
        <f>+SimulationResults4CDD!F8</f>
        <v>139.42458994938787</v>
      </c>
      <c r="F28" s="17">
        <f>+SimulationResults5!F8</f>
        <v>279.47342141195134</v>
      </c>
      <c r="G28" s="17">
        <f>+SimulationResults6!F8</f>
        <v>455.8410753508781</v>
      </c>
      <c r="H28" s="17">
        <f>+SimulationResults7!F8</f>
        <v>526.59417415288851</v>
      </c>
      <c r="I28" s="17">
        <f>+SimulationResults8!F8</f>
        <v>524.7938519225371</v>
      </c>
      <c r="J28" s="17">
        <f>+SimulationResults9!F8</f>
        <v>533.71519892071751</v>
      </c>
      <c r="K28" s="17">
        <f>+SimulationResults10!F8</f>
        <v>426.2453657187163</v>
      </c>
      <c r="L28" s="17">
        <f>+SimulationResults11CDD!F8</f>
        <v>222.12691175488806</v>
      </c>
      <c r="M28" s="17">
        <f>+SimulationResults12CDD!F8</f>
        <v>91.701464197492754</v>
      </c>
      <c r="R28" s="11"/>
      <c r="U28" s="8"/>
      <c r="V28" s="11"/>
      <c r="W28" s="20"/>
      <c r="X28" s="20"/>
    </row>
    <row r="29" spans="1:24" x14ac:dyDescent="0.25">
      <c r="A29" s="16">
        <f t="shared" si="3"/>
        <v>0.2</v>
      </c>
      <c r="B29" s="17">
        <f>+SimulationResults1CDD!F9</f>
        <v>40.52116150633195</v>
      </c>
      <c r="C29" s="17">
        <f>+SimulationResults2CDD!F9</f>
        <v>28.153230948507613</v>
      </c>
      <c r="D29" s="17">
        <f>+SimulationResults3CDD!F9</f>
        <v>67.95555750597876</v>
      </c>
      <c r="E29" s="17">
        <f>+SimulationResults4CDD!F9</f>
        <v>150.73058673723608</v>
      </c>
      <c r="F29" s="17">
        <f>+SimulationResults5!F9</f>
        <v>289.07010440665726</v>
      </c>
      <c r="G29" s="17">
        <f>+SimulationResults6!F9</f>
        <v>461.83081199435907</v>
      </c>
      <c r="H29" s="17">
        <f>+SimulationResults7!F9</f>
        <v>532.11680272404658</v>
      </c>
      <c r="I29" s="17">
        <f>+SimulationResults8!F9</f>
        <v>531.49396539254928</v>
      </c>
      <c r="J29" s="17">
        <f>+SimulationResults9!F9</f>
        <v>540.90234511170445</v>
      </c>
      <c r="K29" s="17">
        <f>+SimulationResults10!F9</f>
        <v>435.49714031986116</v>
      </c>
      <c r="L29" s="17">
        <f>+SimulationResults11CDD!F9</f>
        <v>232.7269571909361</v>
      </c>
      <c r="M29" s="17">
        <f>+SimulationResults12CDD!F9</f>
        <v>99.518624730181912</v>
      </c>
      <c r="R29" s="11"/>
      <c r="U29" s="9"/>
      <c r="V29" s="11"/>
      <c r="W29" s="20"/>
      <c r="X29" s="20"/>
    </row>
    <row r="30" spans="1:24" x14ac:dyDescent="0.25">
      <c r="A30" s="16">
        <f t="shared" si="3"/>
        <v>0.25</v>
      </c>
      <c r="B30" s="17">
        <f>+SimulationResults1CDD!F10</f>
        <v>47.411629253579214</v>
      </c>
      <c r="C30" s="17">
        <f>+SimulationResults2CDD!F10</f>
        <v>33.453619122762099</v>
      </c>
      <c r="D30" s="17">
        <f>+SimulationResults3CDD!F10</f>
        <v>76.516458567914896</v>
      </c>
      <c r="E30" s="17">
        <f>+SimulationResults4CDD!F10</f>
        <v>160.72635462760616</v>
      </c>
      <c r="F30" s="17">
        <f>+SimulationResults5!F10</f>
        <v>297.52663901134224</v>
      </c>
      <c r="G30" s="17">
        <f>+SimulationResults6!F10</f>
        <v>467.16541232569898</v>
      </c>
      <c r="H30" s="17">
        <f>+SimulationResults7!F10</f>
        <v>536.88851149161894</v>
      </c>
      <c r="I30" s="17">
        <f>+SimulationResults8!F10</f>
        <v>537.19487796719534</v>
      </c>
      <c r="J30" s="17">
        <f>+SimulationResults9!F10</f>
        <v>547.07029820724131</v>
      </c>
      <c r="K30" s="17">
        <f>+SimulationResults10!F10</f>
        <v>443.58421763554452</v>
      </c>
      <c r="L30" s="17">
        <f>+SimulationResults11CDD!F10</f>
        <v>241.79242357475263</v>
      </c>
      <c r="M30" s="17">
        <f>+SimulationResults12CDD!F10</f>
        <v>106.31013435277401</v>
      </c>
      <c r="R30" s="11"/>
      <c r="T30" s="15"/>
      <c r="U30" s="15"/>
      <c r="W30" s="26"/>
      <c r="X30" s="26"/>
    </row>
    <row r="31" spans="1:24" x14ac:dyDescent="0.25">
      <c r="A31" s="16">
        <f t="shared" si="3"/>
        <v>0.3</v>
      </c>
      <c r="B31" s="17">
        <f>+SimulationResults1CDD!F11</f>
        <v>53.425446577615702</v>
      </c>
      <c r="C31" s="17">
        <f>+SimulationResults2CDD!F11</f>
        <v>38.049976559705605</v>
      </c>
      <c r="D31" s="17">
        <f>+SimulationResults3CDD!F11</f>
        <v>84.468215517672959</v>
      </c>
      <c r="E31" s="17">
        <f>+SimulationResults4CDD!F11</f>
        <v>169.28806817090828</v>
      </c>
      <c r="F31" s="17">
        <f>+SimulationResults5!F11</f>
        <v>305.2594755124307</v>
      </c>
      <c r="G31" s="17">
        <f>+SimulationResults6!F11</f>
        <v>471.80599921583865</v>
      </c>
      <c r="H31" s="17">
        <f>+SimulationResults7!F11</f>
        <v>541.08666488030531</v>
      </c>
      <c r="I31" s="17">
        <f>+SimulationResults8!F11</f>
        <v>542.35024066669132</v>
      </c>
      <c r="J31" s="17">
        <f>+SimulationResults9!F11</f>
        <v>552.61738083477155</v>
      </c>
      <c r="K31" s="17">
        <f>+SimulationResults10!F11</f>
        <v>450.77020530943776</v>
      </c>
      <c r="L31" s="17">
        <f>+SimulationResults11CDD!F11</f>
        <v>250.04181504152632</v>
      </c>
      <c r="M31" s="17">
        <f>+SimulationResults12CDD!F11</f>
        <v>112.43544279739896</v>
      </c>
      <c r="R31" s="11"/>
      <c r="W31" s="15"/>
      <c r="X31" s="26"/>
    </row>
    <row r="32" spans="1:24" x14ac:dyDescent="0.25">
      <c r="A32" s="16">
        <f t="shared" si="3"/>
        <v>0.35</v>
      </c>
      <c r="B32" s="17">
        <f>+SimulationResults1CDD!F12</f>
        <v>58.993784241961805</v>
      </c>
      <c r="C32" s="17">
        <f>+SimulationResults2CDD!F12</f>
        <v>42.30358483663553</v>
      </c>
      <c r="D32" s="17">
        <f>+SimulationResults3CDD!F12</f>
        <v>91.370486583255413</v>
      </c>
      <c r="E32" s="17">
        <f>+SimulationResults4CDD!F12</f>
        <v>177.58928415570094</v>
      </c>
      <c r="F32" s="17">
        <f>+SimulationResults5!F12</f>
        <v>312.26800860828973</v>
      </c>
      <c r="G32" s="17">
        <f>+SimulationResults6!F12</f>
        <v>476.21141819483512</v>
      </c>
      <c r="H32" s="17">
        <f>+SimulationResults7!F12</f>
        <v>544.9689037884242</v>
      </c>
      <c r="I32" s="17">
        <f>+SimulationResults8!F12</f>
        <v>547.05191446719857</v>
      </c>
      <c r="J32" s="17">
        <f>+SimulationResults9!F12</f>
        <v>557.68752893133217</v>
      </c>
      <c r="K32" s="17">
        <f>+SimulationResults10!F12</f>
        <v>457.37618682548276</v>
      </c>
      <c r="L32" s="17">
        <f>+SimulationResults11CDD!F12</f>
        <v>257.40080526948873</v>
      </c>
      <c r="M32" s="17">
        <f>+SimulationResults12CDD!F12</f>
        <v>118.24317124481506</v>
      </c>
    </row>
    <row r="33" spans="1:13" x14ac:dyDescent="0.25">
      <c r="A33" s="16">
        <f t="shared" si="3"/>
        <v>0.4</v>
      </c>
      <c r="B33" s="17">
        <f>+SimulationResults1CDD!F13</f>
        <v>64.548685731001939</v>
      </c>
      <c r="C33" s="17">
        <f>+SimulationResults2CDD!F13</f>
        <v>46.343530008575748</v>
      </c>
      <c r="D33" s="17">
        <f>+SimulationResults3CDD!F13</f>
        <v>98.381510769872918</v>
      </c>
      <c r="E33" s="17">
        <f>+SimulationResults4CDD!F13</f>
        <v>185.18039494320161</v>
      </c>
      <c r="F33" s="17">
        <f>+SimulationResults5!F13</f>
        <v>318.83625365989394</v>
      </c>
      <c r="G33" s="17">
        <f>+SimulationResults6!F13</f>
        <v>480.34137267500535</v>
      </c>
      <c r="H33" s="17">
        <f>+SimulationResults7!F13</f>
        <v>548.82242166132846</v>
      </c>
      <c r="I33" s="17">
        <f>+SimulationResults8!F13</f>
        <v>551.36058860172307</v>
      </c>
      <c r="J33" s="17">
        <f>+SimulationResults9!F13</f>
        <v>562.47282091441843</v>
      </c>
      <c r="K33" s="17">
        <f>+SimulationResults10!F13</f>
        <v>463.61341965532677</v>
      </c>
      <c r="L33" s="17">
        <f>+SimulationResults11CDD!F13</f>
        <v>264.71459043495014</v>
      </c>
      <c r="M33" s="17">
        <f>+SimulationResults12CDD!F13</f>
        <v>123.51811902738852</v>
      </c>
    </row>
    <row r="34" spans="1:13" x14ac:dyDescent="0.25">
      <c r="A34" s="16">
        <f t="shared" si="3"/>
        <v>0.45</v>
      </c>
      <c r="B34" s="17">
        <f>+SimulationResults1CDD!F14</f>
        <v>69.607810006926144</v>
      </c>
      <c r="C34" s="17">
        <f>+SimulationResults2CDD!F14</f>
        <v>50.17900551371941</v>
      </c>
      <c r="D34" s="17">
        <f>+SimulationResults3CDD!F14</f>
        <v>104.87943731228181</v>
      </c>
      <c r="E34" s="17">
        <f>+SimulationResults4CDD!F14</f>
        <v>192.72377010334216</v>
      </c>
      <c r="F34" s="17">
        <f>+SimulationResults5!F14</f>
        <v>325.22338110736098</v>
      </c>
      <c r="G34" s="17">
        <f>+SimulationResults6!F14</f>
        <v>484.40952158309909</v>
      </c>
      <c r="H34" s="17">
        <f>+SimulationResults7!F14</f>
        <v>552.33769385883215</v>
      </c>
      <c r="I34" s="17">
        <f>+SimulationResults8!F14</f>
        <v>555.7718916734832</v>
      </c>
      <c r="J34" s="17">
        <f>+SimulationResults9!F14</f>
        <v>567.12465713157997</v>
      </c>
      <c r="K34" s="17">
        <f>+SimulationResults10!F14</f>
        <v>469.49669972314689</v>
      </c>
      <c r="L34" s="17">
        <f>+SimulationResults11CDD!F14</f>
        <v>271.56670815878181</v>
      </c>
      <c r="M34" s="17">
        <f>+SimulationResults12CDD!F14</f>
        <v>128.8852984550258</v>
      </c>
    </row>
    <row r="35" spans="1:13" x14ac:dyDescent="0.25">
      <c r="A35" s="21">
        <f t="shared" si="3"/>
        <v>0.5</v>
      </c>
      <c r="B35" s="23">
        <f>+SimulationResults1CDD!F15</f>
        <v>74.64504304583582</v>
      </c>
      <c r="C35" s="23">
        <f>+SimulationResults2CDD!F15</f>
        <v>54.007387529193153</v>
      </c>
      <c r="D35" s="23">
        <f>+SimulationResults3CDD!F15</f>
        <v>111.23778573843722</v>
      </c>
      <c r="E35" s="22">
        <f>+SimulationResults4CDD!F15</f>
        <v>199.82335624189173</v>
      </c>
      <c r="F35" s="22">
        <f>+SimulationResults5!F15</f>
        <v>331.5342965653615</v>
      </c>
      <c r="G35" s="22">
        <f>+SimulationResults6!F15</f>
        <v>488.27230667663247</v>
      </c>
      <c r="H35" s="22">
        <f>+SimulationResults7!F15</f>
        <v>555.89045464422622</v>
      </c>
      <c r="I35" s="22">
        <f>+SimulationResults8!F15</f>
        <v>560.07950718290078</v>
      </c>
      <c r="J35" s="22">
        <f>+SimulationResults9!F15</f>
        <v>571.81233908616537</v>
      </c>
      <c r="K35" s="22">
        <f>+SimulationResults10!F15</f>
        <v>475.64697636051255</v>
      </c>
      <c r="L35" s="22">
        <f>+SimulationResults11CDD!F15</f>
        <v>278.38653005690588</v>
      </c>
      <c r="M35" s="29">
        <f>+SimulationResults12CDD!F15</f>
        <v>133.86236766316006</v>
      </c>
    </row>
    <row r="36" spans="1:13" x14ac:dyDescent="0.25">
      <c r="A36" s="16">
        <f t="shared" si="3"/>
        <v>0.55000000000000004</v>
      </c>
      <c r="B36" s="17">
        <f>+SimulationResults1CDD!F16</f>
        <v>79.771648009303348</v>
      </c>
      <c r="C36" s="17">
        <f>+SimulationResults2CDD!F16</f>
        <v>57.909207284029655</v>
      </c>
      <c r="D36" s="17">
        <f>+SimulationResults3CDD!F16</f>
        <v>117.88778016095216</v>
      </c>
      <c r="E36" s="17">
        <f>+SimulationResults4CDD!F16</f>
        <v>207.13581000158703</v>
      </c>
      <c r="F36" s="17">
        <f>+SimulationResults5!F16</f>
        <v>337.88021694423912</v>
      </c>
      <c r="G36" s="17">
        <f>+SimulationResults6!F16</f>
        <v>492.18901483027059</v>
      </c>
      <c r="H36" s="17">
        <f>+SimulationResults7!F16</f>
        <v>559.46316411551652</v>
      </c>
      <c r="I36" s="17">
        <f>+SimulationResults8!F16</f>
        <v>564.25920518030864</v>
      </c>
      <c r="J36" s="17">
        <f>+SimulationResults9!F16</f>
        <v>576.39193257843681</v>
      </c>
      <c r="K36" s="17">
        <f>+SimulationResults10!F16</f>
        <v>481.37962929328586</v>
      </c>
      <c r="L36" s="17">
        <f>+SimulationResults11CDD!F16</f>
        <v>285.29790134994045</v>
      </c>
      <c r="M36" s="17">
        <f>+SimulationResults12CDD!F16</f>
        <v>138.94004478519898</v>
      </c>
    </row>
    <row r="37" spans="1:13" x14ac:dyDescent="0.25">
      <c r="A37" s="16">
        <f t="shared" si="3"/>
        <v>0.6</v>
      </c>
      <c r="B37" s="17">
        <f>+SimulationResults1CDD!F17</f>
        <v>84.926267984990858</v>
      </c>
      <c r="C37" s="17">
        <f>+SimulationResults2CDD!F17</f>
        <v>61.881603434617688</v>
      </c>
      <c r="D37" s="17">
        <f>+SimulationResults3CDD!F17</f>
        <v>124.43279558311568</v>
      </c>
      <c r="E37" s="17">
        <f>+SimulationResults4CDD!F17</f>
        <v>214.6207832874955</v>
      </c>
      <c r="F37" s="17">
        <f>+SimulationResults5!F17</f>
        <v>344.26352338248023</v>
      </c>
      <c r="G37" s="17">
        <f>+SimulationResults6!F17</f>
        <v>496.26393024172216</v>
      </c>
      <c r="H37" s="17">
        <f>+SimulationResults7!F17</f>
        <v>563.15058579907907</v>
      </c>
      <c r="I37" s="17">
        <f>+SimulationResults8!F17</f>
        <v>568.65276227528636</v>
      </c>
      <c r="J37" s="17">
        <f>+SimulationResults9!F17</f>
        <v>581.00795297929108</v>
      </c>
      <c r="K37" s="17">
        <f>+SimulationResults10!F17</f>
        <v>487.5044804851774</v>
      </c>
      <c r="L37" s="17">
        <f>+SimulationResults11CDD!F17</f>
        <v>292.17352291225524</v>
      </c>
      <c r="M37" s="17">
        <f>+SimulationResults12CDD!F17</f>
        <v>144.17963999576693</v>
      </c>
    </row>
    <row r="38" spans="1:13" x14ac:dyDescent="0.25">
      <c r="A38" s="16">
        <f t="shared" si="3"/>
        <v>0.65</v>
      </c>
      <c r="B38" s="17">
        <f>+SimulationResults1CDD!F18</f>
        <v>90.339741175553016</v>
      </c>
      <c r="C38" s="17">
        <f>+SimulationResults2CDD!F18</f>
        <v>65.821471971079106</v>
      </c>
      <c r="D38" s="17">
        <f>+SimulationResults3CDD!F18</f>
        <v>131.15044985327219</v>
      </c>
      <c r="E38" s="17">
        <f>+SimulationResults4CDD!F18</f>
        <v>222.44955021611673</v>
      </c>
      <c r="F38" s="17">
        <f>+SimulationResults5!F18</f>
        <v>351.08735346186467</v>
      </c>
      <c r="G38" s="17">
        <f>+SimulationResults6!F18</f>
        <v>500.31791327696999</v>
      </c>
      <c r="H38" s="17">
        <f>+SimulationResults7!F18</f>
        <v>566.83447867190091</v>
      </c>
      <c r="I38" s="17">
        <f>+SimulationResults8!F18</f>
        <v>573.00573654029859</v>
      </c>
      <c r="J38" s="17">
        <f>+SimulationResults9!F18</f>
        <v>586.00761881006133</v>
      </c>
      <c r="K38" s="17">
        <f>+SimulationResults10!F18</f>
        <v>493.70630663149814</v>
      </c>
      <c r="L38" s="17">
        <f>+SimulationResults11CDD!F18</f>
        <v>299.39717088585047</v>
      </c>
      <c r="M38" s="17">
        <f>+SimulationResults12CDD!F18</f>
        <v>149.48325028184243</v>
      </c>
    </row>
    <row r="39" spans="1:13" x14ac:dyDescent="0.25">
      <c r="A39" s="16">
        <f t="shared" si="3"/>
        <v>0.7</v>
      </c>
      <c r="B39" s="17">
        <f>+SimulationResults1CDD!F19</f>
        <v>95.950722274720874</v>
      </c>
      <c r="C39" s="17">
        <f>+SimulationResults2CDD!F19</f>
        <v>70.207544429353717</v>
      </c>
      <c r="D39" s="17">
        <f>+SimulationResults3CDD!F19</f>
        <v>138.36694825609294</v>
      </c>
      <c r="E39" s="17">
        <f>+SimulationResults4CDD!F19</f>
        <v>230.59686098559314</v>
      </c>
      <c r="F39" s="17">
        <f>+SimulationResults5!F19</f>
        <v>358.09499270883151</v>
      </c>
      <c r="G39" s="17">
        <f>+SimulationResults6!F19</f>
        <v>504.75208450544483</v>
      </c>
      <c r="H39" s="17">
        <f>+SimulationResults7!F19</f>
        <v>570.66697923507377</v>
      </c>
      <c r="I39" s="17">
        <f>+SimulationResults8!F19</f>
        <v>577.63873720454819</v>
      </c>
      <c r="J39" s="17">
        <f>+SimulationResults9!F19</f>
        <v>591.0265404353521</v>
      </c>
      <c r="K39" s="17">
        <f>+SimulationResults10!F19</f>
        <v>500.4463799798167</v>
      </c>
      <c r="L39" s="17">
        <f>+SimulationResults11CDD!F19</f>
        <v>306.94403382811811</v>
      </c>
      <c r="M39" s="17">
        <f>+SimulationResults12CDD!F19</f>
        <v>155.29618216721295</v>
      </c>
    </row>
    <row r="40" spans="1:13" x14ac:dyDescent="0.25">
      <c r="A40" s="16">
        <f t="shared" si="3"/>
        <v>0.75</v>
      </c>
      <c r="B40" s="17">
        <f>+SimulationResults1CDD!F20</f>
        <v>101.92139422297362</v>
      </c>
      <c r="C40" s="17">
        <f>+SimulationResults2CDD!F20</f>
        <v>74.659574910169141</v>
      </c>
      <c r="D40" s="17">
        <f>+SimulationResults3CDD!F20</f>
        <v>146.15321714080017</v>
      </c>
      <c r="E40" s="17">
        <f>+SimulationResults4CDD!F20</f>
        <v>239.12276725979407</v>
      </c>
      <c r="F40" s="17">
        <f>+SimulationResults5!F20</f>
        <v>365.64413600133025</v>
      </c>
      <c r="G40" s="17">
        <f>+SimulationResults6!F20</f>
        <v>509.4005562697468</v>
      </c>
      <c r="H40" s="17">
        <f>+SimulationResults7!F20</f>
        <v>575.03320294799062</v>
      </c>
      <c r="I40" s="17">
        <f>+SimulationResults8!F20</f>
        <v>582.86876760534278</v>
      </c>
      <c r="J40" s="17">
        <f>+SimulationResults9!F20</f>
        <v>596.61169622321927</v>
      </c>
      <c r="K40" s="17">
        <f>+SimulationResults10!F20</f>
        <v>507.56138907726825</v>
      </c>
      <c r="L40" s="17">
        <f>+SimulationResults11CDD!F20</f>
        <v>314.94770662408354</v>
      </c>
      <c r="M40" s="17">
        <f>+SimulationResults12CDD!F20</f>
        <v>161.21898215016955</v>
      </c>
    </row>
    <row r="41" spans="1:13" x14ac:dyDescent="0.25">
      <c r="A41" s="16">
        <f t="shared" si="3"/>
        <v>0.8</v>
      </c>
      <c r="B41" s="17">
        <f>+SimulationResults1CDD!F21</f>
        <v>108.86289059082311</v>
      </c>
      <c r="C41" s="17">
        <f>+SimulationResults2CDD!F21</f>
        <v>79.936007324849257</v>
      </c>
      <c r="D41" s="17">
        <f>+SimulationResults3CDD!F21</f>
        <v>154.5469987861529</v>
      </c>
      <c r="E41" s="17">
        <f>+SimulationResults4CDD!F21</f>
        <v>249.04398723101875</v>
      </c>
      <c r="F41" s="17">
        <f>+SimulationResults5!F21</f>
        <v>373.78722305560939</v>
      </c>
      <c r="G41" s="17">
        <f>+SimulationResults6!F21</f>
        <v>514.58947812818656</v>
      </c>
      <c r="H41" s="17">
        <f>+SimulationResults7!F21</f>
        <v>579.70375279068389</v>
      </c>
      <c r="I41" s="17">
        <f>+SimulationResults8!F21</f>
        <v>588.4212856553637</v>
      </c>
      <c r="J41" s="17">
        <f>+SimulationResults9!F21</f>
        <v>602.63819095796816</v>
      </c>
      <c r="K41" s="17">
        <f>+SimulationResults10!F21</f>
        <v>515.30053519702574</v>
      </c>
      <c r="L41" s="17">
        <f>+SimulationResults11CDD!F21</f>
        <v>323.92802776033687</v>
      </c>
      <c r="M41" s="17">
        <f>+SimulationResults12CDD!F21</f>
        <v>167.98067319136712</v>
      </c>
    </row>
    <row r="42" spans="1:13" x14ac:dyDescent="0.25">
      <c r="A42" s="16">
        <f t="shared" si="3"/>
        <v>0.85</v>
      </c>
      <c r="B42" s="17">
        <f>+SimulationResults1CDD!F22</f>
        <v>116.40626680154804</v>
      </c>
      <c r="C42" s="17">
        <f>+SimulationResults2CDD!F22</f>
        <v>85.771153588017953</v>
      </c>
      <c r="D42" s="17">
        <f>+SimulationResults3CDD!F22</f>
        <v>164.6463780223622</v>
      </c>
      <c r="E42" s="17">
        <f>+SimulationResults4CDD!F22</f>
        <v>260.23237470865234</v>
      </c>
      <c r="F42" s="17">
        <f>+SimulationResults5!F22</f>
        <v>383.63421436644632</v>
      </c>
      <c r="G42" s="17">
        <f>+SimulationResults6!F22</f>
        <v>520.64780337955983</v>
      </c>
      <c r="H42" s="17">
        <f>+SimulationResults7!F22</f>
        <v>585.13993527416369</v>
      </c>
      <c r="I42" s="17">
        <f>+SimulationResults8!F22</f>
        <v>595.09685572561239</v>
      </c>
      <c r="J42" s="17">
        <f>+SimulationResults9!F22</f>
        <v>609.63457291897907</v>
      </c>
      <c r="K42" s="17">
        <f>+SimulationResults10!F22</f>
        <v>524.55880326295505</v>
      </c>
      <c r="L42" s="17">
        <f>+SimulationResults11CDD!F22</f>
        <v>334.51028919908981</v>
      </c>
      <c r="M42" s="17">
        <f>+SimulationResults12CDD!F22</f>
        <v>176.10202267232853</v>
      </c>
    </row>
    <row r="43" spans="1:13" x14ac:dyDescent="0.25">
      <c r="A43" s="16">
        <f t="shared" si="3"/>
        <v>0.9</v>
      </c>
      <c r="B43" s="17">
        <f>+SimulationResults1CDD!F23</f>
        <v>126.24483329899762</v>
      </c>
      <c r="C43" s="17">
        <f>+SimulationResults2CDD!F23</f>
        <v>93.395073027124965</v>
      </c>
      <c r="D43" s="17">
        <f>+SimulationResults3CDD!F23</f>
        <v>177.10702859068562</v>
      </c>
      <c r="E43" s="17">
        <f>+SimulationResults4CDD!F23</f>
        <v>274.30941009601088</v>
      </c>
      <c r="F43" s="17">
        <f>+SimulationResults5!F23</f>
        <v>395.80745210745016</v>
      </c>
      <c r="G43" s="17">
        <f>+SimulationResults6!F23</f>
        <v>528.39608744909708</v>
      </c>
      <c r="H43" s="17">
        <f>+SimulationResults7!F23</f>
        <v>592.0522207764684</v>
      </c>
      <c r="I43" s="17">
        <f>+SimulationResults8!F23</f>
        <v>603.32246740982259</v>
      </c>
      <c r="J43" s="17">
        <f>+SimulationResults9!F23</f>
        <v>618.4889438244353</v>
      </c>
      <c r="K43" s="17">
        <f>+SimulationResults10!F23</f>
        <v>536.13126082240501</v>
      </c>
      <c r="L43" s="17">
        <f>+SimulationResults11CDD!F23</f>
        <v>347.70893890539628</v>
      </c>
      <c r="M43" s="17">
        <f>+SimulationResults12CDD!F23</f>
        <v>185.83902986776218</v>
      </c>
    </row>
    <row r="44" spans="1:13" x14ac:dyDescent="0.25">
      <c r="A44" s="16">
        <f t="shared" si="3"/>
        <v>0.95</v>
      </c>
      <c r="B44" s="17">
        <f>+SimulationResults1CDD!F24</f>
        <v>141.07247059715095</v>
      </c>
      <c r="C44" s="17">
        <f>+SimulationResults2CDD!F24</f>
        <v>104.02564905110654</v>
      </c>
      <c r="D44" s="17">
        <f>+SimulationResults3CDD!F24</f>
        <v>195.63943232732785</v>
      </c>
      <c r="E44" s="17">
        <f>+SimulationResults4CDD!F24</f>
        <v>295.71506947857432</v>
      </c>
      <c r="F44" s="17">
        <f>+SimulationResults5!F24</f>
        <v>414.23082803320551</v>
      </c>
      <c r="G44" s="17">
        <f>+SimulationResults6!F24</f>
        <v>539.43762856597311</v>
      </c>
      <c r="H44" s="17">
        <f>+SimulationResults7!F24</f>
        <v>602.44020530812782</v>
      </c>
      <c r="I44" s="17">
        <f>+SimulationResults8!F24</f>
        <v>615.47496500190414</v>
      </c>
      <c r="J44" s="17">
        <f>+SimulationResults9!F24</f>
        <v>631.93613334879353</v>
      </c>
      <c r="K44" s="17">
        <f>+SimulationResults10!F24</f>
        <v>553.0017901772203</v>
      </c>
      <c r="L44" s="17">
        <f>+SimulationResults11CDD!F24</f>
        <v>367.67843668898672</v>
      </c>
      <c r="M44" s="17">
        <f>+SimulationResults12CDD!F24</f>
        <v>200.63331181028195</v>
      </c>
    </row>
    <row r="45" spans="1:13" x14ac:dyDescent="0.25">
      <c r="A45" s="16">
        <f t="shared" si="3"/>
        <v>1</v>
      </c>
      <c r="B45" s="17">
        <f>+SimulationResults1CDD!F25</f>
        <v>204.03597295628518</v>
      </c>
      <c r="C45" s="17">
        <f>+SimulationResults2CDD!F25</f>
        <v>147.32947579889557</v>
      </c>
      <c r="D45" s="17">
        <f>+SimulationResults3CDD!F25</f>
        <v>277.7510417908972</v>
      </c>
      <c r="E45" s="17">
        <f>+SimulationResults4CDD!F25</f>
        <v>374.54292201673695</v>
      </c>
      <c r="F45" s="17">
        <f>+SimulationResults5!F25</f>
        <v>502.54171144504903</v>
      </c>
      <c r="G45" s="17">
        <f>+SimulationResults6!F25</f>
        <v>580.11005746751948</v>
      </c>
      <c r="H45" s="17">
        <f>+SimulationResults7!F25</f>
        <v>638.70869881597662</v>
      </c>
      <c r="I45" s="17">
        <f>+SimulationResults8!F25</f>
        <v>666.72831699823598</v>
      </c>
      <c r="J45" s="17">
        <f>+SimulationResults9!F25</f>
        <v>682.80284926103457</v>
      </c>
      <c r="K45" s="17">
        <f>+SimulationResults10!F25</f>
        <v>621.1721560424038</v>
      </c>
      <c r="L45" s="17">
        <f>+SimulationResults11CDD!F25</f>
        <v>442.40240978355524</v>
      </c>
      <c r="M45" s="17">
        <f>+SimulationResults12CDD!F25</f>
        <v>256.27187215056728</v>
      </c>
    </row>
  </sheetData>
  <pageMargins left="0.25" right="0.2" top="0.75" bottom="0.32" header="0.3" footer="0.3"/>
  <pageSetup scale="80" orientation="landscape" cellComments="asDisplayed" horizontalDpi="300" verticalDpi="300" r:id="rId1"/>
  <customProperties>
    <customPr name="_pios_id" r:id="rId2"/>
    <customPr name="EpmWorksheetKeyString_GUID" r:id="rId3"/>
  </customProperties>
  <drawing r:id="rId4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B2:L25"/>
  <sheetViews>
    <sheetView workbookViewId="0">
      <selection activeCell="E29" sqref="E29"/>
    </sheetView>
  </sheetViews>
  <sheetFormatPr defaultRowHeight="15" x14ac:dyDescent="0.25"/>
  <cols>
    <col min="2" max="2" width="18.140625" bestFit="1" customWidth="1"/>
    <col min="3" max="3" width="12.7109375" bestFit="1" customWidth="1"/>
  </cols>
  <sheetData>
    <row r="2" spans="2:12" x14ac:dyDescent="0.25">
      <c r="B2" t="s">
        <v>19</v>
      </c>
      <c r="E2" t="s">
        <v>30</v>
      </c>
      <c r="H2" t="s">
        <v>33</v>
      </c>
      <c r="K2" t="s">
        <v>36</v>
      </c>
    </row>
    <row r="4" spans="2:12" x14ac:dyDescent="0.25">
      <c r="B4" s="2" t="s">
        <v>16</v>
      </c>
      <c r="C4" s="3">
        <v>133.95492429710407</v>
      </c>
      <c r="E4" t="s">
        <v>31</v>
      </c>
      <c r="F4" t="s">
        <v>32</v>
      </c>
      <c r="H4" t="s">
        <v>34</v>
      </c>
      <c r="I4" t="s">
        <v>35</v>
      </c>
      <c r="K4" t="s">
        <v>32</v>
      </c>
      <c r="L4" t="s">
        <v>37</v>
      </c>
    </row>
    <row r="5" spans="2:12" x14ac:dyDescent="0.25">
      <c r="B5" t="s">
        <v>20</v>
      </c>
      <c r="C5">
        <v>500</v>
      </c>
      <c r="E5" s="5">
        <v>0</v>
      </c>
      <c r="F5" s="1">
        <v>-14.607101205297994</v>
      </c>
      <c r="H5" s="1">
        <v>-60</v>
      </c>
      <c r="I5" s="6">
        <v>0</v>
      </c>
      <c r="K5" s="1">
        <v>-60</v>
      </c>
      <c r="L5" s="7">
        <v>0</v>
      </c>
    </row>
    <row r="6" spans="2:12" x14ac:dyDescent="0.25">
      <c r="B6" t="s">
        <v>21</v>
      </c>
      <c r="C6" s="1">
        <v>1.8249708599214032</v>
      </c>
      <c r="E6" s="5">
        <v>0.05</v>
      </c>
      <c r="F6" s="1">
        <v>66.514653906251652</v>
      </c>
      <c r="H6" s="1">
        <v>-40</v>
      </c>
      <c r="I6" s="6">
        <v>0</v>
      </c>
      <c r="K6" s="1">
        <v>-40</v>
      </c>
      <c r="L6" s="7">
        <v>0</v>
      </c>
    </row>
    <row r="7" spans="2:12" x14ac:dyDescent="0.25">
      <c r="E7" s="5">
        <v>0.1</v>
      </c>
      <c r="F7" s="1">
        <v>81.565910076330965</v>
      </c>
      <c r="H7" s="1">
        <v>-20</v>
      </c>
      <c r="I7" s="6">
        <v>0</v>
      </c>
      <c r="K7" s="1">
        <v>-20</v>
      </c>
      <c r="L7" s="7">
        <v>0</v>
      </c>
    </row>
    <row r="8" spans="2:12" x14ac:dyDescent="0.25">
      <c r="B8" t="s">
        <v>22</v>
      </c>
      <c r="C8" s="1">
        <v>-14.607101205297994</v>
      </c>
      <c r="E8" s="5">
        <v>0.15</v>
      </c>
      <c r="F8" s="1">
        <v>91.701464197492754</v>
      </c>
      <c r="H8" s="1">
        <v>0</v>
      </c>
      <c r="I8" s="6">
        <v>1</v>
      </c>
      <c r="K8" s="1">
        <v>0</v>
      </c>
      <c r="L8" s="7">
        <v>2E-3</v>
      </c>
    </row>
    <row r="9" spans="2:12" x14ac:dyDescent="0.25">
      <c r="B9" t="s">
        <v>23</v>
      </c>
      <c r="C9" s="1">
        <v>256.27187215056728</v>
      </c>
      <c r="E9" s="5">
        <v>0.2</v>
      </c>
      <c r="F9" s="1">
        <v>99.518624730181912</v>
      </c>
      <c r="H9" s="1">
        <v>20</v>
      </c>
      <c r="I9" s="6">
        <v>0</v>
      </c>
      <c r="K9" s="1">
        <v>20</v>
      </c>
      <c r="L9" s="7">
        <v>0</v>
      </c>
    </row>
    <row r="10" spans="2:12" x14ac:dyDescent="0.25">
      <c r="B10" t="s">
        <v>24</v>
      </c>
      <c r="C10" s="1">
        <v>133.86236766316006</v>
      </c>
      <c r="E10" s="5">
        <v>0.25</v>
      </c>
      <c r="F10" s="1">
        <v>106.31013435277401</v>
      </c>
      <c r="H10" s="1">
        <v>40</v>
      </c>
      <c r="I10" s="6">
        <v>5</v>
      </c>
      <c r="K10" s="1">
        <v>40</v>
      </c>
      <c r="L10" s="7">
        <v>0.01</v>
      </c>
    </row>
    <row r="11" spans="2:12" x14ac:dyDescent="0.25">
      <c r="B11" t="s">
        <v>25</v>
      </c>
      <c r="C11" s="1">
        <v>270.87897335586524</v>
      </c>
      <c r="E11" s="5">
        <v>0.3</v>
      </c>
      <c r="F11" s="1">
        <v>112.43544279739896</v>
      </c>
      <c r="H11" s="1">
        <v>60</v>
      </c>
      <c r="I11" s="6">
        <v>11</v>
      </c>
      <c r="K11" s="1">
        <v>60</v>
      </c>
      <c r="L11" s="7">
        <v>2.1999999999999999E-2</v>
      </c>
    </row>
    <row r="12" spans="2:12" x14ac:dyDescent="0.25">
      <c r="E12" s="5">
        <v>0.35</v>
      </c>
      <c r="F12" s="1">
        <v>118.24317124481506</v>
      </c>
      <c r="H12" s="1">
        <v>80</v>
      </c>
      <c r="I12" s="6">
        <v>29</v>
      </c>
      <c r="K12" s="1">
        <v>80</v>
      </c>
      <c r="L12" s="7">
        <v>5.8000000000000003E-2</v>
      </c>
    </row>
    <row r="13" spans="2:12" x14ac:dyDescent="0.25">
      <c r="B13" s="2" t="s">
        <v>26</v>
      </c>
      <c r="C13" s="3">
        <v>40.848457899983771</v>
      </c>
      <c r="E13" s="5">
        <v>0.4</v>
      </c>
      <c r="F13" s="1">
        <v>123.51811902738852</v>
      </c>
      <c r="H13" s="1">
        <v>100</v>
      </c>
      <c r="I13" s="6">
        <v>55</v>
      </c>
      <c r="K13" s="1">
        <v>100</v>
      </c>
      <c r="L13" s="7">
        <v>0.11</v>
      </c>
    </row>
    <row r="14" spans="2:12" x14ac:dyDescent="0.25">
      <c r="B14" t="s">
        <v>27</v>
      </c>
      <c r="C14" s="1">
        <v>1668.5965128067464</v>
      </c>
      <c r="E14" s="5">
        <v>0.45</v>
      </c>
      <c r="F14" s="1">
        <v>128.8852984550258</v>
      </c>
      <c r="H14" s="1">
        <v>120</v>
      </c>
      <c r="I14" s="6">
        <v>81</v>
      </c>
      <c r="K14" s="1">
        <v>120</v>
      </c>
      <c r="L14" s="7">
        <v>0.16200000000000001</v>
      </c>
    </row>
    <row r="15" spans="2:12" x14ac:dyDescent="0.25">
      <c r="E15" s="5">
        <v>0.5</v>
      </c>
      <c r="F15" s="1">
        <v>133.86236766316006</v>
      </c>
      <c r="H15" s="1">
        <v>140</v>
      </c>
      <c r="I15" s="6">
        <v>98</v>
      </c>
      <c r="K15" s="1">
        <v>140</v>
      </c>
      <c r="L15" s="7">
        <v>0.19600000000000001</v>
      </c>
    </row>
    <row r="16" spans="2:12" x14ac:dyDescent="0.25">
      <c r="B16" t="s">
        <v>28</v>
      </c>
      <c r="C16" s="4">
        <v>-3.5959086641453919E-2</v>
      </c>
      <c r="E16" s="5">
        <v>0.55000000000000004</v>
      </c>
      <c r="F16" s="1">
        <v>138.94004478519898</v>
      </c>
      <c r="H16" s="1">
        <v>160</v>
      </c>
      <c r="I16" s="6">
        <v>89</v>
      </c>
      <c r="K16" s="1">
        <v>160</v>
      </c>
      <c r="L16" s="7">
        <v>0.17799999999999999</v>
      </c>
    </row>
    <row r="17" spans="2:12" x14ac:dyDescent="0.25">
      <c r="B17" t="s">
        <v>29</v>
      </c>
      <c r="C17" s="4">
        <v>3.0802613842737143</v>
      </c>
      <c r="E17" s="5">
        <v>0.6</v>
      </c>
      <c r="F17" s="1">
        <v>144.17963999576693</v>
      </c>
      <c r="H17" s="1">
        <v>180</v>
      </c>
      <c r="I17" s="6">
        <v>67</v>
      </c>
      <c r="K17" s="1">
        <v>180</v>
      </c>
      <c r="L17" s="7">
        <v>0.13400000000000001</v>
      </c>
    </row>
    <row r="18" spans="2:12" x14ac:dyDescent="0.25">
      <c r="E18" s="5">
        <v>0.65</v>
      </c>
      <c r="F18" s="1">
        <v>149.48325028184243</v>
      </c>
      <c r="H18" s="1">
        <v>200</v>
      </c>
      <c r="I18" s="6">
        <v>38</v>
      </c>
      <c r="K18" s="1">
        <v>200</v>
      </c>
      <c r="L18" s="7">
        <v>7.5999999999999998E-2</v>
      </c>
    </row>
    <row r="19" spans="2:12" x14ac:dyDescent="0.25">
      <c r="E19" s="5">
        <v>0.7</v>
      </c>
      <c r="F19" s="1">
        <v>155.29618216721295</v>
      </c>
      <c r="H19" s="1">
        <v>220</v>
      </c>
      <c r="I19" s="6">
        <v>17</v>
      </c>
      <c r="K19" s="1">
        <v>220</v>
      </c>
      <c r="L19" s="7">
        <v>3.4000000000000002E-2</v>
      </c>
    </row>
    <row r="20" spans="2:12" x14ac:dyDescent="0.25">
      <c r="E20" s="5">
        <v>0.75</v>
      </c>
      <c r="F20" s="1">
        <v>161.21898215016955</v>
      </c>
      <c r="H20" s="1">
        <v>240</v>
      </c>
      <c r="I20" s="6">
        <v>7</v>
      </c>
      <c r="K20" s="1">
        <v>240</v>
      </c>
      <c r="L20" s="7">
        <v>1.4E-2</v>
      </c>
    </row>
    <row r="21" spans="2:12" x14ac:dyDescent="0.25">
      <c r="E21" s="5">
        <v>0.8</v>
      </c>
      <c r="F21" s="1">
        <v>167.98067319136712</v>
      </c>
      <c r="H21" s="1">
        <v>260</v>
      </c>
      <c r="I21" s="6">
        <v>2</v>
      </c>
      <c r="K21" s="1">
        <v>260</v>
      </c>
      <c r="L21" s="7">
        <v>4.0000000000000001E-3</v>
      </c>
    </row>
    <row r="22" spans="2:12" x14ac:dyDescent="0.25">
      <c r="E22" s="5">
        <v>0.85</v>
      </c>
      <c r="F22" s="1">
        <v>176.10202267232853</v>
      </c>
      <c r="H22" s="1">
        <v>280</v>
      </c>
      <c r="I22" s="6">
        <v>0</v>
      </c>
      <c r="K22" s="1">
        <v>280</v>
      </c>
      <c r="L22" s="7">
        <v>0</v>
      </c>
    </row>
    <row r="23" spans="2:12" x14ac:dyDescent="0.25">
      <c r="E23" s="5">
        <v>0.9</v>
      </c>
      <c r="F23" s="1">
        <v>185.83902986776218</v>
      </c>
      <c r="H23" s="1">
        <v>300</v>
      </c>
      <c r="I23" s="6">
        <v>0</v>
      </c>
      <c r="K23" s="1">
        <v>300</v>
      </c>
      <c r="L23" s="7">
        <v>0</v>
      </c>
    </row>
    <row r="24" spans="2:12" x14ac:dyDescent="0.25">
      <c r="E24" s="5">
        <v>0.95</v>
      </c>
      <c r="F24" s="1">
        <v>200.63331181028195</v>
      </c>
      <c r="H24" s="1">
        <v>320</v>
      </c>
      <c r="I24" s="6">
        <v>0</v>
      </c>
      <c r="K24" s="1">
        <v>320</v>
      </c>
      <c r="L24" s="7">
        <v>0</v>
      </c>
    </row>
    <row r="25" spans="2:12" x14ac:dyDescent="0.25">
      <c r="E25" s="5">
        <v>1</v>
      </c>
      <c r="F25" s="1">
        <v>256.27187215056728</v>
      </c>
      <c r="H25" s="1">
        <v>340</v>
      </c>
      <c r="I25" s="6">
        <v>0</v>
      </c>
      <c r="K25" s="1">
        <v>340</v>
      </c>
      <c r="L25" s="7">
        <v>0</v>
      </c>
    </row>
  </sheetData>
  <pageMargins left="0.7" right="0.7" top="0.75" bottom="0.75" header="0.3" footer="0.3"/>
  <pageSetup orientation="portrait" r:id="rId1"/>
  <customProperties>
    <customPr name="_pios_id" r:id="rId2"/>
    <customPr name="EpmWorksheetKeyString_GUID" r:id="rId3"/>
  </customProperties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L25"/>
  <sheetViews>
    <sheetView workbookViewId="0"/>
  </sheetViews>
  <sheetFormatPr defaultRowHeight="15" x14ac:dyDescent="0.25"/>
  <cols>
    <col min="2" max="2" width="18.140625" bestFit="1" customWidth="1"/>
    <col min="3" max="3" width="12.7109375" bestFit="1" customWidth="1"/>
  </cols>
  <sheetData>
    <row r="2" spans="2:12" x14ac:dyDescent="0.25">
      <c r="B2" t="s">
        <v>19</v>
      </c>
      <c r="E2" t="s">
        <v>30</v>
      </c>
      <c r="H2" t="s">
        <v>33</v>
      </c>
      <c r="K2" t="s">
        <v>36</v>
      </c>
    </row>
    <row r="4" spans="2:12" x14ac:dyDescent="0.25">
      <c r="B4" s="2" t="s">
        <v>16</v>
      </c>
      <c r="C4" s="3">
        <v>147.53262252032772</v>
      </c>
      <c r="E4" t="s">
        <v>31</v>
      </c>
      <c r="F4" t="s">
        <v>32</v>
      </c>
      <c r="H4" t="s">
        <v>34</v>
      </c>
      <c r="I4" t="s">
        <v>35</v>
      </c>
      <c r="K4" t="s">
        <v>32</v>
      </c>
      <c r="L4" t="s">
        <v>37</v>
      </c>
    </row>
    <row r="5" spans="2:12" x14ac:dyDescent="0.25">
      <c r="B5" t="s">
        <v>20</v>
      </c>
      <c r="C5">
        <v>500</v>
      </c>
      <c r="E5" s="5">
        <v>0</v>
      </c>
      <c r="F5" s="1">
        <v>-105.39627861288824</v>
      </c>
      <c r="H5" s="1">
        <v>-120</v>
      </c>
      <c r="I5" s="6">
        <v>0</v>
      </c>
      <c r="K5" s="1">
        <v>-120</v>
      </c>
      <c r="L5" s="7">
        <v>0</v>
      </c>
    </row>
    <row r="6" spans="2:12" x14ac:dyDescent="0.25">
      <c r="B6" t="s">
        <v>21</v>
      </c>
      <c r="C6" s="1">
        <v>3.7916413957552</v>
      </c>
      <c r="E6" s="5">
        <v>0.05</v>
      </c>
      <c r="F6" s="1">
        <v>6.579802493335734</v>
      </c>
      <c r="H6" s="1">
        <v>-90</v>
      </c>
      <c r="I6" s="6">
        <v>2</v>
      </c>
      <c r="K6" s="1">
        <v>-90</v>
      </c>
      <c r="L6" s="7">
        <v>4.0000000000000001E-3</v>
      </c>
    </row>
    <row r="7" spans="2:12" x14ac:dyDescent="0.25">
      <c r="E7" s="5">
        <v>0.1</v>
      </c>
      <c r="F7" s="1">
        <v>38.045940217576785</v>
      </c>
      <c r="H7" s="1">
        <v>-60</v>
      </c>
      <c r="I7" s="6">
        <v>2</v>
      </c>
      <c r="K7" s="1">
        <v>-60</v>
      </c>
      <c r="L7" s="7">
        <v>4.0000000000000001E-3</v>
      </c>
    </row>
    <row r="8" spans="2:12" x14ac:dyDescent="0.25">
      <c r="B8" t="s">
        <v>22</v>
      </c>
      <c r="C8" s="1">
        <v>-105.39627861288824</v>
      </c>
      <c r="E8" s="5">
        <v>0.15</v>
      </c>
      <c r="F8" s="1">
        <v>58.859358904550206</v>
      </c>
      <c r="H8" s="1">
        <v>-30</v>
      </c>
      <c r="I8" s="6">
        <v>5</v>
      </c>
      <c r="K8" s="1">
        <v>-30</v>
      </c>
      <c r="L8" s="7">
        <v>0.01</v>
      </c>
    </row>
    <row r="9" spans="2:12" x14ac:dyDescent="0.25">
      <c r="B9" t="s">
        <v>23</v>
      </c>
      <c r="C9" s="1">
        <v>404.17505236851628</v>
      </c>
      <c r="E9" s="5">
        <v>0.2</v>
      </c>
      <c r="F9" s="1">
        <v>75.846284022507774</v>
      </c>
      <c r="H9" s="1">
        <v>0</v>
      </c>
      <c r="I9" s="6">
        <v>12</v>
      </c>
      <c r="K9" s="1">
        <v>0</v>
      </c>
      <c r="L9" s="7">
        <v>2.4E-2</v>
      </c>
    </row>
    <row r="10" spans="2:12" x14ac:dyDescent="0.25">
      <c r="B10" t="s">
        <v>24</v>
      </c>
      <c r="C10" s="1">
        <v>147.50772993060326</v>
      </c>
      <c r="E10" s="5">
        <v>0.25</v>
      </c>
      <c r="F10" s="1">
        <v>89.95260016832961</v>
      </c>
      <c r="H10" s="1">
        <v>30</v>
      </c>
      <c r="I10" s="6">
        <v>21</v>
      </c>
      <c r="K10" s="1">
        <v>30</v>
      </c>
      <c r="L10" s="7">
        <v>4.2000000000000003E-2</v>
      </c>
    </row>
    <row r="11" spans="2:12" x14ac:dyDescent="0.25">
      <c r="B11" t="s">
        <v>25</v>
      </c>
      <c r="C11" s="1">
        <v>509.57133098140451</v>
      </c>
      <c r="E11" s="5">
        <v>0.3</v>
      </c>
      <c r="F11" s="1">
        <v>103.0035403067215</v>
      </c>
      <c r="H11" s="1">
        <v>60</v>
      </c>
      <c r="I11" s="6">
        <v>33</v>
      </c>
      <c r="K11" s="1">
        <v>60</v>
      </c>
      <c r="L11" s="7">
        <v>6.6000000000000003E-2</v>
      </c>
    </row>
    <row r="12" spans="2:12" x14ac:dyDescent="0.25">
      <c r="E12" s="5">
        <v>0.35</v>
      </c>
      <c r="F12" s="1">
        <v>114.59603582524996</v>
      </c>
      <c r="H12" s="1">
        <v>90</v>
      </c>
      <c r="I12" s="6">
        <v>50</v>
      </c>
      <c r="K12" s="1">
        <v>90</v>
      </c>
      <c r="L12" s="7">
        <v>0.1</v>
      </c>
    </row>
    <row r="13" spans="2:12" x14ac:dyDescent="0.25">
      <c r="B13" s="2" t="s">
        <v>26</v>
      </c>
      <c r="C13" s="3">
        <v>84.868590139029621</v>
      </c>
      <c r="E13" s="5">
        <v>0.4</v>
      </c>
      <c r="F13" s="1">
        <v>125.85068752361317</v>
      </c>
      <c r="H13" s="1">
        <v>120</v>
      </c>
      <c r="I13" s="6">
        <v>62</v>
      </c>
      <c r="K13" s="1">
        <v>120</v>
      </c>
      <c r="L13" s="7">
        <v>0.124</v>
      </c>
    </row>
    <row r="14" spans="2:12" x14ac:dyDescent="0.25">
      <c r="B14" t="s">
        <v>27</v>
      </c>
      <c r="C14" s="1">
        <v>7202.6775921865947</v>
      </c>
      <c r="E14" s="5">
        <v>0.45</v>
      </c>
      <c r="F14" s="1">
        <v>136.78763668666383</v>
      </c>
      <c r="H14" s="1">
        <v>150</v>
      </c>
      <c r="I14" s="6">
        <v>69</v>
      </c>
      <c r="K14" s="1">
        <v>150</v>
      </c>
      <c r="L14" s="7">
        <v>0.13800000000000001</v>
      </c>
    </row>
    <row r="15" spans="2:12" x14ac:dyDescent="0.25">
      <c r="E15" s="5">
        <v>0.5</v>
      </c>
      <c r="F15" s="1">
        <v>147.50772993060326</v>
      </c>
      <c r="H15" s="1">
        <v>180</v>
      </c>
      <c r="I15" s="6">
        <v>69</v>
      </c>
      <c r="K15" s="1">
        <v>180</v>
      </c>
      <c r="L15" s="7">
        <v>0.13800000000000001</v>
      </c>
    </row>
    <row r="16" spans="2:12" x14ac:dyDescent="0.25">
      <c r="B16" t="s">
        <v>28</v>
      </c>
      <c r="C16" s="4">
        <v>-5.9500335930066954E-3</v>
      </c>
      <c r="E16" s="5">
        <v>0.55000000000000004</v>
      </c>
      <c r="F16" s="1">
        <v>157.93725920646369</v>
      </c>
      <c r="H16" s="1">
        <v>210</v>
      </c>
      <c r="I16" s="6">
        <v>60</v>
      </c>
      <c r="K16" s="1">
        <v>210</v>
      </c>
      <c r="L16" s="7">
        <v>0.12</v>
      </c>
    </row>
    <row r="17" spans="2:12" x14ac:dyDescent="0.25">
      <c r="B17" t="s">
        <v>29</v>
      </c>
      <c r="C17" s="4">
        <v>2.935862383656116</v>
      </c>
      <c r="E17" s="5">
        <v>0.6</v>
      </c>
      <c r="F17" s="1">
        <v>168.66514385363263</v>
      </c>
      <c r="H17" s="1">
        <v>240</v>
      </c>
      <c r="I17" s="6">
        <v>46</v>
      </c>
      <c r="K17" s="1">
        <v>240</v>
      </c>
      <c r="L17" s="7">
        <v>9.1999999999999998E-2</v>
      </c>
    </row>
    <row r="18" spans="2:12" x14ac:dyDescent="0.25">
      <c r="E18" s="5">
        <v>0.65</v>
      </c>
      <c r="F18" s="1">
        <v>179.87223203354944</v>
      </c>
      <c r="H18" s="1">
        <v>270</v>
      </c>
      <c r="I18" s="6">
        <v>32</v>
      </c>
      <c r="K18" s="1">
        <v>270</v>
      </c>
      <c r="L18" s="7">
        <v>6.4000000000000001E-2</v>
      </c>
    </row>
    <row r="19" spans="2:12" x14ac:dyDescent="0.25">
      <c r="E19" s="5">
        <v>0.7</v>
      </c>
      <c r="F19" s="1">
        <v>191.89977836684633</v>
      </c>
      <c r="H19" s="1">
        <v>300</v>
      </c>
      <c r="I19" s="6">
        <v>19</v>
      </c>
      <c r="K19" s="1">
        <v>300</v>
      </c>
      <c r="L19" s="7">
        <v>3.7999999999999999E-2</v>
      </c>
    </row>
    <row r="20" spans="2:12" x14ac:dyDescent="0.25">
      <c r="E20" s="5">
        <v>0.75</v>
      </c>
      <c r="F20" s="1">
        <v>204.69483101200632</v>
      </c>
      <c r="H20" s="1">
        <v>330</v>
      </c>
      <c r="I20" s="6">
        <v>10</v>
      </c>
      <c r="K20" s="1">
        <v>330</v>
      </c>
      <c r="L20" s="7">
        <v>0.02</v>
      </c>
    </row>
    <row r="21" spans="2:12" x14ac:dyDescent="0.25">
      <c r="E21" s="5">
        <v>0.8</v>
      </c>
      <c r="F21" s="1">
        <v>218.99123358525176</v>
      </c>
      <c r="H21" s="1">
        <v>360</v>
      </c>
      <c r="I21" s="6">
        <v>5</v>
      </c>
      <c r="K21" s="1">
        <v>360</v>
      </c>
      <c r="L21" s="7">
        <v>0.01</v>
      </c>
    </row>
    <row r="22" spans="2:12" x14ac:dyDescent="0.25">
      <c r="E22" s="5">
        <v>0.85</v>
      </c>
      <c r="F22" s="1">
        <v>235.0994241628535</v>
      </c>
      <c r="H22" s="1">
        <v>390</v>
      </c>
      <c r="I22" s="6">
        <v>2</v>
      </c>
      <c r="K22" s="1">
        <v>390</v>
      </c>
      <c r="L22" s="7">
        <v>4.0000000000000001E-3</v>
      </c>
    </row>
    <row r="23" spans="2:12" x14ac:dyDescent="0.25">
      <c r="E23" s="5">
        <v>0.9</v>
      </c>
      <c r="F23" s="1">
        <v>255.80499751860106</v>
      </c>
      <c r="H23" s="1">
        <v>420</v>
      </c>
      <c r="I23" s="6">
        <v>1</v>
      </c>
      <c r="K23" s="1">
        <v>420</v>
      </c>
      <c r="L23" s="7">
        <v>2E-3</v>
      </c>
    </row>
    <row r="24" spans="2:12" x14ac:dyDescent="0.25">
      <c r="E24" s="5">
        <v>0.95</v>
      </c>
      <c r="F24" s="1">
        <v>286.9978675240381</v>
      </c>
      <c r="H24" s="1">
        <v>450</v>
      </c>
      <c r="I24" s="6">
        <v>0</v>
      </c>
      <c r="K24" s="1">
        <v>450</v>
      </c>
      <c r="L24" s="7">
        <v>0</v>
      </c>
    </row>
    <row r="25" spans="2:12" x14ac:dyDescent="0.25">
      <c r="E25" s="5">
        <v>1</v>
      </c>
      <c r="F25" s="1">
        <v>404.17505236851628</v>
      </c>
      <c r="H25" s="1">
        <v>480</v>
      </c>
      <c r="I25" s="6">
        <v>0</v>
      </c>
      <c r="K25" s="1">
        <v>480</v>
      </c>
      <c r="L25" s="7">
        <v>0</v>
      </c>
    </row>
  </sheetData>
  <pageMargins left="0.7" right="0.7" top="0.75" bottom="0.75" header="0.3" footer="0.3"/>
  <pageSetup orientation="portrait" r:id="rId1"/>
  <customProperties>
    <customPr name="_pios_id" r:id="rId2"/>
    <customPr name="EpmWorksheetKeyString_GUID" r:id="rId3"/>
  </customProperties>
  <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L25"/>
  <sheetViews>
    <sheetView workbookViewId="0"/>
  </sheetViews>
  <sheetFormatPr defaultRowHeight="15" x14ac:dyDescent="0.25"/>
  <cols>
    <col min="2" max="2" width="18.140625" bestFit="1" customWidth="1"/>
    <col min="3" max="3" width="12.7109375" bestFit="1" customWidth="1"/>
  </cols>
  <sheetData>
    <row r="2" spans="2:12" x14ac:dyDescent="0.25">
      <c r="B2" t="s">
        <v>19</v>
      </c>
      <c r="E2" t="s">
        <v>30</v>
      </c>
      <c r="H2" t="s">
        <v>33</v>
      </c>
      <c r="K2" t="s">
        <v>36</v>
      </c>
    </row>
    <row r="4" spans="2:12" x14ac:dyDescent="0.25">
      <c r="B4" s="2" t="s">
        <v>16</v>
      </c>
      <c r="C4" s="3">
        <v>74.77051528270033</v>
      </c>
      <c r="E4" t="s">
        <v>31</v>
      </c>
      <c r="F4" t="s">
        <v>32</v>
      </c>
      <c r="H4" t="s">
        <v>34</v>
      </c>
      <c r="I4" t="s">
        <v>35</v>
      </c>
      <c r="K4" t="s">
        <v>32</v>
      </c>
      <c r="L4" t="s">
        <v>37</v>
      </c>
    </row>
    <row r="5" spans="2:12" x14ac:dyDescent="0.25">
      <c r="B5" t="s">
        <v>20</v>
      </c>
      <c r="C5">
        <v>500</v>
      </c>
      <c r="E5" s="5">
        <v>0</v>
      </c>
      <c r="F5" s="1">
        <v>-69.866663518319115</v>
      </c>
      <c r="H5" s="1">
        <v>-100</v>
      </c>
      <c r="I5" s="6">
        <v>0</v>
      </c>
      <c r="K5" s="1">
        <v>-100</v>
      </c>
      <c r="L5" s="7">
        <v>0</v>
      </c>
    </row>
    <row r="6" spans="2:12" x14ac:dyDescent="0.25">
      <c r="B6" t="s">
        <v>21</v>
      </c>
      <c r="C6" s="1">
        <v>1.8150869736050785</v>
      </c>
      <c r="E6" s="5">
        <v>0.05</v>
      </c>
      <c r="F6" s="1">
        <v>7.468458443955484</v>
      </c>
      <c r="H6" s="1">
        <v>-80</v>
      </c>
      <c r="I6" s="6">
        <v>0</v>
      </c>
      <c r="K6" s="1">
        <v>-80</v>
      </c>
      <c r="L6" s="7">
        <v>0</v>
      </c>
    </row>
    <row r="7" spans="2:12" x14ac:dyDescent="0.25">
      <c r="E7" s="5">
        <v>0.1</v>
      </c>
      <c r="F7" s="1">
        <v>22.544587499233323</v>
      </c>
      <c r="H7" s="1">
        <v>-60</v>
      </c>
      <c r="I7" s="6">
        <v>1</v>
      </c>
      <c r="K7" s="1">
        <v>-60</v>
      </c>
      <c r="L7" s="7">
        <v>2E-3</v>
      </c>
    </row>
    <row r="8" spans="2:12" x14ac:dyDescent="0.25">
      <c r="B8" t="s">
        <v>22</v>
      </c>
      <c r="C8" s="1">
        <v>-69.866663518319115</v>
      </c>
      <c r="E8" s="5">
        <v>0.15</v>
      </c>
      <c r="F8" s="1">
        <v>32.695640416341114</v>
      </c>
      <c r="H8" s="1">
        <v>-40</v>
      </c>
      <c r="I8" s="6">
        <v>0</v>
      </c>
      <c r="K8" s="1">
        <v>-40</v>
      </c>
      <c r="L8" s="7">
        <v>0</v>
      </c>
    </row>
    <row r="9" spans="2:12" x14ac:dyDescent="0.25">
      <c r="B9" t="s">
        <v>23</v>
      </c>
      <c r="C9" s="1">
        <v>204.03597295628518</v>
      </c>
      <c r="E9" s="5">
        <v>0.2</v>
      </c>
      <c r="F9" s="1">
        <v>40.52116150633195</v>
      </c>
      <c r="H9" s="1">
        <v>-20</v>
      </c>
      <c r="I9" s="6">
        <v>4</v>
      </c>
      <c r="K9" s="1">
        <v>-20</v>
      </c>
      <c r="L9" s="7">
        <v>8.0000000000000002E-3</v>
      </c>
    </row>
    <row r="10" spans="2:12" x14ac:dyDescent="0.25">
      <c r="B10" t="s">
        <v>24</v>
      </c>
      <c r="C10" s="1">
        <v>74.64504304583582</v>
      </c>
      <c r="E10" s="5">
        <v>0.25</v>
      </c>
      <c r="F10" s="1">
        <v>47.411629253579214</v>
      </c>
      <c r="H10" s="1">
        <v>0</v>
      </c>
      <c r="I10" s="6">
        <v>11</v>
      </c>
      <c r="K10" s="1">
        <v>0</v>
      </c>
      <c r="L10" s="7">
        <v>2.1999999999999999E-2</v>
      </c>
    </row>
    <row r="11" spans="2:12" x14ac:dyDescent="0.25">
      <c r="B11" t="s">
        <v>25</v>
      </c>
      <c r="C11" s="1">
        <v>273.90263647460426</v>
      </c>
      <c r="E11" s="5">
        <v>0.3</v>
      </c>
      <c r="F11" s="1">
        <v>53.425446577615702</v>
      </c>
      <c r="H11" s="1">
        <v>20</v>
      </c>
      <c r="I11" s="6">
        <v>28</v>
      </c>
      <c r="K11" s="1">
        <v>20</v>
      </c>
      <c r="L11" s="7">
        <v>5.6000000000000001E-2</v>
      </c>
    </row>
    <row r="12" spans="2:12" x14ac:dyDescent="0.25">
      <c r="E12" s="5">
        <v>0.35</v>
      </c>
      <c r="F12" s="1">
        <v>58.993784241961805</v>
      </c>
      <c r="H12" s="1">
        <v>40</v>
      </c>
      <c r="I12" s="6">
        <v>54</v>
      </c>
      <c r="K12" s="1">
        <v>40</v>
      </c>
      <c r="L12" s="7">
        <v>0.108</v>
      </c>
    </row>
    <row r="13" spans="2:12" x14ac:dyDescent="0.25">
      <c r="B13" s="2" t="s">
        <v>26</v>
      </c>
      <c r="C13" s="3">
        <v>40.62722614064598</v>
      </c>
      <c r="E13" s="5">
        <v>0.4</v>
      </c>
      <c r="F13" s="1">
        <v>64.548685731001939</v>
      </c>
      <c r="H13" s="1">
        <v>60</v>
      </c>
      <c r="I13" s="6">
        <v>80</v>
      </c>
      <c r="K13" s="1">
        <v>60</v>
      </c>
      <c r="L13" s="7">
        <v>0.16</v>
      </c>
    </row>
    <row r="14" spans="2:12" x14ac:dyDescent="0.25">
      <c r="B14" t="s">
        <v>27</v>
      </c>
      <c r="C14" s="1">
        <v>1650.5715038831879</v>
      </c>
      <c r="E14" s="5">
        <v>0.45</v>
      </c>
      <c r="F14" s="1">
        <v>69.607810006926144</v>
      </c>
      <c r="H14" s="1">
        <v>80</v>
      </c>
      <c r="I14" s="6">
        <v>98</v>
      </c>
      <c r="K14" s="1">
        <v>80</v>
      </c>
      <c r="L14" s="7">
        <v>0.19600000000000001</v>
      </c>
    </row>
    <row r="15" spans="2:12" x14ac:dyDescent="0.25">
      <c r="E15" s="5">
        <v>0.5</v>
      </c>
      <c r="F15" s="1">
        <v>74.64504304583582</v>
      </c>
      <c r="H15" s="1">
        <v>100</v>
      </c>
      <c r="I15" s="6">
        <v>90</v>
      </c>
      <c r="K15" s="1">
        <v>100</v>
      </c>
      <c r="L15" s="7">
        <v>0.18</v>
      </c>
    </row>
    <row r="16" spans="2:12" x14ac:dyDescent="0.25">
      <c r="B16" t="s">
        <v>28</v>
      </c>
      <c r="C16" s="4">
        <v>-2.2428836005652639E-2</v>
      </c>
      <c r="E16" s="5">
        <v>0.55000000000000004</v>
      </c>
      <c r="F16" s="1">
        <v>79.771648009303348</v>
      </c>
      <c r="H16" s="1">
        <v>120</v>
      </c>
      <c r="I16" s="6">
        <v>68</v>
      </c>
      <c r="K16" s="1">
        <v>120</v>
      </c>
      <c r="L16" s="7">
        <v>0.13600000000000001</v>
      </c>
    </row>
    <row r="17" spans="2:12" x14ac:dyDescent="0.25">
      <c r="B17" t="s">
        <v>29</v>
      </c>
      <c r="C17" s="4">
        <v>3.0880976347750058</v>
      </c>
      <c r="E17" s="5">
        <v>0.6</v>
      </c>
      <c r="F17" s="1">
        <v>84.926267984990858</v>
      </c>
      <c r="H17" s="1">
        <v>140</v>
      </c>
      <c r="I17" s="6">
        <v>39</v>
      </c>
      <c r="K17" s="1">
        <v>140</v>
      </c>
      <c r="L17" s="7">
        <v>7.8E-2</v>
      </c>
    </row>
    <row r="18" spans="2:12" x14ac:dyDescent="0.25">
      <c r="E18" s="5">
        <v>0.65</v>
      </c>
      <c r="F18" s="1">
        <v>90.339741175553016</v>
      </c>
      <c r="H18" s="1">
        <v>160</v>
      </c>
      <c r="I18" s="6">
        <v>18</v>
      </c>
      <c r="K18" s="1">
        <v>160</v>
      </c>
      <c r="L18" s="7">
        <v>3.5999999999999997E-2</v>
      </c>
    </row>
    <row r="19" spans="2:12" x14ac:dyDescent="0.25">
      <c r="E19" s="5">
        <v>0.7</v>
      </c>
      <c r="F19" s="1">
        <v>95.950722274720874</v>
      </c>
      <c r="H19" s="1">
        <v>180</v>
      </c>
      <c r="I19" s="6">
        <v>6</v>
      </c>
      <c r="K19" s="1">
        <v>180</v>
      </c>
      <c r="L19" s="7">
        <v>1.2E-2</v>
      </c>
    </row>
    <row r="20" spans="2:12" x14ac:dyDescent="0.25">
      <c r="E20" s="5">
        <v>0.75</v>
      </c>
      <c r="F20" s="1">
        <v>101.92139422297362</v>
      </c>
      <c r="H20" s="1">
        <v>200</v>
      </c>
      <c r="I20" s="6">
        <v>2</v>
      </c>
      <c r="K20" s="1">
        <v>200</v>
      </c>
      <c r="L20" s="7">
        <v>4.0000000000000001E-3</v>
      </c>
    </row>
    <row r="21" spans="2:12" x14ac:dyDescent="0.25">
      <c r="E21" s="5">
        <v>0.8</v>
      </c>
      <c r="F21" s="1">
        <v>108.86289059082311</v>
      </c>
      <c r="H21" s="1">
        <v>220</v>
      </c>
      <c r="I21" s="6">
        <v>1</v>
      </c>
      <c r="K21" s="1">
        <v>220</v>
      </c>
      <c r="L21" s="7">
        <v>2E-3</v>
      </c>
    </row>
    <row r="22" spans="2:12" x14ac:dyDescent="0.25">
      <c r="E22" s="5">
        <v>0.85</v>
      </c>
      <c r="F22" s="1">
        <v>116.40626680154804</v>
      </c>
      <c r="H22" s="1">
        <v>240</v>
      </c>
      <c r="I22" s="6">
        <v>0</v>
      </c>
      <c r="K22" s="1">
        <v>240</v>
      </c>
      <c r="L22" s="7">
        <v>0</v>
      </c>
    </row>
    <row r="23" spans="2:12" x14ac:dyDescent="0.25">
      <c r="E23" s="5">
        <v>0.9</v>
      </c>
      <c r="F23" s="1">
        <v>126.24483329899762</v>
      </c>
      <c r="H23" s="1">
        <v>260</v>
      </c>
      <c r="I23" s="6">
        <v>0</v>
      </c>
      <c r="K23" s="1">
        <v>260</v>
      </c>
      <c r="L23" s="7">
        <v>0</v>
      </c>
    </row>
    <row r="24" spans="2:12" x14ac:dyDescent="0.25">
      <c r="E24" s="5">
        <v>0.95</v>
      </c>
      <c r="F24" s="1">
        <v>141.07247059715095</v>
      </c>
      <c r="H24" s="1">
        <v>280</v>
      </c>
      <c r="I24" s="6">
        <v>0</v>
      </c>
      <c r="K24" s="1">
        <v>280</v>
      </c>
      <c r="L24" s="7">
        <v>0</v>
      </c>
    </row>
    <row r="25" spans="2:12" x14ac:dyDescent="0.25">
      <c r="E25" s="5">
        <v>1</v>
      </c>
      <c r="F25" s="1">
        <v>204.03597295628518</v>
      </c>
      <c r="H25" s="1">
        <v>300</v>
      </c>
      <c r="I25" s="6">
        <v>0</v>
      </c>
      <c r="K25" s="1">
        <v>300</v>
      </c>
      <c r="L25" s="7">
        <v>0</v>
      </c>
    </row>
  </sheetData>
  <pageMargins left="0.7" right="0.7" top="0.75" bottom="0.75" header="0.3" footer="0.3"/>
  <pageSetup orientation="portrait" r:id="rId1"/>
  <customProperties>
    <customPr name="_pios_id" r:id="rId2"/>
    <customPr name="EpmWorksheetKeyString_GUID" r:id="rId3"/>
  </customProperties>
  <drawing r:id="rId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L25"/>
  <sheetViews>
    <sheetView workbookViewId="0"/>
  </sheetViews>
  <sheetFormatPr defaultRowHeight="15" x14ac:dyDescent="0.25"/>
  <cols>
    <col min="2" max="2" width="18.140625" bestFit="1" customWidth="1"/>
    <col min="3" max="3" width="12.7109375" bestFit="1" customWidth="1"/>
  </cols>
  <sheetData>
    <row r="2" spans="2:12" x14ac:dyDescent="0.25">
      <c r="B2" t="s">
        <v>19</v>
      </c>
      <c r="E2" t="s">
        <v>30</v>
      </c>
      <c r="H2" t="s">
        <v>33</v>
      </c>
      <c r="K2" t="s">
        <v>36</v>
      </c>
    </row>
    <row r="4" spans="2:12" x14ac:dyDescent="0.25">
      <c r="B4" s="2" t="s">
        <v>16</v>
      </c>
      <c r="C4" s="3">
        <v>136.10984619077507</v>
      </c>
      <c r="E4" t="s">
        <v>31</v>
      </c>
      <c r="F4" t="s">
        <v>32</v>
      </c>
      <c r="H4" t="s">
        <v>34</v>
      </c>
      <c r="I4" t="s">
        <v>35</v>
      </c>
      <c r="K4" t="s">
        <v>32</v>
      </c>
      <c r="L4" t="s">
        <v>37</v>
      </c>
    </row>
    <row r="5" spans="2:12" x14ac:dyDescent="0.25">
      <c r="B5" t="s">
        <v>20</v>
      </c>
      <c r="C5">
        <v>500</v>
      </c>
      <c r="E5" s="5">
        <v>0</v>
      </c>
      <c r="F5" s="1">
        <v>-30.695353635241077</v>
      </c>
      <c r="H5" s="1">
        <v>-40</v>
      </c>
      <c r="I5" s="6">
        <v>0</v>
      </c>
      <c r="K5" s="1">
        <v>-40</v>
      </c>
      <c r="L5" s="7">
        <v>0</v>
      </c>
    </row>
    <row r="6" spans="2:12" x14ac:dyDescent="0.25">
      <c r="B6" t="s">
        <v>21</v>
      </c>
      <c r="C6" s="1">
        <v>2.3224929261556171</v>
      </c>
      <c r="E6" s="5">
        <v>0.05</v>
      </c>
      <c r="F6" s="1">
        <v>50.754178315149233</v>
      </c>
      <c r="H6" s="1">
        <v>-20</v>
      </c>
      <c r="I6" s="6">
        <v>1</v>
      </c>
      <c r="K6" s="1">
        <v>-20</v>
      </c>
      <c r="L6" s="7">
        <v>2E-3</v>
      </c>
    </row>
    <row r="7" spans="2:12" x14ac:dyDescent="0.25">
      <c r="E7" s="5">
        <v>0.1</v>
      </c>
      <c r="F7" s="1">
        <v>69.2533872391692</v>
      </c>
      <c r="H7" s="1">
        <v>0</v>
      </c>
      <c r="I7" s="6">
        <v>1</v>
      </c>
      <c r="K7" s="1">
        <v>0</v>
      </c>
      <c r="L7" s="7">
        <v>2E-3</v>
      </c>
    </row>
    <row r="8" spans="2:12" x14ac:dyDescent="0.25">
      <c r="B8" t="s">
        <v>22</v>
      </c>
      <c r="C8" s="1">
        <v>-30.695353635241077</v>
      </c>
      <c r="E8" s="5">
        <v>0.15</v>
      </c>
      <c r="F8" s="1">
        <v>81.97843366399789</v>
      </c>
      <c r="H8" s="1">
        <v>20</v>
      </c>
      <c r="I8" s="6">
        <v>4</v>
      </c>
      <c r="K8" s="1">
        <v>20</v>
      </c>
      <c r="L8" s="7">
        <v>8.0000000000000002E-3</v>
      </c>
    </row>
    <row r="9" spans="2:12" x14ac:dyDescent="0.25">
      <c r="B9" t="s">
        <v>23</v>
      </c>
      <c r="C9" s="1">
        <v>310.97367170839311</v>
      </c>
      <c r="E9" s="5">
        <v>0.2</v>
      </c>
      <c r="F9" s="1">
        <v>92.255229298443737</v>
      </c>
      <c r="H9" s="1">
        <v>40</v>
      </c>
      <c r="I9" s="6">
        <v>10</v>
      </c>
      <c r="K9" s="1">
        <v>40</v>
      </c>
      <c r="L9" s="7">
        <v>0.02</v>
      </c>
    </row>
    <row r="10" spans="2:12" x14ac:dyDescent="0.25">
      <c r="B10" t="s">
        <v>24</v>
      </c>
      <c r="C10" s="1">
        <v>136.07759243406545</v>
      </c>
      <c r="E10" s="5">
        <v>0.25</v>
      </c>
      <c r="F10" s="1">
        <v>100.93637351652114</v>
      </c>
      <c r="H10" s="1">
        <v>60</v>
      </c>
      <c r="I10" s="6">
        <v>20</v>
      </c>
      <c r="K10" s="1">
        <v>60</v>
      </c>
      <c r="L10" s="7">
        <v>0.04</v>
      </c>
    </row>
    <row r="11" spans="2:12" x14ac:dyDescent="0.25">
      <c r="B11" t="s">
        <v>25</v>
      </c>
      <c r="C11" s="1">
        <v>341.66902534363419</v>
      </c>
      <c r="E11" s="5">
        <v>0.3</v>
      </c>
      <c r="F11" s="1">
        <v>108.77544634023326</v>
      </c>
      <c r="H11" s="1">
        <v>80</v>
      </c>
      <c r="I11" s="6">
        <v>34</v>
      </c>
      <c r="K11" s="1">
        <v>80</v>
      </c>
      <c r="L11" s="7">
        <v>6.8000000000000005E-2</v>
      </c>
    </row>
    <row r="12" spans="2:12" x14ac:dyDescent="0.25">
      <c r="E12" s="5">
        <v>0.35</v>
      </c>
      <c r="F12" s="1">
        <v>116.09298001744051</v>
      </c>
      <c r="H12" s="1">
        <v>100</v>
      </c>
      <c r="I12" s="6">
        <v>51</v>
      </c>
      <c r="K12" s="1">
        <v>100</v>
      </c>
      <c r="L12" s="7">
        <v>0.10199999999999999</v>
      </c>
    </row>
    <row r="13" spans="2:12" x14ac:dyDescent="0.25">
      <c r="B13" s="2" t="s">
        <v>26</v>
      </c>
      <c r="C13" s="3">
        <v>51.984531150904878</v>
      </c>
      <c r="E13" s="5">
        <v>0.4</v>
      </c>
      <c r="F13" s="1">
        <v>122.85464533073517</v>
      </c>
      <c r="H13" s="1">
        <v>120</v>
      </c>
      <c r="I13" s="6">
        <v>68</v>
      </c>
      <c r="K13" s="1">
        <v>120</v>
      </c>
      <c r="L13" s="7">
        <v>0.13600000000000001</v>
      </c>
    </row>
    <row r="14" spans="2:12" x14ac:dyDescent="0.25">
      <c r="B14" t="s">
        <v>27</v>
      </c>
      <c r="C14" s="1">
        <v>2702.3914789793994</v>
      </c>
      <c r="E14" s="5">
        <v>0.45</v>
      </c>
      <c r="F14" s="1">
        <v>129.3507679916498</v>
      </c>
      <c r="H14" s="1">
        <v>140</v>
      </c>
      <c r="I14" s="6">
        <v>76</v>
      </c>
      <c r="K14" s="1">
        <v>140</v>
      </c>
      <c r="L14" s="7">
        <v>0.152</v>
      </c>
    </row>
    <row r="15" spans="2:12" x14ac:dyDescent="0.25">
      <c r="E15" s="5">
        <v>0.5</v>
      </c>
      <c r="F15" s="1">
        <v>136.07759243406545</v>
      </c>
      <c r="H15" s="1">
        <v>160</v>
      </c>
      <c r="I15" s="6">
        <v>74</v>
      </c>
      <c r="K15" s="1">
        <v>160</v>
      </c>
      <c r="L15" s="7">
        <v>0.14799999999999999</v>
      </c>
    </row>
    <row r="16" spans="2:12" x14ac:dyDescent="0.25">
      <c r="B16" t="s">
        <v>28</v>
      </c>
      <c r="C16" s="4">
        <v>6.0408431929115545E-3</v>
      </c>
      <c r="E16" s="5">
        <v>0.55000000000000004</v>
      </c>
      <c r="F16" s="1">
        <v>142.36114536737315</v>
      </c>
      <c r="H16" s="1">
        <v>180</v>
      </c>
      <c r="I16" s="6">
        <v>61</v>
      </c>
      <c r="K16" s="1">
        <v>180</v>
      </c>
      <c r="L16" s="7">
        <v>0.122</v>
      </c>
    </row>
    <row r="17" spans="2:12" x14ac:dyDescent="0.25">
      <c r="B17" t="s">
        <v>29</v>
      </c>
      <c r="C17" s="4">
        <v>3.0287707705339444</v>
      </c>
      <c r="E17" s="5">
        <v>0.6</v>
      </c>
      <c r="F17" s="1">
        <v>149.21665882867765</v>
      </c>
      <c r="H17" s="1">
        <v>200</v>
      </c>
      <c r="I17" s="6">
        <v>46</v>
      </c>
      <c r="K17" s="1">
        <v>200</v>
      </c>
      <c r="L17" s="7">
        <v>9.1999999999999998E-2</v>
      </c>
    </row>
    <row r="18" spans="2:12" x14ac:dyDescent="0.25">
      <c r="E18" s="5">
        <v>0.65</v>
      </c>
      <c r="F18" s="1">
        <v>155.94900435564404</v>
      </c>
      <c r="H18" s="1">
        <v>220</v>
      </c>
      <c r="I18" s="6">
        <v>27</v>
      </c>
      <c r="K18" s="1">
        <v>220</v>
      </c>
      <c r="L18" s="7">
        <v>5.3999999999999999E-2</v>
      </c>
    </row>
    <row r="19" spans="2:12" x14ac:dyDescent="0.25">
      <c r="E19" s="5">
        <v>0.7</v>
      </c>
      <c r="F19" s="1">
        <v>163.13153314038692</v>
      </c>
      <c r="H19" s="1">
        <v>240</v>
      </c>
      <c r="I19" s="6">
        <v>16</v>
      </c>
      <c r="K19" s="1">
        <v>240</v>
      </c>
      <c r="L19" s="7">
        <v>3.2000000000000001E-2</v>
      </c>
    </row>
    <row r="20" spans="2:12" x14ac:dyDescent="0.25">
      <c r="E20" s="5">
        <v>0.75</v>
      </c>
      <c r="F20" s="1">
        <v>170.95236344382852</v>
      </c>
      <c r="H20" s="1">
        <v>260</v>
      </c>
      <c r="I20" s="6">
        <v>7</v>
      </c>
      <c r="K20" s="1">
        <v>260</v>
      </c>
      <c r="L20" s="7">
        <v>1.4E-2</v>
      </c>
    </row>
    <row r="21" spans="2:12" x14ac:dyDescent="0.25">
      <c r="E21" s="5">
        <v>0.8</v>
      </c>
      <c r="F21" s="1">
        <v>179.3950419089465</v>
      </c>
      <c r="H21" s="1">
        <v>280</v>
      </c>
      <c r="I21" s="6">
        <v>3</v>
      </c>
      <c r="K21" s="1">
        <v>280</v>
      </c>
      <c r="L21" s="7">
        <v>6.0000000000000001E-3</v>
      </c>
    </row>
    <row r="22" spans="2:12" x14ac:dyDescent="0.25">
      <c r="E22" s="5">
        <v>0.85</v>
      </c>
      <c r="F22" s="1">
        <v>189.52827588353304</v>
      </c>
      <c r="H22" s="1">
        <v>300</v>
      </c>
      <c r="I22" s="6">
        <v>0</v>
      </c>
      <c r="K22" s="1">
        <v>300</v>
      </c>
      <c r="L22" s="7">
        <v>0</v>
      </c>
    </row>
    <row r="23" spans="2:12" x14ac:dyDescent="0.25">
      <c r="E23" s="5">
        <v>0.9</v>
      </c>
      <c r="F23" s="1">
        <v>202.54832578056107</v>
      </c>
      <c r="H23" s="1">
        <v>320</v>
      </c>
      <c r="I23" s="6">
        <v>1</v>
      </c>
      <c r="K23" s="1">
        <v>320</v>
      </c>
      <c r="L23" s="7">
        <v>2E-3</v>
      </c>
    </row>
    <row r="24" spans="2:12" x14ac:dyDescent="0.25">
      <c r="E24" s="5">
        <v>0.95</v>
      </c>
      <c r="F24" s="1">
        <v>220.89207028398374</v>
      </c>
      <c r="H24" s="1">
        <v>340</v>
      </c>
      <c r="I24" s="6">
        <v>0</v>
      </c>
      <c r="K24" s="1">
        <v>340</v>
      </c>
      <c r="L24" s="7">
        <v>0</v>
      </c>
    </row>
    <row r="25" spans="2:12" x14ac:dyDescent="0.25">
      <c r="E25" s="5">
        <v>1</v>
      </c>
      <c r="F25" s="1">
        <v>310.97367170839311</v>
      </c>
      <c r="H25" s="1">
        <v>360</v>
      </c>
      <c r="I25" s="6">
        <v>0</v>
      </c>
      <c r="K25" s="1">
        <v>360</v>
      </c>
      <c r="L25" s="7">
        <v>0</v>
      </c>
    </row>
  </sheetData>
  <pageMargins left="0.7" right="0.7" top="0.75" bottom="0.75" header="0.3" footer="0.3"/>
  <pageSetup orientation="portrait" r:id="rId1"/>
  <customProperties>
    <customPr name="_pios_id" r:id="rId2"/>
    <customPr name="EpmWorksheetKeyString_GUID" r:id="rId3"/>
  </customProperties>
  <drawing r:id="rId4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L25"/>
  <sheetViews>
    <sheetView workbookViewId="0"/>
  </sheetViews>
  <sheetFormatPr defaultRowHeight="15" x14ac:dyDescent="0.25"/>
  <cols>
    <col min="2" max="2" width="18.140625" bestFit="1" customWidth="1"/>
    <col min="3" max="3" width="12.7109375" bestFit="1" customWidth="1"/>
  </cols>
  <sheetData>
    <row r="2" spans="2:12" x14ac:dyDescent="0.25">
      <c r="B2" t="s">
        <v>19</v>
      </c>
      <c r="E2" t="s">
        <v>30</v>
      </c>
      <c r="H2" t="s">
        <v>33</v>
      </c>
      <c r="K2" t="s">
        <v>36</v>
      </c>
    </row>
    <row r="4" spans="2:12" x14ac:dyDescent="0.25">
      <c r="B4" s="2" t="s">
        <v>16</v>
      </c>
      <c r="C4" s="3">
        <v>54.143068220645851</v>
      </c>
      <c r="E4" t="s">
        <v>31</v>
      </c>
      <c r="F4" t="s">
        <v>32</v>
      </c>
      <c r="H4" t="s">
        <v>34</v>
      </c>
      <c r="I4" t="s">
        <v>35</v>
      </c>
      <c r="K4" t="s">
        <v>32</v>
      </c>
      <c r="L4" t="s">
        <v>37</v>
      </c>
    </row>
    <row r="5" spans="2:12" x14ac:dyDescent="0.25">
      <c r="B5" t="s">
        <v>20</v>
      </c>
      <c r="C5">
        <v>500</v>
      </c>
      <c r="E5" s="5">
        <v>0</v>
      </c>
      <c r="F5" s="1">
        <v>-41.785601640456356</v>
      </c>
      <c r="H5" s="1">
        <v>-40</v>
      </c>
      <c r="I5" s="6">
        <v>1</v>
      </c>
      <c r="K5" s="1">
        <v>-40</v>
      </c>
      <c r="L5" s="7">
        <v>2E-3</v>
      </c>
    </row>
    <row r="6" spans="2:12" x14ac:dyDescent="0.25">
      <c r="B6" t="s">
        <v>21</v>
      </c>
      <c r="C6" s="1">
        <v>1.3712341382329383</v>
      </c>
      <c r="E6" s="5">
        <v>0.05</v>
      </c>
      <c r="F6" s="1">
        <v>3.2167076837571145</v>
      </c>
      <c r="H6" s="1">
        <v>-30</v>
      </c>
      <c r="I6" s="6">
        <v>1</v>
      </c>
      <c r="K6" s="1">
        <v>-30</v>
      </c>
      <c r="L6" s="7">
        <v>2E-3</v>
      </c>
    </row>
    <row r="7" spans="2:12" x14ac:dyDescent="0.25">
      <c r="E7" s="5">
        <v>0.1</v>
      </c>
      <c r="F7" s="1">
        <v>14.787864120077273</v>
      </c>
      <c r="H7" s="1">
        <v>-20</v>
      </c>
      <c r="I7" s="6">
        <v>2</v>
      </c>
      <c r="K7" s="1">
        <v>-20</v>
      </c>
      <c r="L7" s="7">
        <v>4.0000000000000001E-3</v>
      </c>
    </row>
    <row r="8" spans="2:12" x14ac:dyDescent="0.25">
      <c r="B8" t="s">
        <v>22</v>
      </c>
      <c r="C8" s="1">
        <v>-41.785601640456356</v>
      </c>
      <c r="E8" s="5">
        <v>0.15</v>
      </c>
      <c r="F8" s="1">
        <v>22.144463024820475</v>
      </c>
      <c r="H8" s="1">
        <v>-10</v>
      </c>
      <c r="I8" s="6">
        <v>5</v>
      </c>
      <c r="K8" s="1">
        <v>-10</v>
      </c>
      <c r="L8" s="7">
        <v>0.01</v>
      </c>
    </row>
    <row r="9" spans="2:12" x14ac:dyDescent="0.25">
      <c r="B9" t="s">
        <v>23</v>
      </c>
      <c r="C9" s="1">
        <v>147.32947579889557</v>
      </c>
      <c r="E9" s="5">
        <v>0.2</v>
      </c>
      <c r="F9" s="1">
        <v>28.153230948507613</v>
      </c>
      <c r="H9" s="1">
        <v>0</v>
      </c>
      <c r="I9" s="6">
        <v>11</v>
      </c>
      <c r="K9" s="1">
        <v>0</v>
      </c>
      <c r="L9" s="7">
        <v>2.1999999999999999E-2</v>
      </c>
    </row>
    <row r="10" spans="2:12" x14ac:dyDescent="0.25">
      <c r="B10" t="s">
        <v>24</v>
      </c>
      <c r="C10" s="1">
        <v>54.007387529193153</v>
      </c>
      <c r="E10" s="5">
        <v>0.25</v>
      </c>
      <c r="F10" s="1">
        <v>33.453619122762099</v>
      </c>
      <c r="H10" s="1">
        <v>10</v>
      </c>
      <c r="I10" s="6">
        <v>17</v>
      </c>
      <c r="K10" s="1">
        <v>10</v>
      </c>
      <c r="L10" s="7">
        <v>3.4000000000000002E-2</v>
      </c>
    </row>
    <row r="11" spans="2:12" x14ac:dyDescent="0.25">
      <c r="B11" t="s">
        <v>25</v>
      </c>
      <c r="C11" s="1">
        <v>189.11507743935192</v>
      </c>
      <c r="E11" s="5">
        <v>0.3</v>
      </c>
      <c r="F11" s="1">
        <v>38.049976559705605</v>
      </c>
      <c r="H11" s="1">
        <v>20</v>
      </c>
      <c r="I11" s="6">
        <v>30</v>
      </c>
      <c r="K11" s="1">
        <v>20</v>
      </c>
      <c r="L11" s="7">
        <v>0.06</v>
      </c>
    </row>
    <row r="12" spans="2:12" x14ac:dyDescent="0.25">
      <c r="E12" s="5">
        <v>0.35</v>
      </c>
      <c r="F12" s="1">
        <v>42.30358483663553</v>
      </c>
      <c r="H12" s="1">
        <v>30</v>
      </c>
      <c r="I12" s="6">
        <v>41</v>
      </c>
      <c r="K12" s="1">
        <v>30</v>
      </c>
      <c r="L12" s="7">
        <v>8.2000000000000003E-2</v>
      </c>
    </row>
    <row r="13" spans="2:12" x14ac:dyDescent="0.25">
      <c r="B13" s="2" t="s">
        <v>26</v>
      </c>
      <c r="C13" s="3">
        <v>30.692435258413404</v>
      </c>
      <c r="E13" s="5">
        <v>0.4</v>
      </c>
      <c r="F13" s="1">
        <v>46.343530008575748</v>
      </c>
      <c r="H13" s="1">
        <v>40</v>
      </c>
      <c r="I13" s="6">
        <v>53</v>
      </c>
      <c r="K13" s="1">
        <v>40</v>
      </c>
      <c r="L13" s="7">
        <v>0.106</v>
      </c>
    </row>
    <row r="14" spans="2:12" x14ac:dyDescent="0.25">
      <c r="B14" t="s">
        <v>27</v>
      </c>
      <c r="C14" s="1">
        <v>942.02558209189829</v>
      </c>
      <c r="E14" s="5">
        <v>0.45</v>
      </c>
      <c r="F14" s="1">
        <v>50.17900551371941</v>
      </c>
      <c r="H14" s="1">
        <v>50</v>
      </c>
      <c r="I14" s="6">
        <v>62</v>
      </c>
      <c r="K14" s="1">
        <v>50</v>
      </c>
      <c r="L14" s="7">
        <v>0.124</v>
      </c>
    </row>
    <row r="15" spans="2:12" x14ac:dyDescent="0.25">
      <c r="E15" s="5">
        <v>0.5</v>
      </c>
      <c r="F15" s="1">
        <v>54.007387529193153</v>
      </c>
      <c r="H15" s="1">
        <v>60</v>
      </c>
      <c r="I15" s="6">
        <v>65</v>
      </c>
      <c r="K15" s="1">
        <v>60</v>
      </c>
      <c r="L15" s="7">
        <v>0.13</v>
      </c>
    </row>
    <row r="16" spans="2:12" x14ac:dyDescent="0.25">
      <c r="B16" t="s">
        <v>28</v>
      </c>
      <c r="C16" s="4">
        <v>-5.2827608711891894E-3</v>
      </c>
      <c r="E16" s="5">
        <v>0.55000000000000004</v>
      </c>
      <c r="F16" s="1">
        <v>57.909207284029655</v>
      </c>
      <c r="H16" s="1">
        <v>70</v>
      </c>
      <c r="I16" s="6">
        <v>61</v>
      </c>
      <c r="K16" s="1">
        <v>70</v>
      </c>
      <c r="L16" s="7">
        <v>0.122</v>
      </c>
    </row>
    <row r="17" spans="2:12" x14ac:dyDescent="0.25">
      <c r="B17" t="s">
        <v>29</v>
      </c>
      <c r="C17" s="4">
        <v>2.9640201324868425</v>
      </c>
      <c r="E17" s="5">
        <v>0.6</v>
      </c>
      <c r="F17" s="1">
        <v>61.881603434617688</v>
      </c>
      <c r="H17" s="1">
        <v>80</v>
      </c>
      <c r="I17" s="6">
        <v>51</v>
      </c>
      <c r="K17" s="1">
        <v>80</v>
      </c>
      <c r="L17" s="7">
        <v>0.10199999999999999</v>
      </c>
    </row>
    <row r="18" spans="2:12" x14ac:dyDescent="0.25">
      <c r="E18" s="5">
        <v>0.65</v>
      </c>
      <c r="F18" s="1">
        <v>65.821471971079106</v>
      </c>
      <c r="H18" s="1">
        <v>90</v>
      </c>
      <c r="I18" s="6">
        <v>40</v>
      </c>
      <c r="K18" s="1">
        <v>90</v>
      </c>
      <c r="L18" s="7">
        <v>0.08</v>
      </c>
    </row>
    <row r="19" spans="2:12" x14ac:dyDescent="0.25">
      <c r="E19" s="5">
        <v>0.7</v>
      </c>
      <c r="F19" s="1">
        <v>70.207544429353717</v>
      </c>
      <c r="H19" s="1">
        <v>100</v>
      </c>
      <c r="I19" s="6">
        <v>26</v>
      </c>
      <c r="K19" s="1">
        <v>100</v>
      </c>
      <c r="L19" s="7">
        <v>5.1999999999999998E-2</v>
      </c>
    </row>
    <row r="20" spans="2:12" x14ac:dyDescent="0.25">
      <c r="E20" s="5">
        <v>0.75</v>
      </c>
      <c r="F20" s="1">
        <v>74.659574910169141</v>
      </c>
      <c r="H20" s="1">
        <v>110</v>
      </c>
      <c r="I20" s="6">
        <v>17</v>
      </c>
      <c r="K20" s="1">
        <v>110</v>
      </c>
      <c r="L20" s="7">
        <v>3.4000000000000002E-2</v>
      </c>
    </row>
    <row r="21" spans="2:12" x14ac:dyDescent="0.25">
      <c r="E21" s="5">
        <v>0.8</v>
      </c>
      <c r="F21" s="1">
        <v>79.936007324849257</v>
      </c>
      <c r="H21" s="1">
        <v>120</v>
      </c>
      <c r="I21" s="6">
        <v>9</v>
      </c>
      <c r="K21" s="1">
        <v>120</v>
      </c>
      <c r="L21" s="7">
        <v>1.7999999999999999E-2</v>
      </c>
    </row>
    <row r="22" spans="2:12" x14ac:dyDescent="0.25">
      <c r="E22" s="5">
        <v>0.85</v>
      </c>
      <c r="F22" s="1">
        <v>85.771153588017953</v>
      </c>
      <c r="H22" s="1">
        <v>130</v>
      </c>
      <c r="I22" s="6">
        <v>4</v>
      </c>
      <c r="K22" s="1">
        <v>130</v>
      </c>
      <c r="L22" s="7">
        <v>8.0000000000000002E-3</v>
      </c>
    </row>
    <row r="23" spans="2:12" x14ac:dyDescent="0.25">
      <c r="E23" s="5">
        <v>0.9</v>
      </c>
      <c r="F23" s="1">
        <v>93.395073027124965</v>
      </c>
      <c r="H23" s="1">
        <v>140</v>
      </c>
      <c r="I23" s="6">
        <v>3</v>
      </c>
      <c r="K23" s="1">
        <v>140</v>
      </c>
      <c r="L23" s="7">
        <v>6.0000000000000001E-3</v>
      </c>
    </row>
    <row r="24" spans="2:12" x14ac:dyDescent="0.25">
      <c r="E24" s="5">
        <v>0.95</v>
      </c>
      <c r="F24" s="1">
        <v>104.02564905110654</v>
      </c>
      <c r="H24" s="1">
        <v>150</v>
      </c>
      <c r="I24" s="6">
        <v>1</v>
      </c>
      <c r="K24" s="1">
        <v>150</v>
      </c>
      <c r="L24" s="7">
        <v>2E-3</v>
      </c>
    </row>
    <row r="25" spans="2:12" x14ac:dyDescent="0.25">
      <c r="E25" s="5">
        <v>1</v>
      </c>
      <c r="F25" s="1">
        <v>147.32947579889557</v>
      </c>
      <c r="H25" s="1">
        <v>160</v>
      </c>
      <c r="I25" s="6">
        <v>0</v>
      </c>
      <c r="K25" s="1">
        <v>160</v>
      </c>
      <c r="L25" s="7">
        <v>0</v>
      </c>
    </row>
  </sheetData>
  <pageMargins left="0.7" right="0.7" top="0.75" bottom="0.75" header="0.3" footer="0.3"/>
  <pageSetup orientation="portrait" r:id="rId1"/>
  <customProperties>
    <customPr name="_pios_id" r:id="rId2"/>
    <customPr name="EpmWorksheetKeyString_GUID" r:id="rId3"/>
  </customProperties>
  <drawing r:id="rId4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L25"/>
  <sheetViews>
    <sheetView workbookViewId="0"/>
  </sheetViews>
  <sheetFormatPr defaultRowHeight="15" x14ac:dyDescent="0.25"/>
  <cols>
    <col min="2" max="2" width="18.140625" bestFit="1" customWidth="1"/>
    <col min="3" max="3" width="12.7109375" bestFit="1" customWidth="1"/>
  </cols>
  <sheetData>
    <row r="2" spans="2:12" x14ac:dyDescent="0.25">
      <c r="B2" t="s">
        <v>19</v>
      </c>
      <c r="E2" t="s">
        <v>30</v>
      </c>
      <c r="H2" t="s">
        <v>33</v>
      </c>
      <c r="K2" t="s">
        <v>36</v>
      </c>
    </row>
    <row r="4" spans="2:12" x14ac:dyDescent="0.25">
      <c r="B4" s="2" t="s">
        <v>16</v>
      </c>
      <c r="C4" s="3">
        <v>65.344273611115582</v>
      </c>
      <c r="E4" t="s">
        <v>31</v>
      </c>
      <c r="F4" t="s">
        <v>32</v>
      </c>
      <c r="H4" t="s">
        <v>34</v>
      </c>
      <c r="I4" t="s">
        <v>35</v>
      </c>
      <c r="K4" t="s">
        <v>32</v>
      </c>
      <c r="L4" t="s">
        <v>37</v>
      </c>
    </row>
    <row r="5" spans="2:12" x14ac:dyDescent="0.25">
      <c r="B5" t="s">
        <v>20</v>
      </c>
      <c r="C5">
        <v>500</v>
      </c>
      <c r="E5" s="5">
        <v>0</v>
      </c>
      <c r="F5" s="1">
        <v>-21.641626815116936</v>
      </c>
      <c r="H5" s="1">
        <v>-18</v>
      </c>
      <c r="I5" s="6">
        <v>1</v>
      </c>
      <c r="K5" s="1">
        <v>-18</v>
      </c>
      <c r="L5" s="7">
        <v>2E-3</v>
      </c>
    </row>
    <row r="6" spans="2:12" x14ac:dyDescent="0.25">
      <c r="B6" t="s">
        <v>21</v>
      </c>
      <c r="C6" s="1">
        <v>1.2357975971425683</v>
      </c>
      <c r="E6" s="5">
        <v>0.05</v>
      </c>
      <c r="F6" s="1">
        <v>19.625731082014759</v>
      </c>
      <c r="H6" s="1">
        <v>-9</v>
      </c>
      <c r="I6" s="6">
        <v>1</v>
      </c>
      <c r="K6" s="1">
        <v>-9</v>
      </c>
      <c r="L6" s="7">
        <v>2E-3</v>
      </c>
    </row>
    <row r="7" spans="2:12" x14ac:dyDescent="0.25">
      <c r="E7" s="5">
        <v>0.1</v>
      </c>
      <c r="F7" s="1">
        <v>29.838240632106398</v>
      </c>
      <c r="H7" s="1">
        <v>0</v>
      </c>
      <c r="I7" s="6">
        <v>3</v>
      </c>
      <c r="K7" s="1">
        <v>0</v>
      </c>
      <c r="L7" s="7">
        <v>6.0000000000000001E-3</v>
      </c>
    </row>
    <row r="8" spans="2:12" x14ac:dyDescent="0.25">
      <c r="B8" t="s">
        <v>22</v>
      </c>
      <c r="C8" s="1">
        <v>-21.641626815116936</v>
      </c>
      <c r="E8" s="5">
        <v>0.15</v>
      </c>
      <c r="F8" s="1">
        <v>36.458505352364355</v>
      </c>
      <c r="H8" s="1">
        <v>9</v>
      </c>
      <c r="I8" s="6">
        <v>5</v>
      </c>
      <c r="K8" s="1">
        <v>9</v>
      </c>
      <c r="L8" s="7">
        <v>0.01</v>
      </c>
    </row>
    <row r="9" spans="2:12" x14ac:dyDescent="0.25">
      <c r="B9" t="s">
        <v>23</v>
      </c>
      <c r="C9" s="1">
        <v>148.69030877211989</v>
      </c>
      <c r="E9" s="5">
        <v>0.2</v>
      </c>
      <c r="F9" s="1">
        <v>42.019907814608473</v>
      </c>
      <c r="H9" s="1">
        <v>18</v>
      </c>
      <c r="I9" s="6">
        <v>11</v>
      </c>
      <c r="K9" s="1">
        <v>18</v>
      </c>
      <c r="L9" s="7">
        <v>2.1999999999999999E-2</v>
      </c>
    </row>
    <row r="10" spans="2:12" x14ac:dyDescent="0.25">
      <c r="B10" t="s">
        <v>24</v>
      </c>
      <c r="C10" s="1">
        <v>65.257946594976303</v>
      </c>
      <c r="E10" s="5">
        <v>0.25</v>
      </c>
      <c r="F10" s="1">
        <v>46.503857067300345</v>
      </c>
      <c r="H10" s="1">
        <v>27</v>
      </c>
      <c r="I10" s="6">
        <v>20</v>
      </c>
      <c r="K10" s="1">
        <v>27</v>
      </c>
      <c r="L10" s="7">
        <v>0.04</v>
      </c>
    </row>
    <row r="11" spans="2:12" x14ac:dyDescent="0.25">
      <c r="B11" t="s">
        <v>25</v>
      </c>
      <c r="C11" s="1">
        <v>170.33193558723684</v>
      </c>
      <c r="E11" s="5">
        <v>0.3</v>
      </c>
      <c r="F11" s="1">
        <v>50.76801144873275</v>
      </c>
      <c r="H11" s="1">
        <v>36</v>
      </c>
      <c r="I11" s="6">
        <v>32</v>
      </c>
      <c r="K11" s="1">
        <v>36</v>
      </c>
      <c r="L11" s="7">
        <v>6.4000000000000001E-2</v>
      </c>
    </row>
    <row r="12" spans="2:12" x14ac:dyDescent="0.25">
      <c r="E12" s="5">
        <v>0.35</v>
      </c>
      <c r="F12" s="1">
        <v>54.662939222692998</v>
      </c>
      <c r="H12" s="1">
        <v>45</v>
      </c>
      <c r="I12" s="6">
        <v>42</v>
      </c>
      <c r="K12" s="1">
        <v>45</v>
      </c>
      <c r="L12" s="7">
        <v>8.4000000000000005E-2</v>
      </c>
    </row>
    <row r="13" spans="2:12" x14ac:dyDescent="0.25">
      <c r="B13" s="2" t="s">
        <v>26</v>
      </c>
      <c r="C13" s="3">
        <v>27.660949129869049</v>
      </c>
      <c r="E13" s="5">
        <v>0.4</v>
      </c>
      <c r="F13" s="1">
        <v>58.278497955894636</v>
      </c>
      <c r="H13" s="1">
        <v>54</v>
      </c>
      <c r="I13" s="6">
        <v>55</v>
      </c>
      <c r="K13" s="1">
        <v>54</v>
      </c>
      <c r="L13" s="7">
        <v>0.11</v>
      </c>
    </row>
    <row r="14" spans="2:12" x14ac:dyDescent="0.25">
      <c r="B14" t="s">
        <v>27</v>
      </c>
      <c r="C14" s="1">
        <v>765.12810676520326</v>
      </c>
      <c r="E14" s="5">
        <v>0.45</v>
      </c>
      <c r="F14" s="1">
        <v>61.862246582163898</v>
      </c>
      <c r="H14" s="1">
        <v>63</v>
      </c>
      <c r="I14" s="6">
        <v>63</v>
      </c>
      <c r="K14" s="1">
        <v>63</v>
      </c>
      <c r="L14" s="7">
        <v>0.126</v>
      </c>
    </row>
    <row r="15" spans="2:12" x14ac:dyDescent="0.25">
      <c r="E15" s="5">
        <v>0.5</v>
      </c>
      <c r="F15" s="1">
        <v>65.257946594976303</v>
      </c>
      <c r="H15" s="1">
        <v>72</v>
      </c>
      <c r="I15" s="6">
        <v>65</v>
      </c>
      <c r="K15" s="1">
        <v>72</v>
      </c>
      <c r="L15" s="7">
        <v>0.13</v>
      </c>
    </row>
    <row r="16" spans="2:12" x14ac:dyDescent="0.25">
      <c r="B16" t="s">
        <v>28</v>
      </c>
      <c r="C16" s="4">
        <v>-6.169282883226955E-3</v>
      </c>
      <c r="E16" s="5">
        <v>0.55000000000000004</v>
      </c>
      <c r="F16" s="1">
        <v>68.748931794287728</v>
      </c>
      <c r="H16" s="1">
        <v>81</v>
      </c>
      <c r="I16" s="6">
        <v>59</v>
      </c>
      <c r="K16" s="1">
        <v>81</v>
      </c>
      <c r="L16" s="7">
        <v>0.11799999999999999</v>
      </c>
    </row>
    <row r="17" spans="2:12" x14ac:dyDescent="0.25">
      <c r="B17" t="s">
        <v>29</v>
      </c>
      <c r="C17" s="4">
        <v>2.9436272573402356</v>
      </c>
      <c r="E17" s="5">
        <v>0.6</v>
      </c>
      <c r="F17" s="1">
        <v>72.350993471605378</v>
      </c>
      <c r="H17" s="1">
        <v>90</v>
      </c>
      <c r="I17" s="6">
        <v>50</v>
      </c>
      <c r="K17" s="1">
        <v>90</v>
      </c>
      <c r="L17" s="7">
        <v>0.1</v>
      </c>
    </row>
    <row r="18" spans="2:12" x14ac:dyDescent="0.25">
      <c r="E18" s="5">
        <v>0.65</v>
      </c>
      <c r="F18" s="1">
        <v>75.907964609437627</v>
      </c>
      <c r="H18" s="1">
        <v>99</v>
      </c>
      <c r="I18" s="6">
        <v>36</v>
      </c>
      <c r="K18" s="1">
        <v>99</v>
      </c>
      <c r="L18" s="7">
        <v>7.1999999999999995E-2</v>
      </c>
    </row>
    <row r="19" spans="2:12" x14ac:dyDescent="0.25">
      <c r="E19" s="5">
        <v>0.7</v>
      </c>
      <c r="F19" s="1">
        <v>79.833885596913902</v>
      </c>
      <c r="H19" s="1">
        <v>108</v>
      </c>
      <c r="I19" s="6">
        <v>26</v>
      </c>
      <c r="K19" s="1">
        <v>108</v>
      </c>
      <c r="L19" s="7">
        <v>5.1999999999999998E-2</v>
      </c>
    </row>
    <row r="20" spans="2:12" x14ac:dyDescent="0.25">
      <c r="E20" s="5">
        <v>0.75</v>
      </c>
      <c r="F20" s="1">
        <v>83.968743203969467</v>
      </c>
      <c r="H20" s="1">
        <v>117</v>
      </c>
      <c r="I20" s="6">
        <v>15</v>
      </c>
      <c r="K20" s="1">
        <v>117</v>
      </c>
      <c r="L20" s="7">
        <v>0.03</v>
      </c>
    </row>
    <row r="21" spans="2:12" x14ac:dyDescent="0.25">
      <c r="E21" s="5">
        <v>0.8</v>
      </c>
      <c r="F21" s="1">
        <v>88.594250430155995</v>
      </c>
      <c r="H21" s="1">
        <v>126</v>
      </c>
      <c r="I21" s="6">
        <v>9</v>
      </c>
      <c r="K21" s="1">
        <v>126</v>
      </c>
      <c r="L21" s="7">
        <v>1.7999999999999999E-2</v>
      </c>
    </row>
    <row r="22" spans="2:12" x14ac:dyDescent="0.25">
      <c r="E22" s="5">
        <v>0.85</v>
      </c>
      <c r="F22" s="1">
        <v>93.944889832149826</v>
      </c>
      <c r="H22" s="1">
        <v>135</v>
      </c>
      <c r="I22" s="6">
        <v>4</v>
      </c>
      <c r="K22" s="1">
        <v>135</v>
      </c>
      <c r="L22" s="7">
        <v>8.0000000000000002E-3</v>
      </c>
    </row>
    <row r="23" spans="2:12" x14ac:dyDescent="0.25">
      <c r="E23" s="5">
        <v>0.9</v>
      </c>
      <c r="F23" s="1">
        <v>100.72770526035627</v>
      </c>
      <c r="H23" s="1">
        <v>144</v>
      </c>
      <c r="I23" s="6">
        <v>2</v>
      </c>
      <c r="K23" s="1">
        <v>144</v>
      </c>
      <c r="L23" s="7">
        <v>4.0000000000000001E-3</v>
      </c>
    </row>
    <row r="24" spans="2:12" x14ac:dyDescent="0.25">
      <c r="E24" s="5">
        <v>0.95</v>
      </c>
      <c r="F24" s="1">
        <v>110.60118731113693</v>
      </c>
      <c r="H24" s="1">
        <v>153</v>
      </c>
      <c r="I24" s="6">
        <v>1</v>
      </c>
      <c r="K24" s="1">
        <v>153</v>
      </c>
      <c r="L24" s="7">
        <v>2E-3</v>
      </c>
    </row>
    <row r="25" spans="2:12" x14ac:dyDescent="0.25">
      <c r="E25" s="5">
        <v>1</v>
      </c>
      <c r="F25" s="1">
        <v>148.69030877211989</v>
      </c>
      <c r="H25" s="1">
        <v>162</v>
      </c>
      <c r="I25" s="6">
        <v>0</v>
      </c>
      <c r="K25" s="1">
        <v>162</v>
      </c>
      <c r="L25" s="7">
        <v>0</v>
      </c>
    </row>
  </sheetData>
  <pageMargins left="0.7" right="0.7" top="0.75" bottom="0.75" header="0.3" footer="0.3"/>
  <pageSetup orientation="portrait" r:id="rId1"/>
  <customProperties>
    <customPr name="_pios_id" r:id="rId2"/>
    <customPr name="EpmWorksheetKeyString_GUID" r:id="rId3"/>
  </customProperties>
  <drawing r:id="rId4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2:L25"/>
  <sheetViews>
    <sheetView workbookViewId="0"/>
  </sheetViews>
  <sheetFormatPr defaultRowHeight="15" x14ac:dyDescent="0.25"/>
  <cols>
    <col min="2" max="2" width="18.140625" bestFit="1" customWidth="1"/>
    <col min="3" max="3" width="12.7109375" bestFit="1" customWidth="1"/>
  </cols>
  <sheetData>
    <row r="2" spans="2:12" x14ac:dyDescent="0.25">
      <c r="B2" t="s">
        <v>19</v>
      </c>
      <c r="E2" t="s">
        <v>30</v>
      </c>
      <c r="H2" t="s">
        <v>33</v>
      </c>
      <c r="K2" t="s">
        <v>36</v>
      </c>
    </row>
    <row r="4" spans="2:12" x14ac:dyDescent="0.25">
      <c r="B4" s="2" t="s">
        <v>16</v>
      </c>
      <c r="C4" s="3">
        <v>111.44867913661352</v>
      </c>
      <c r="E4" t="s">
        <v>31</v>
      </c>
      <c r="F4" t="s">
        <v>32</v>
      </c>
      <c r="H4" t="s">
        <v>34</v>
      </c>
      <c r="I4" t="s">
        <v>35</v>
      </c>
      <c r="K4" t="s">
        <v>32</v>
      </c>
      <c r="L4" t="s">
        <v>37</v>
      </c>
    </row>
    <row r="5" spans="2:12" x14ac:dyDescent="0.25">
      <c r="B5" t="s">
        <v>20</v>
      </c>
      <c r="C5">
        <v>500</v>
      </c>
      <c r="E5" s="5">
        <v>0</v>
      </c>
      <c r="F5" s="1">
        <v>-57.557146012101825</v>
      </c>
      <c r="H5" s="1">
        <v>-60</v>
      </c>
      <c r="I5" s="6">
        <v>0</v>
      </c>
      <c r="K5" s="1">
        <v>-60</v>
      </c>
      <c r="L5" s="7">
        <v>0</v>
      </c>
    </row>
    <row r="6" spans="2:12" x14ac:dyDescent="0.25">
      <c r="B6" t="s">
        <v>21</v>
      </c>
      <c r="C6" s="1">
        <v>2.3050728577258979</v>
      </c>
      <c r="E6" s="5">
        <v>0.05</v>
      </c>
      <c r="F6" s="1">
        <v>25.967540944099625</v>
      </c>
      <c r="H6" s="1">
        <v>-40</v>
      </c>
      <c r="I6" s="6">
        <v>1</v>
      </c>
      <c r="K6" s="1">
        <v>-40</v>
      </c>
      <c r="L6" s="7">
        <v>2E-3</v>
      </c>
    </row>
    <row r="7" spans="2:12" x14ac:dyDescent="0.25">
      <c r="E7" s="5">
        <v>0.1</v>
      </c>
      <c r="F7" s="1">
        <v>45.481167651737366</v>
      </c>
      <c r="H7" s="1">
        <v>-20</v>
      </c>
      <c r="I7" s="6">
        <v>2</v>
      </c>
      <c r="K7" s="1">
        <v>-20</v>
      </c>
      <c r="L7" s="7">
        <v>4.0000000000000001E-3</v>
      </c>
    </row>
    <row r="8" spans="2:12" x14ac:dyDescent="0.25">
      <c r="B8" t="s">
        <v>22</v>
      </c>
      <c r="C8" s="1">
        <v>-57.557146012101825</v>
      </c>
      <c r="E8" s="5">
        <v>0.15</v>
      </c>
      <c r="F8" s="1">
        <v>57.877833405790639</v>
      </c>
      <c r="H8" s="1">
        <v>0</v>
      </c>
      <c r="I8" s="6">
        <v>4</v>
      </c>
      <c r="K8" s="1">
        <v>0</v>
      </c>
      <c r="L8" s="7">
        <v>8.0000000000000002E-3</v>
      </c>
    </row>
    <row r="9" spans="2:12" x14ac:dyDescent="0.25">
      <c r="B9" t="s">
        <v>23</v>
      </c>
      <c r="C9" s="1">
        <v>277.7510417908972</v>
      </c>
      <c r="E9" s="5">
        <v>0.2</v>
      </c>
      <c r="F9" s="1">
        <v>67.95555750597876</v>
      </c>
      <c r="H9" s="1">
        <v>20</v>
      </c>
      <c r="I9" s="6">
        <v>12</v>
      </c>
      <c r="K9" s="1">
        <v>20</v>
      </c>
      <c r="L9" s="7">
        <v>2.4E-2</v>
      </c>
    </row>
    <row r="10" spans="2:12" x14ac:dyDescent="0.25">
      <c r="B10" t="s">
        <v>24</v>
      </c>
      <c r="C10" s="1">
        <v>111.23778573843722</v>
      </c>
      <c r="E10" s="5">
        <v>0.25</v>
      </c>
      <c r="F10" s="1">
        <v>76.516458567914896</v>
      </c>
      <c r="H10" s="1">
        <v>40</v>
      </c>
      <c r="I10" s="6">
        <v>22</v>
      </c>
      <c r="K10" s="1">
        <v>40</v>
      </c>
      <c r="L10" s="7">
        <v>4.3999999999999997E-2</v>
      </c>
    </row>
    <row r="11" spans="2:12" x14ac:dyDescent="0.25">
      <c r="B11" t="s">
        <v>25</v>
      </c>
      <c r="C11" s="1">
        <v>335.30818780299904</v>
      </c>
      <c r="E11" s="5">
        <v>0.3</v>
      </c>
      <c r="F11" s="1">
        <v>84.468215517672959</v>
      </c>
      <c r="H11" s="1">
        <v>60</v>
      </c>
      <c r="I11" s="6">
        <v>38</v>
      </c>
      <c r="K11" s="1">
        <v>60</v>
      </c>
      <c r="L11" s="7">
        <v>7.5999999999999998E-2</v>
      </c>
    </row>
    <row r="12" spans="2:12" x14ac:dyDescent="0.25">
      <c r="E12" s="5">
        <v>0.35</v>
      </c>
      <c r="F12" s="1">
        <v>91.370486583255413</v>
      </c>
      <c r="H12" s="1">
        <v>80</v>
      </c>
      <c r="I12" s="6">
        <v>56</v>
      </c>
      <c r="K12" s="1">
        <v>80</v>
      </c>
      <c r="L12" s="7">
        <v>0.112</v>
      </c>
    </row>
    <row r="13" spans="2:12" x14ac:dyDescent="0.25">
      <c r="B13" s="2" t="s">
        <v>26</v>
      </c>
      <c r="C13" s="3">
        <v>51.594616469255179</v>
      </c>
      <c r="E13" s="5">
        <v>0.4</v>
      </c>
      <c r="F13" s="1">
        <v>98.381510769872918</v>
      </c>
      <c r="H13" s="1">
        <v>100</v>
      </c>
      <c r="I13" s="6">
        <v>71</v>
      </c>
      <c r="K13" s="1">
        <v>100</v>
      </c>
      <c r="L13" s="7">
        <v>0.14199999999999999</v>
      </c>
    </row>
    <row r="14" spans="2:12" x14ac:dyDescent="0.25">
      <c r="B14" t="s">
        <v>27</v>
      </c>
      <c r="C14" s="1">
        <v>2662.004448609538</v>
      </c>
      <c r="E14" s="5">
        <v>0.45</v>
      </c>
      <c r="F14" s="1">
        <v>104.87943731228181</v>
      </c>
      <c r="H14" s="1">
        <v>120</v>
      </c>
      <c r="I14" s="6">
        <v>77</v>
      </c>
      <c r="K14" s="1">
        <v>120</v>
      </c>
      <c r="L14" s="7">
        <v>0.154</v>
      </c>
    </row>
    <row r="15" spans="2:12" x14ac:dyDescent="0.25">
      <c r="E15" s="5">
        <v>0.5</v>
      </c>
      <c r="F15" s="1">
        <v>111.23778573843722</v>
      </c>
      <c r="H15" s="1">
        <v>140</v>
      </c>
      <c r="I15" s="6">
        <v>73</v>
      </c>
      <c r="K15" s="1">
        <v>140</v>
      </c>
      <c r="L15" s="7">
        <v>0.14599999999999999</v>
      </c>
    </row>
    <row r="16" spans="2:12" x14ac:dyDescent="0.25">
      <c r="B16" t="s">
        <v>28</v>
      </c>
      <c r="C16" s="4">
        <v>-3.4135390345878228E-3</v>
      </c>
      <c r="E16" s="5">
        <v>0.55000000000000004</v>
      </c>
      <c r="F16" s="1">
        <v>117.88778016095216</v>
      </c>
      <c r="H16" s="1">
        <v>160</v>
      </c>
      <c r="I16" s="6">
        <v>57</v>
      </c>
      <c r="K16" s="1">
        <v>160</v>
      </c>
      <c r="L16" s="7">
        <v>0.114</v>
      </c>
    </row>
    <row r="17" spans="2:12" x14ac:dyDescent="0.25">
      <c r="B17" t="s">
        <v>29</v>
      </c>
      <c r="C17" s="4">
        <v>3.0378268209490589</v>
      </c>
      <c r="E17" s="5">
        <v>0.6</v>
      </c>
      <c r="F17" s="1">
        <v>124.43279558311568</v>
      </c>
      <c r="H17" s="1">
        <v>180</v>
      </c>
      <c r="I17" s="6">
        <v>41</v>
      </c>
      <c r="K17" s="1">
        <v>180</v>
      </c>
      <c r="L17" s="7">
        <v>8.2000000000000003E-2</v>
      </c>
    </row>
    <row r="18" spans="2:12" x14ac:dyDescent="0.25">
      <c r="E18" s="5">
        <v>0.65</v>
      </c>
      <c r="F18" s="1">
        <v>131.15044985327219</v>
      </c>
      <c r="H18" s="1">
        <v>200</v>
      </c>
      <c r="I18" s="6">
        <v>24</v>
      </c>
      <c r="K18" s="1">
        <v>200</v>
      </c>
      <c r="L18" s="7">
        <v>4.8000000000000001E-2</v>
      </c>
    </row>
    <row r="19" spans="2:12" x14ac:dyDescent="0.25">
      <c r="E19" s="5">
        <v>0.7</v>
      </c>
      <c r="F19" s="1">
        <v>138.36694825609294</v>
      </c>
      <c r="H19" s="1">
        <v>220</v>
      </c>
      <c r="I19" s="6">
        <v>13</v>
      </c>
      <c r="K19" s="1">
        <v>220</v>
      </c>
      <c r="L19" s="7">
        <v>2.5999999999999999E-2</v>
      </c>
    </row>
    <row r="20" spans="2:12" x14ac:dyDescent="0.25">
      <c r="E20" s="5">
        <v>0.75</v>
      </c>
      <c r="F20" s="1">
        <v>146.15321714080017</v>
      </c>
      <c r="H20" s="1">
        <v>240</v>
      </c>
      <c r="I20" s="6">
        <v>6</v>
      </c>
      <c r="K20" s="1">
        <v>240</v>
      </c>
      <c r="L20" s="7">
        <v>1.2E-2</v>
      </c>
    </row>
    <row r="21" spans="2:12" x14ac:dyDescent="0.25">
      <c r="E21" s="5">
        <v>0.8</v>
      </c>
      <c r="F21" s="1">
        <v>154.5469987861529</v>
      </c>
      <c r="H21" s="1">
        <v>260</v>
      </c>
      <c r="I21" s="6">
        <v>2</v>
      </c>
      <c r="K21" s="1">
        <v>260</v>
      </c>
      <c r="L21" s="7">
        <v>4.0000000000000001E-3</v>
      </c>
    </row>
    <row r="22" spans="2:12" x14ac:dyDescent="0.25">
      <c r="E22" s="5">
        <v>0.85</v>
      </c>
      <c r="F22" s="1">
        <v>164.6463780223622</v>
      </c>
      <c r="H22" s="1">
        <v>280</v>
      </c>
      <c r="I22" s="6">
        <v>1</v>
      </c>
      <c r="K22" s="1">
        <v>280</v>
      </c>
      <c r="L22" s="7">
        <v>2E-3</v>
      </c>
    </row>
    <row r="23" spans="2:12" x14ac:dyDescent="0.25">
      <c r="E23" s="5">
        <v>0.9</v>
      </c>
      <c r="F23" s="1">
        <v>177.10702859068562</v>
      </c>
      <c r="H23" s="1">
        <v>300</v>
      </c>
      <c r="I23" s="6">
        <v>0</v>
      </c>
      <c r="K23" s="1">
        <v>300</v>
      </c>
      <c r="L23" s="7">
        <v>0</v>
      </c>
    </row>
    <row r="24" spans="2:12" x14ac:dyDescent="0.25">
      <c r="E24" s="5">
        <v>0.95</v>
      </c>
      <c r="F24" s="1">
        <v>195.63943232732785</v>
      </c>
      <c r="H24" s="1">
        <v>320</v>
      </c>
      <c r="I24" s="6">
        <v>0</v>
      </c>
      <c r="K24" s="1">
        <v>320</v>
      </c>
      <c r="L24" s="7">
        <v>0</v>
      </c>
    </row>
    <row r="25" spans="2:12" x14ac:dyDescent="0.25">
      <c r="E25" s="5">
        <v>1</v>
      </c>
      <c r="F25" s="1">
        <v>277.7510417908972</v>
      </c>
      <c r="H25" s="1">
        <v>340</v>
      </c>
      <c r="I25" s="6">
        <v>0</v>
      </c>
      <c r="K25" s="1">
        <v>340</v>
      </c>
      <c r="L25" s="7">
        <v>0</v>
      </c>
    </row>
  </sheetData>
  <pageMargins left="0.7" right="0.7" top="0.75" bottom="0.75" header="0.3" footer="0.3"/>
  <pageSetup orientation="portrait" r:id="rId1"/>
  <customProperties>
    <customPr name="_pios_id" r:id="rId2"/>
    <customPr name="EpmWorksheetKeyString_GUID" r:id="rId3"/>
  </customProperties>
  <drawing r:id="rId4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2:L25"/>
  <sheetViews>
    <sheetView workbookViewId="0"/>
  </sheetViews>
  <sheetFormatPr defaultRowHeight="15" x14ac:dyDescent="0.25"/>
  <cols>
    <col min="2" max="2" width="18.140625" bestFit="1" customWidth="1"/>
    <col min="3" max="3" width="12.7109375" bestFit="1" customWidth="1"/>
  </cols>
  <sheetData>
    <row r="2" spans="2:12" x14ac:dyDescent="0.25">
      <c r="B2" t="s">
        <v>19</v>
      </c>
      <c r="E2" t="s">
        <v>30</v>
      </c>
      <c r="H2" t="s">
        <v>33</v>
      </c>
      <c r="K2" t="s">
        <v>36</v>
      </c>
    </row>
    <row r="4" spans="2:12" x14ac:dyDescent="0.25">
      <c r="B4" s="2" t="s">
        <v>16</v>
      </c>
      <c r="C4" s="3">
        <v>21.960025420948718</v>
      </c>
      <c r="E4" t="s">
        <v>31</v>
      </c>
      <c r="F4" t="s">
        <v>32</v>
      </c>
      <c r="H4" t="s">
        <v>34</v>
      </c>
      <c r="I4" t="s">
        <v>35</v>
      </c>
      <c r="K4" t="s">
        <v>32</v>
      </c>
      <c r="L4" t="s">
        <v>37</v>
      </c>
    </row>
    <row r="5" spans="2:12" x14ac:dyDescent="0.25">
      <c r="B5" t="s">
        <v>20</v>
      </c>
      <c r="C5">
        <v>500</v>
      </c>
      <c r="E5" s="5">
        <v>0</v>
      </c>
      <c r="F5" s="1">
        <v>-24.835825567901733</v>
      </c>
      <c r="H5" s="1">
        <v>-20</v>
      </c>
      <c r="I5" s="6">
        <v>2</v>
      </c>
      <c r="K5" s="1">
        <v>-20</v>
      </c>
      <c r="L5" s="7">
        <v>4.0000000000000001E-3</v>
      </c>
    </row>
    <row r="6" spans="2:12" x14ac:dyDescent="0.25">
      <c r="B6" t="s">
        <v>21</v>
      </c>
      <c r="C6" s="1">
        <v>0.69667491852172492</v>
      </c>
      <c r="E6" s="5">
        <v>0.05</v>
      </c>
      <c r="F6" s="1">
        <v>-3.7477254741367787</v>
      </c>
      <c r="H6" s="1">
        <v>-15</v>
      </c>
      <c r="I6" s="6">
        <v>2</v>
      </c>
      <c r="K6" s="1">
        <v>-15</v>
      </c>
      <c r="L6" s="7">
        <v>4.0000000000000001E-3</v>
      </c>
    </row>
    <row r="7" spans="2:12" x14ac:dyDescent="0.25">
      <c r="E7" s="5">
        <v>0.1</v>
      </c>
      <c r="F7" s="1">
        <v>1.9183622075955036</v>
      </c>
      <c r="H7" s="1">
        <v>-10</v>
      </c>
      <c r="I7" s="6">
        <v>6</v>
      </c>
      <c r="K7" s="1">
        <v>-10</v>
      </c>
      <c r="L7" s="7">
        <v>1.2E-2</v>
      </c>
    </row>
    <row r="8" spans="2:12" x14ac:dyDescent="0.25">
      <c r="B8" t="s">
        <v>22</v>
      </c>
      <c r="C8" s="1">
        <v>-24.835825567901733</v>
      </c>
      <c r="E8" s="5">
        <v>0.15</v>
      </c>
      <c r="F8" s="1">
        <v>5.7256161347273391</v>
      </c>
      <c r="H8" s="1">
        <v>-5</v>
      </c>
      <c r="I8" s="6">
        <v>11</v>
      </c>
      <c r="K8" s="1">
        <v>-5</v>
      </c>
      <c r="L8" s="7">
        <v>2.1999999999999999E-2</v>
      </c>
    </row>
    <row r="9" spans="2:12" x14ac:dyDescent="0.25">
      <c r="B9" t="s">
        <v>23</v>
      </c>
      <c r="C9" s="1">
        <v>71.999468793195945</v>
      </c>
      <c r="E9" s="5">
        <v>0.2</v>
      </c>
      <c r="F9" s="1">
        <v>8.7661790126047716</v>
      </c>
      <c r="H9" s="1">
        <v>0</v>
      </c>
      <c r="I9" s="6">
        <v>19</v>
      </c>
      <c r="K9" s="1">
        <v>0</v>
      </c>
      <c r="L9" s="7">
        <v>3.7999999999999999E-2</v>
      </c>
    </row>
    <row r="10" spans="2:12" x14ac:dyDescent="0.25">
      <c r="B10" t="s">
        <v>24</v>
      </c>
      <c r="C10" s="1">
        <v>21.933228816105892</v>
      </c>
      <c r="E10" s="5">
        <v>0.25</v>
      </c>
      <c r="F10" s="1">
        <v>11.344968193039422</v>
      </c>
      <c r="H10" s="1">
        <v>5</v>
      </c>
      <c r="I10" s="6">
        <v>29</v>
      </c>
      <c r="K10" s="1">
        <v>5</v>
      </c>
      <c r="L10" s="7">
        <v>5.8000000000000003E-2</v>
      </c>
    </row>
    <row r="11" spans="2:12" x14ac:dyDescent="0.25">
      <c r="B11" t="s">
        <v>25</v>
      </c>
      <c r="C11" s="1">
        <v>96.835294361097681</v>
      </c>
      <c r="E11" s="5">
        <v>0.3</v>
      </c>
      <c r="F11" s="1">
        <v>13.723182898986263</v>
      </c>
      <c r="H11" s="1">
        <v>10</v>
      </c>
      <c r="I11" s="6">
        <v>42</v>
      </c>
      <c r="K11" s="1">
        <v>10</v>
      </c>
      <c r="L11" s="7">
        <v>8.4000000000000005E-2</v>
      </c>
    </row>
    <row r="12" spans="2:12" x14ac:dyDescent="0.25">
      <c r="E12" s="5">
        <v>0.35</v>
      </c>
      <c r="F12" s="1">
        <v>15.911219734159681</v>
      </c>
      <c r="H12" s="1">
        <v>15</v>
      </c>
      <c r="I12" s="6">
        <v>53</v>
      </c>
      <c r="K12" s="1">
        <v>15</v>
      </c>
      <c r="L12" s="7">
        <v>0.106</v>
      </c>
    </row>
    <row r="13" spans="2:12" x14ac:dyDescent="0.25">
      <c r="B13" s="2" t="s">
        <v>26</v>
      </c>
      <c r="C13" s="3">
        <v>15.593726291298108</v>
      </c>
      <c r="E13" s="5">
        <v>0.4</v>
      </c>
      <c r="F13" s="1">
        <v>17.934298721031535</v>
      </c>
      <c r="H13" s="1">
        <v>20</v>
      </c>
      <c r="I13" s="6">
        <v>61</v>
      </c>
      <c r="K13" s="1">
        <v>20</v>
      </c>
      <c r="L13" s="7">
        <v>0.122</v>
      </c>
    </row>
    <row r="14" spans="2:12" x14ac:dyDescent="0.25">
      <c r="B14" t="s">
        <v>27</v>
      </c>
      <c r="C14" s="1">
        <v>243.16429964792184</v>
      </c>
      <c r="E14" s="5">
        <v>0.45</v>
      </c>
      <c r="F14" s="1">
        <v>19.925539194913604</v>
      </c>
      <c r="H14" s="1">
        <v>25</v>
      </c>
      <c r="I14" s="6">
        <v>63</v>
      </c>
      <c r="K14" s="1">
        <v>25</v>
      </c>
      <c r="L14" s="7">
        <v>0.126</v>
      </c>
    </row>
    <row r="15" spans="2:12" x14ac:dyDescent="0.25">
      <c r="E15" s="5">
        <v>0.5</v>
      </c>
      <c r="F15" s="1">
        <v>21.933228816105892</v>
      </c>
      <c r="H15" s="1">
        <v>30</v>
      </c>
      <c r="I15" s="6">
        <v>61</v>
      </c>
      <c r="K15" s="1">
        <v>30</v>
      </c>
      <c r="L15" s="7">
        <v>0.122</v>
      </c>
    </row>
    <row r="16" spans="2:12" x14ac:dyDescent="0.25">
      <c r="B16" t="s">
        <v>28</v>
      </c>
      <c r="C16" s="4">
        <v>1.4901282987743628E-2</v>
      </c>
      <c r="E16" s="5">
        <v>0.55000000000000004</v>
      </c>
      <c r="F16" s="1">
        <v>23.905795883037779</v>
      </c>
      <c r="H16" s="1">
        <v>35</v>
      </c>
      <c r="I16" s="6">
        <v>50</v>
      </c>
      <c r="K16" s="1">
        <v>35</v>
      </c>
      <c r="L16" s="7">
        <v>0.1</v>
      </c>
    </row>
    <row r="17" spans="2:12" x14ac:dyDescent="0.25">
      <c r="B17" t="s">
        <v>29</v>
      </c>
      <c r="C17" s="4">
        <v>2.9775622775855823</v>
      </c>
      <c r="E17" s="5">
        <v>0.6</v>
      </c>
      <c r="F17" s="1">
        <v>25.898093974804866</v>
      </c>
      <c r="H17" s="1">
        <v>40</v>
      </c>
      <c r="I17" s="6">
        <v>39</v>
      </c>
      <c r="K17" s="1">
        <v>40</v>
      </c>
      <c r="L17" s="7">
        <v>7.8E-2</v>
      </c>
    </row>
    <row r="18" spans="2:12" x14ac:dyDescent="0.25">
      <c r="E18" s="5">
        <v>0.65</v>
      </c>
      <c r="F18" s="1">
        <v>27.902028188270538</v>
      </c>
      <c r="H18" s="1">
        <v>45</v>
      </c>
      <c r="I18" s="6">
        <v>27</v>
      </c>
      <c r="K18" s="1">
        <v>45</v>
      </c>
      <c r="L18" s="7">
        <v>5.3999999999999999E-2</v>
      </c>
    </row>
    <row r="19" spans="2:12" x14ac:dyDescent="0.25">
      <c r="E19" s="5">
        <v>0.7</v>
      </c>
      <c r="F19" s="1">
        <v>30.059466594054491</v>
      </c>
      <c r="H19" s="1">
        <v>50</v>
      </c>
      <c r="I19" s="6">
        <v>17</v>
      </c>
      <c r="K19" s="1">
        <v>50</v>
      </c>
      <c r="L19" s="7">
        <v>3.4000000000000002E-2</v>
      </c>
    </row>
    <row r="20" spans="2:12" x14ac:dyDescent="0.25">
      <c r="E20" s="5">
        <v>0.75</v>
      </c>
      <c r="F20" s="1">
        <v>32.423050573318754</v>
      </c>
      <c r="H20" s="1">
        <v>55</v>
      </c>
      <c r="I20" s="6">
        <v>10</v>
      </c>
      <c r="K20" s="1">
        <v>55</v>
      </c>
      <c r="L20" s="7">
        <v>0.02</v>
      </c>
    </row>
    <row r="21" spans="2:12" x14ac:dyDescent="0.25">
      <c r="E21" s="5">
        <v>0.8</v>
      </c>
      <c r="F21" s="1">
        <v>35.034214286236079</v>
      </c>
      <c r="H21" s="1">
        <v>60</v>
      </c>
      <c r="I21" s="6">
        <v>4</v>
      </c>
      <c r="K21" s="1">
        <v>60</v>
      </c>
      <c r="L21" s="7">
        <v>8.0000000000000002E-3</v>
      </c>
    </row>
    <row r="22" spans="2:12" x14ac:dyDescent="0.25">
      <c r="E22" s="5">
        <v>0.85</v>
      </c>
      <c r="F22" s="1">
        <v>37.981797549460126</v>
      </c>
      <c r="H22" s="1">
        <v>65</v>
      </c>
      <c r="I22" s="6">
        <v>2</v>
      </c>
      <c r="K22" s="1">
        <v>65</v>
      </c>
      <c r="L22" s="7">
        <v>4.0000000000000001E-3</v>
      </c>
    </row>
    <row r="23" spans="2:12" x14ac:dyDescent="0.25">
      <c r="E23" s="5">
        <v>0.9</v>
      </c>
      <c r="F23" s="1">
        <v>41.895437349322556</v>
      </c>
      <c r="H23" s="1">
        <v>70</v>
      </c>
      <c r="I23" s="6">
        <v>1</v>
      </c>
      <c r="K23" s="1">
        <v>70</v>
      </c>
      <c r="L23" s="7">
        <v>2E-3</v>
      </c>
    </row>
    <row r="24" spans="2:12" x14ac:dyDescent="0.25">
      <c r="E24" s="5">
        <v>0.95</v>
      </c>
      <c r="F24" s="1">
        <v>47.299215512085453</v>
      </c>
      <c r="H24" s="1">
        <v>75</v>
      </c>
      <c r="I24" s="6">
        <v>1</v>
      </c>
      <c r="K24" s="1">
        <v>75</v>
      </c>
      <c r="L24" s="7">
        <v>2E-3</v>
      </c>
    </row>
    <row r="25" spans="2:12" x14ac:dyDescent="0.25">
      <c r="E25" s="5">
        <v>1</v>
      </c>
      <c r="F25" s="1">
        <v>71.999468793195945</v>
      </c>
      <c r="H25" s="1">
        <v>80</v>
      </c>
      <c r="I25" s="6">
        <v>0</v>
      </c>
      <c r="K25" s="1">
        <v>80</v>
      </c>
      <c r="L25" s="7">
        <v>0</v>
      </c>
    </row>
  </sheetData>
  <pageMargins left="0.7" right="0.7" top="0.75" bottom="0.75" header="0.3" footer="0.3"/>
  <pageSetup orientation="portrait" r:id="rId1"/>
  <customProperties>
    <customPr name="_pios_id" r:id="rId2"/>
    <customPr name="EpmWorksheetKeyString_GUID" r:id="rId3"/>
  </customProperties>
  <drawing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data xmlns="http://riskamp.com/xml/lock-data-1.3"><![CDATA[uZuZZs4JAAB9AAAAW1E0YV9VU0VEX01vbnRlQ2FybG9fRGVncmVlRGF5c19SZW1vdmVkT3V0bGllcnMueGxzeF1TaW11bGF0aW9uUmVzdWx0czghUjI1QzY9QFNpbXVsYXRpb25QZXJjZW50aWxlKCBEQVRBIVJbNDhdQ1s0XSwgUkNbLTFdICl3AAAAW1E0YV9VU0VEX01vbnRlQ2FybG9fRGVncmVlRGF5c19SZW1vdmVkT3V0bGllcnMueGxzeF1TaW11bGF0aW9uUmVzdWx0czYhUjZDMz1AU2ltdWxhdGlvblN0YW5kYXJkRXJyb3IoIERBVEEhUls2N11DWzVdICluAAAAW1E0YV9VU0VEX01vbnRlQ2FybG9fRGVncmVlRGF5c19SZW1vdmVkT3V0bGllcnMueGxzeF1TaW11bGF0aW9uUmVzdWx0czchUjRDMz1AU2ltdWxhdGlvbk1lYW4oIERBVEEhUls2OV1DWzZdICmDAAAAW1E0YV9VU0VEX01vbnRlQ2FybG9fRGVncmVlRGF5c19SZW1vdmVkT3V0bGllcnMueGxzeF1TaW11bGF0aW9uUmVzdWx0czghUjZDOT1AU2ltdWxhdGlvbkhpc3RvZ3JhbUJpbiggREFUQSFSWzY3XUNbMV0sIDIxLCAyLCBUUlVFICmKAAAAW1E0YV9VU0VEX01vbnRlQ2FybG9fRGVncmVlRGF5c19SZW1vdmVkT3V0bGllcnMueGxzeF1TaW11bGF0aW9uUmVzdWx0czkhUjI1Qzg9QFNpbXVsYXRpb25IaXN0b2dyYW1CaW5MYWJlbCggREFUQSFSWzQ4XUNbM10sIDIxLCAyMSwgVFJVRSApnQAAAFtRNGFfVVNFRF9Nb250ZUNhcmxvX0RlZ3JlZURheXNfUmVtb3ZlZE91dGxpZXJzLnhsc3hdU2ltdWxhdGlvblJlc3VsdHM1IVIyNUMxMj1AU2ltdWxhdGlvbkhpc3RvZ3JhbUJpbiggREFUQSFSWzQ4XUNbLTVdLCAyMSwgMjEsIFRSVUUgKSAvQCBTaW11bGF0aW9uVHJpYWxzKCmdAAAAW1E0YV9VU0VEX01vbnRlQ2FybG9fRGVncmVlRGF5c19SZW1vdmVkT3V0bGllcnMueGxzeF1TaW11bGF0aW9uUmVzdWx0czUhUjI1QzEyPUBTaW11bGF0aW9uSGlzdG9ncmFtQmluKCBEQVRBIVJbNDhdQ1stNV0sIDIxLCAyMSwgVFJVRSApIC9AIFNpbXVsYXRpb25UcmlhbHMoKYwAAABbUTRhX1VTRURfTW9udGVDYXJsb19EZWdyZWVEYXlzX1JlbW92ZWRPdXRsaWVycy54bHN4XVNpbXVsYXRpb25SZXN1bHRzNyFSMjBDMTE9QFNpbXVsYXRpb25IaXN0b2dyYW1CaW5MYWJlbCggREFUQSFSWzUzXUNbLTJdLCAyMSwgMTYsIFRSVUUgKZsAAABbUTRhX1VTRURfTW9udGVDYXJsb19EZWdyZWVEYXlzX1JlbW92ZWRPdXRsaWVycy54bHN4XVNpbXVsYXRpb25SZXN1bHRzOSFSNUMxMj1AU2ltdWxhdGlvbkhpc3RvZ3JhbUJpbiggREFUQSFSWzY4XUNbLTFdLCAyMSwgMSwgVFJVRSApIC9AIFNpbXVsYXRpb25UcmlhbHMoKZsAAABbUTRhX1VTRURfTW9udGVDYXJsb19EZWdyZWVEYXlzX1JlbW92ZWRPdXRsaWVycy54bHN4XVNpbXVsYXRpb25SZXN1bHRzOSFSNUMxMj1AU2ltdWxhdGlvbkhpc3RvZ3JhbUJpbiggREFUQSFSWzY4XUNbLTFdLCAyMSwgMSwgVFJVRSApIC9AIFNpbXVsYXRpb25UcmlhbHMoKYIAAABbUTRhX1VTRURfTW9udGVDYXJsb19EZWdyZWVEYXlzX1JlbW92ZWRPdXRsaWVycy54bHN4XVNpbXVsYXRpb25SZXN1bHRzNyFSMThDOT1AU2ltdWxhdGlvbkhpc3RvZ3JhbUJpbiggREFUQSFSWzU1XUMsIDIxLCAxNCwgVFJVRSApiAAAAFtRNGFfVVNFRF9Nb250ZUNhcmxvX0RlZ3JlZURheXNfUmVtb3ZlZE91dGxpZXJzLnhsc3hdU2ltdWxhdGlvblJlc3VsdHM5IVIxN0MxMT1AU2ltdWxhdGlvbkhpc3RvZ3JhbUJpbkxhYmVsKCBEQVRBIVJbNTZdQywgMjEsIDEzLCBUUlVFICl9AAAAW1E0YV9VU0VEX01vbnRlQ2FybG9fRGVncmVlRGF5c19SZW1vdmVkT3V0bGllcnMueGxzeF1TaW11bGF0aW9uUmVzdWx0czchUjExQzY9QFNpbXVsYXRpb25QZXJjZW50aWxlKCBEQVRBIVJbNjJdQ1szXSwgUkNbLTFdICmbAAAAW1E0YV9VU0VEX01vbnRlQ2FybG9fRGVncmVlRGF5c19SZW1vdmVkT3V0bGllcnMueGxzeF1TaW11bGF0aW9uUmVzdWx0czchUjVDMTI9QFNpbXVsYXRpb25IaXN0b2dyYW1CaW4oIERBVEEhUls2OF1DWy0zXSwgMjEsIDEsIFRSVUUgKSAvQCBTaW11bGF0aW9uVHJpYWxzKCmbAAAAW1E0YV9VU0VEX01vbnRlQ2FybG9fRGVncmVlRGF5c19SZW1vdmVkT3V0bGllcnMueGxzeF1TaW11bGF0aW9uUmVzdWx0czchUjVDMTI9QFNpbXVsYXRpb25IaXN0b2dyYW1CaW4oIERBVEEhUls2OF1DWy0zXSwgMjEsIDEsIFRSVUUgKSAvQCBTaW11bGF0aW9uVHJpYWxzKCmFAAAAW1E0YV9VU0VEX01vbnRlQ2FybG9fRGVncmVlRGF5c19SZW1vdmVkT3V0bGllcnMueGxzeF1TaW11bGF0aW9uUmVzdWx0czkhUjIxQzk9QFNpbXVsYXRpb25IaXN0b2dyYW1CaW4oIERBVEEhUls1Ml1DWzJdLCAyMSwgMTcsIFRSVUUgKYgAAABbUTRhX1VTRURfTW9udGVDYXJsb19EZWdyZWVEYXlzX1JlbW92ZWRPdXRsaWVycy54bHN4XVNpbXVsYXRpb25SZXN1bHRzOSFSMTRDMTE9QFNpbXVsYXRpb25IaXN0b2dyYW1CaW5MYWJlbCggREFUQSFSWzU5XUMsIDIxLCAxMCwgVFJVRSApgAAAAFtRNGFfVVNFRF9Nb250ZUNhcmxvX0RlZ3JlZURheXNfUmVtb3ZlZE91dGxpZXJzLnhsc3hdU2ltdWxhdGlvblJlc3VsdHM3IVI2Qzk9QFNpbXVsYXRpb25IaXN0b2dyYW1CaW4oIERBVEEhUls2N11DLCAyMSwgMiwgVFJVRSApigAAAFtRNGFfVVNFRF9Nb250ZUNhcmxvX0RlZ3JlZURheXNfUmVtb3ZlZE91dGxpZXJzLnhsc3hdU2ltdWxhdGlvblJlc3VsdHM4IVIyNUM4PUBTaW11bGF0aW9uSGlzdG9ncmFtQmluTGFiZWwoIERBVEEhUls0OF1DWzJdLCAyMSwgMjEsIFRSVUUgKZ0AAABbUTRhX1VTRURfTW9udGVDYXJsb19EZWdyZWVEYXlzX1JlbW92ZWRPdXRsaWVycy54bHN4XVNpbXVsYXRpb25SZXN1bHRzNiFSMTdDMTI9QFNpbXVsYXRpb25IaXN0b2dyYW1CaW4oIERBVEEhUls1Nl1DWy00XSwgMjEsIDEzLCBUUlVFICkgL0AgU2ltdWxhdGlvblRyaWFscygpnQAAAFtRNGFfVVNFRF9Nb250ZUNhcmxvX0RlZ3JlZURheXNfUmVtb3ZlZE91dGxpZXJzLnhsc3hdU2ltdWxhdGlvblJlc3VsdHM2IVIxN0MxMj1AU2ltdWxhdGlvbkhpc3RvZ3JhbUJpbiggREFUQSFSWzU2XUNbLTRdLCAyMSwgMTMsIFRSVUUgKSAvQCBTaW11bGF0aW9uVHJpYWxzKCmLAAAAW1E0YV9VU0VEX01vbnRlQ2FybG9fRGVncmVlRGF5c19SZW1vdmVkT3V0bGllcnMueGxzeF1TaW11bGF0aW9uUmVzdWx0czghUjEyQzExPUBTaW11bGF0aW9uSGlzdG9ncmFtQmluTGFiZWwoIERBVEEhUls2MV1DWy0xXSwgMjEsIDgsIFRSVUUgKZ8AAABbUTRhX1VTRURfTW9udGVDYXJsb19EZWdyZWVEYXlzX1JlbW92ZWRPdXRsaWVycy54bHN4XVNpbXVsYXRpb25SZXN1bHRzNEhERCFSMTBDMTI9QFNpbXVsYXRpb25IaXN0b2dyYW1CaW4oIERBVEEhUlsyNl1DWy02XSwgMjEsIDYsIFRSVUUgKSAvQCBTaW11bGF0aW9uVHJpYWxzKCmfAAAAW1E0YV9VU0VEX01vbnRlQ2FybG9fRGVncmVlRGF5c19SZW1vdmVkT3V0bGllcnMueGxzeF1TaW11bGF0aW9uUmVzdWx0czRIREQhUjEwQzEyPUBTaW11bGF0aW9uSGlzdG9ncmFtQmluKCBEQVRBIVJbMjZdQ1stNl0sIDIxLCA2LCBUUlVFICkgL0AgU2ltdWxhdGlvblRyaWFscygpfAAAAFtRNGFfVVNFRF9Nb250ZUNhcmxvX0RlZ3JlZURheXNfUmVtb3ZlZE91dGxpZXJzLnhsc3hdU2ltdWxhdGlvblJlc3VsdHM5IVI1QzY9QFNpbXVsYXRpb25QZXJjZW50aWxlKCBEQVRBIVJbNjhdQ1s1XSwgUkNbLTFdICmbAAAAW1E0YV9VU0VEX01vbnRlQ2FybG9fRGVncmVlRGF5c19SZW1vdmVkT3V0bGllcnMueGxzeF1TaW11bGF0aW9uUmVzdWx0czYhUjhDMTI9QFNpbXVsYXRpb25IaXN0b2dyYW1CaW4oIERBVEEhUls2NV1DWy00XSwgMjEsIDQsIFRSVUUgKSAvQCBTaW11bGF0aW9uVHJpYWxzKCmbAAAAW1E0YV9VU0VEX01vbnRlQ2FybG9fRGVncmVlRGF5c19SZW1vdmVkT3V0bGllcnMueGxzeF1TaW11bGF0aW9uUmVzdWx0czYhUjhDMTI9QFNpbXVsYXRpb25IaXN0b2dyYW1CaW4oIERBVEEhUls2NV1DWy00XSwgMjEsIDQsIFRSVUUgKSAvQCBTaW11bGF0aW9uVHJpYWxzKCmbAAAAW1E0YV9VU0VEX01vbnRlQ2FybG9fRGVncmVlRGF5c19SZW1vdmVkT3V0bGllcnMueGxzeF1TaW11bGF0aW9uUmVzdWx0czchUjZDMTI9QFNpbXVsYXRpb25IaXN0b2dyYW1CaW4oIERBVEEhUls2N11DWy0zXSwgMjEsIDIsIFRSVUUgKSAvQCBTaW11bGF0aW9uVHJpYWxzKCmbAAAAW1E0YV9VU0VEX01vbnRlQ2FybG9fRGVncmVlRGF5c19SZW1vdmVkT3V0bGllcnMueGxzeF1TaW11bGF0aW9uUmVzdWx0czchUjZDMTI9QFNpbXVsYXRpb25IaXN0b2dyYW1CaW4oIERBVEEhUls2N11DWy0zXSwgMjEsIDIsIFRSVUUgKSAvQCBTaW11bGF0aW9uVHJpYWxzKCmIAAAAW1E0YV9VU0VEX01vbnRlQ2FybG9fRGVncmVlRGF5c19SZW1vdmVkT3V0bGllcnMueGxzeF1TaW11bGF0aW9uUmVzdWx0czkhUjdDOD1AU2ltdWxhdGlvbkhpc3RvZ3JhbUJpbkxhYmVsKCBEQVRBIVJbNjZdQ1szXSwgMjEsIDMsIFRSVUUgKYsAAABbUTRhX1VTRURfTW9udGVDYXJsb19EZWdyZWVEYXlzX1JlbW92ZWRPdXRsaWVycy54bHN4XVNpbXVsYXRpb25SZXN1bHRzNiFSMTJDMTE9QFNpbXVsYXRpb25IaXN0b2dyYW1CaW5MYWJlbCggREFUQSFSWzYxXUNbLTNdLCAyMSwgOCwgVFJVRSApmwAAAFtRNGFfVVNFRF9Nb250ZUNhcmxvX0RlZ3JlZURheXNfUmVtb3ZlZE91dGxpZXJzLnhsc3hdU2ltdWxhdGlvblJlc3VsdHM2IVI1QzEyPUBTaW11bGF0aW9uSGlzdG9ncmFtQmluKCBEQVRBIVJbNjhdQ1stNF0sIDIxLCAxLCBUUlVFICkgL0AgU2ltdWxhdGlvblRyaWFscygpmwAAAFtRNGFfVVNFRF9Nb250ZUNhcmxvX0RlZ3JlZURheXNfUmVtb3ZlZE91dGxpZXJzLnhsc3hdU2ltdWxhdGlvblJlc3VsdHM2IVI1QzEyPUBTaW11bGF0aW9uSGlzdG9ncmFtQmluKCBEQVRBIVJbNjhdQ1stNF0sIDIxLCAxLCBUUlVFICkgL0AgU2ltdWxhdGlvblRyaWFscygphQAAAFtRNGFfVVNFRF9Nb250ZUNhcmxvX0RlZ3JlZURheXNfUmVtb3ZlZE91dGxpZXJzLnhsc3hdU2ltdWxhdGlvblJlc3VsdHM4IVIyMUM5PUBTaW11bGF0aW9uSGlzdG9ncmFtQmluKCBEQVRBIVJbNTJdQ1sxXSwgMjEsIDE3LCBUUlVFICl8AAAAW1E0YV9VU0VEX01vbnRlQ2FybG9fRGVncmVlRGF5c19SZW1vdmVkT3V0bGllcnMueGxzeF1TaW11bGF0aW9uUmVzdWx0czYhUjdDNj1AU2ltdWxhdGlvblBlcmNlbnRpbGUoIERBVEEhUls2Nl1DWzJdLCBSQ1stMV0gKYoAAABbUTRhX1VTRURfTW9udGVDYXJsb19EZWdyZWVEYXlzX1JlbW92ZWRPdXRsaWVycy54bHN4XVNpbXVsYXRpb25SZXN1bHRzOCFSMTlDOD1AU2ltdWxhdGlvbkhpc3RvZ3JhbUJpbkxhYmVsKCBEQVRBIVJbNTRdQ1syXSwgMjEsIDE1LCBUUlVFICmdAAAAW1E0YV9VU0VEX01vbnRlQ2FybG9fRGVncmVlRGF5c19SZW1vdmVkT3V0bGllcnMueGxzeF1TaW11bGF0aW9uUmVzdWx0czghUjE2QzEyPUBTaW11bGF0aW9uSGlzdG9ncmFtQmluKCBEQVRBIVJbNTddQ1stMl0sIDIxLCAxMiwgVFJVRSApIC9AIFNpbXVsYXRpb25UcmlhbHMoKZ0AAABbUTRhX1VTRURfTW9udGVDYXJsb19EZWdyZWVEYXlzX1JlbW92ZWRPdXRsaWVycy54bHN4XVNpbXVsYXRpb25SZXN1bHRzOCFSMTZDMTI9QFNpbXVsYXRpb25IaXN0b2dyYW1CaW4oIERBVEEhUls1N11DWy0yXSwgMjEsIDEyLCBUUlVFICkgL0AgU2ltdWxhdGlvblRyaWFscygpnQAAAFtRNGFfVVNFRF9Nb250ZUNhcmxvX0RlZ3JlZURheXNfUmVtb3ZlZE91dGxpZXJzLnhsc3hdU2ltdWxhdGlvblJlc3VsdHM5IVIxNEMxMj1AU2ltdWxhdGlvbkhpc3RvZ3JhbUJpbiggREFUQSFSWzU5XUNbLTFdLCAyMSwgMTAsIFRSVUUgKSAvQCBTaW11bGF0aW9uVHJpYWxzKCmdAAAAW1E0YV9VU0VEX01vbnRlQ2FybG9fRGVncmVlRGF5c19SZW1vdmVkT3V0bGllcnMueGxzeF1TaW11bGF0aW9uUmVzdWx0czkhUjE0QzEyPUBTaW11bGF0aW9uSGlzdG9ncmFtQmluKCBEQVRBIVJbNTldQ1stMV0sIDIxLCAxMCwgVFJVRSApIC9AIFNpbXVsYXRpb25UcmlhbHMoKZ0AAABbUTRhX1VTRURfTW9udGVDYXJsb19EZWdyZWVEYXlzX1JlbW92ZWRPdXRsaWVycy54bHN4XVNpbXVsYXRpb25SZXN1bHRzNiFSMjVDMTI9QFNpbXVsYXRpb25IaXN0b2dyYW1CaW4oIERBVEEhUls0OF1DWy00XSwgMjEsIDIxLCBUUlVFICkgL0AgU2ltdWxhdGlvblRyaWFscygpnQAAAFtRNGFfVVNFRF9Nb250ZUNhcmxvX0RlZ3JlZURheXNfUmVtb3ZlZE91dGxpZXJzLnhsc3hdU2ltdWxhdGlvblJlc3VsdHM2IVIyNUMxMj1AU2ltdWxhdGlvbkhpc3RvZ3JhbUJpbiggREFUQSFSWzQ4XUNbLTRdLCAyMSwgMjEsIFRSVUUgKSAvQCBTaW11bGF0aW9uVHJpYWxzKCmMAAAAW1E0YV9VU0VEX01vbnRlQ2FybG9fRGVncmVlRGF5c19SZW1vdmVkT3V0bGllcnMueGxzeF1TaW11bGF0aW9uUmVzdWx0czghUjIwQzExPUBTaW11bGF0aW9uSGlzdG9ncmFtQmluTGFiZWwoIERBVEEhUls1M11DWy0xXSwgMjEsIDE2LCBUUlVFICmcAAAAW1E0YV9VU0VEX01vbnRlQ2FybG9fRGVncmVlRGF5c19SZW1vdmVkT3V0bGllcnMueGxzeF1TaW11bGF0aW9uUmVzdWx0czghUjEzQzEyPUBTaW11bGF0aW9uSGlzdG9ncmFtQmluKCBEQVRBIVJbNjBdQ1stMl0sIDIxLCA5LCBUUlVFICkgL0AgU2ltdWxhdGlvblRyaWFscygpnAAAAFtRNGFfVVNFRF9Nb250ZUNhcmxvX0RlZ3JlZURheXNfUmVtb3ZlZE91dGxpZXJzLnhsc3hdU2ltdWxhdGlvblJlc3VsdHM4IVIxM0MxMj1AU2ltdWxhdGlvbkhpc3RvZ3JhbUJpbiggREFUQSFSWzYwXUNbLTJdLCAyMSwgOSwgVFJVRSApIC9AIFNpbXVsYXRpb25UcmlhbHMoKYoAAABbUTRhX1VTRURfTW9udGVDYXJsb19EZWdyZWVEYXlzX1JlbW92ZWRPdXRsaWVycy54bHN4XVNpbXVsYXRpb25SZXN1bHRzNiFSNUMxMT1AU2ltdWxhdGlvbkhpc3RvZ3JhbUJpbkxhYmVsKCBEQVRBIVJbNjhdQ1stM10sIDIxLCAxLCBUUlVFICmCAAAAW1E0YV9VU0VEX01vbnRlQ2FybG9fRGVncmVlRGF5c19SZW1vdmVkT3V0bGllcnMueGxzeF1TaW11bGF0aW9uUmVzdWx0czchUjI0Qzk9QFNpbXVsYXRpb25IaXN0b2dyYW1CaW4oIERBVEEhUls0OV1DLCAyMSwgMjAsIFRSVUUgKXwAAABbUTRhX1VTRURfTW9udGVDYXJsb19EZWdyZWVEYXlzX1JlbW92ZWRPdXRsaWVycy54bHN4XVNpbXVsYXRpb25SZXN1bHRzNiFSNUM2PUBTaW11bGF0aW9uUGVyY2VudGlsZSggREFUQSFSWzY4XUNbMl0sIFJDWy0xXSAphAAAAFtRNGFfVVNFRF9Nb250ZUNhcmxvX0RlZ3JlZURheXNfUmVtb3ZlZE91dGxpZXJzLnhsc3hdU2ltdWxhdGlvblJlc3VsdHM5IVIxMkM5PUBTaW11bGF0aW9uSGlzdG9ncmFtQmluKCBEQVRBIVJbNjFdQ1syXSwgMjEsIDgsIFRSVUUgKXwAAABbUTRhX1VTRURfTW9udGVDYXJsb19EZWdyZWVEYXlzX1JlbW92ZWRPdXRsaWVycy54bHN4XVNpbXVsYXRpb25SZXN1bHRzNSFSOUM2PUBTaW11bGF0aW9uUGVyY2VudGlsZSggREFUQSFSWzY0XUNbMV0sIFJDWy0xXSAphAAAAFtRNGFfVVNFRF9Nb250ZUNhcmxvX0RlZ3JlZURheXNfUmVtb3ZlZE91dGxpZXJzLnhsc3hdU2ltdWxhdGlvblJlc3VsdHM2IVI5Qzk9QFNpbXVsYXRpb25IaXN0b2dyYW1CaW4oIERBVEEhUls2NF1DWy0xXSwgMjEsIDUsIFRSVUUgKYAAAABbUTRhX1VTRURfTW9udGVDYXJsb19EZWdyZWVEYXlzX1JlbW92ZWRPdXRsaWVycy54bHN4XVNpbXVsYXRpb25SZXN1bHRzM0NERCFSNkM2PUBTaW11bGF0aW9uUGVyY2VudGlsZSggREFUQSFSWzY3XUNbLTFdLCBSQ1stMV0gKX0AAABbUTRhX1VTRURfTW9udGVDYXJsb19EZWdyZWVEYXlzX1JlbW92ZWRPdXRsaWVycy54bHN4XVNpbXVsYXRpb25SZXN1bHRzNiFSMjNDNj1AU2ltdWxhdGlvblBlcmNlbnRpbGUoIERBVEEhUls1MF1DWzJdLCBSQ1stMV0gKYoAAABbUTRhX1VTRURfTW9udGVDYXJsb19EZWdyZWVEYXlzX1JlbW92ZWRPdXRsaWVycy54bHN4XVNpbXVsYXRpb25SZXN1bHRzNSFSMTFDOD1AU2ltdWxhdGlvbkhpc3RvZ3JhbUJpbkxhYmVsKCBEQVRBIVJbNjJdQ1stMV0sIDIxLCA3LCBUUlVFICmPAAAAW1E0YV9VU0VEX01vbnRlQ2FybG9fRGVncmVlRGF5c19SZW1vdmVkT3V0bGllcnMueGxzeF1TaW11bGF0aW9uUmVzdWx0czFIREQhUjE1QzExPUBTaW11bGF0aW9uSGlzdG9ncmFtQmluTGFiZWwoIERBVEEhUlsyMV1DWy04XSwgMjEsIDExLCBUUlVFICmHAAAAW1E0YV9VU0VEX01vbnRlQ2FybG9fRGVncmVlRGF5c19SZW1vdmVkT3V0bGllcnMueGxzeF1TaW11bGF0aW9uUmVzdWx0czRDREQhUjVDOT1AU2ltdWxhdGlvbkhpc3RvZ3JhbUJpbiggREFUQSFSWzY4XUNbLTNdLCAyMSwgMSwgVFJVRSApdgAAAFtRNGFfVVNFRF9Nb250ZUNhcmxvX0RlZ3JlZURheXNfUmVtb3ZlZE91dGxpZXJzLnhsc3hdU2ltdWxhdGlvblJlc3VsdHM0Q0REIVIxN0MzPUBTaW11bGF0aW9uS3VydG9zaXMoIERBVEEhUls1Nl1DWzNdICmIAAAAW1E0YV9VU0VEX01vbnRlQ2FybG9fRGVncmVlRGF5c19SZW1vdmVkT3V0bGllcnMueGxzeF1TaW11bGF0aW9uUmVzdWx0czghUjZDOD1AU2ltdWxhdGlvbkhpc3RvZ3JhbUJpbkxhYmVsKCBEQVRBIVJbNjddQ1syXSwgMjEsIDIsIFRSVUUgKYwAAABbUTRhX1VTRURfTW9udGVDYXJsb19EZWdyZWVEYXlzX1JlbW92ZWRPdXRsaWVycy54bHN4XVNpbXVsYXRpb25SZXN1bHRzNSFSMjRDMTE9QFNpbXVsYXRpb25IaXN0b2dyYW1CaW5MYWJlbCggREFUQSFSWzQ5XUNbLTRdLCAyMSwgMjAsIFRSVUUgKZ8AAABbUTRhX1VTRURfTW9udGVDYXJsb19EZWdyZWVEYXlzX1JlbW92ZWRPdXRsaWVycy54bHN4XVNpbXVsYXRpb25SZXN1bHRzMkhERCFSMTBDMTI9QFNpbXVsYXRpb25IaXN0b2dyYW1CaW4oIERBVEEhUlsyNl1DWy04XSwgMjEsIDYsIFRSVUUgKSAvQCBTaW11bGF0aW9uVHJpYWxzKCmfAAAAW1E0YV9VU0VEX01vbnRlQ2FybG9fRGVncmVlRGF5c19SZW1vdmVkT3V0bGllcnMueGxzeF1TaW11bGF0aW9uUmVzdWx0czJIREQhUjEwQzEyPUBTaW11bGF0aW9uSGlzdG9ncmFtQmluKCBEQVRBIVJbMjZdQ1stOF0sIDIxLCA2LCBUUlVFICkgL0AgU2ltdWxhdGlvblRyaWFscygpgAAAAFtRNGFfVVNFRF9Nb250ZUNhcmxvX0RlZ3JlZURheXNfUmVtb3ZlZE91dGxpZXJzLnhsc3hdU2ltdWxhdGlvblJlc3VsdHMySEREIVI5QzY9QFNpbXVsYXRpb25QZXJjZW50aWxlKCBEQVRBIVJbMjddQ1stMl0sIFJDWy0xXSApbgAAAFtRNGFfVVNFRF9Nb250ZUNhcmxvX0RlZ3JlZURheXNfUmVtb3ZlZE91dGxpZXJzLnhsc3hdU2ltdWxhdGlvblJlc3VsdHM1IVI0QzM9QFNpbXVsYXRpb25NZWFuKCBEQVRBIVJbNjldQ1s0XSApgQAAAFtRNGFfVVNFRF9Nb250ZUNhcmxvX0RlZ3JlZURheXNfUmVtb3ZlZE91dGxpZXJzLnhsc3hdU2ltdWxhdGlvblJlc3VsdHMxSEREIVIxOEM2PUBTaW11bGF0aW9uUGVyY2VudGlsZSggREFUQSFSWzE4XUNbLTNdLCBSQ1stMV0gKZ4AAABbUTRhX1VTRURfTW9udGVDYXJsb19EZWdyZWVEYXlzX1JlbW92ZWRPdXRsaWVycy54bHN4XVNpbXVsYXRpb25SZXN1bHRzM0NERCFSN0MxMj1AU2ltdWxhdGlvbkhpc3RvZ3JhbUJpbiggREFUQSFSWzY2XUNbLTddLCAyMSwgMywgVFJVRSApIC9AIFNpbXVsYXRpb25UcmlhbHMoKZ4AAABbUTRhX1VTRURfTW9udGVDYXJsb19EZWdyZWVEYXlzX1JlbW92ZWRPdXRsaWVycy54bHN4XVNpbXVsYXRpb25SZXN1bHRzM0NERCFSN0MxMj1AU2ltdWxhdGlvbkhpc3RvZ3JhbUJpbiggREFUQSFSWzY2XUNbLTddLCAyMSwgMywgVFJVRSApIC9AIFNpbXVsYXRpb25UcmlhbHMoKYgAAABbUTRhX1VTRURfTW9udGVDYXJsb19EZWdyZWVEYXlzX1JlbW92ZWRPdXRsaWVycy54bHN4XVNpbXVsYXRpb25SZXN1bHRzNEhERCFSMTJDOT1AU2ltdWxhdGlvbkhpc3RvZ3JhbUJpbiggREFUQSFSWzI0XUNbLTNdLCAyMSwgOCwgVFJVRSApfQAAAFtRNGFfVVNFRF9Nb250ZUNhcmxvX0RlZ3JlZURheXNfUmVtb3ZlZE91dGxpZXJzLnhsc3hdU2ltdWxhdGlvblJlc3VsdHM5IVIyMkM2PUBTaW11bGF0aW9uUGVyY2VudGlsZSggREFUQSFSWzUxXUNbNV0sIFJDWy0xXSApfAAAAFtRNGFfVVNFRF9Nb250ZUNhcmxvX0RlZ3JlZURheXNfUmVtb3ZlZE91dGxpZXJzLnhsc3hdU2ltdWxhdGlvblJlc3VsdHM1IVIxM0MzPUBTaW11bGF0aW9uU3RhbmRhcmREZXZpYXRpb24oIERBVEEhUls2MF1DWzRdICmBAAAAW1E0YV9VU0VEX01vbnRlQ2FybG9fRGVncmVlRGF5c19SZW1vdmVkT3V0bGllcnMueGxzeF1TaW11bGF0aW9uUmVzdWx0czJIREQhUjE4QzY9QFNpbXVsYXRpb25QZXJjZW50aWxlKCBEQVRBIVJbMThdQ1stMl0sIFJDWy0xXSApoAAAAFtRNGFfVVNFRF9Nb250ZUNhcmxvX0RlZ3JlZURheXNfUmVtb3ZlZE91dGxpZXJzLnhsc3hdU2ltdWxhdGlvblJlc3VsdHM0SEREIVIxOUMxMj1AU2ltdWxhdGlvbkhpc3RvZ3JhbUJpbiggREFUQSFSWzE3XUNbLTZdLCAyMSwgMTUsIFRSVUUgKSAvQCBTaW11bGF0aW9uVHJpYWxzKCmgAAAAW1E0YV9VU0VEX01vbnRlQ2FybG9fRGVncmVlRGF5c19SZW1vdmVkT3V0bGllcnMueGxzeF1TaW11bGF0aW9uUmVzdWx0czRIREQhUjE5QzEyPUBTaW11bGF0aW9uSGlzdG9ncmFtQmluKCBEQVRBIVJbMTddQ1stNl0sIDIxLCAxNSwgVFJVRSApIC9AIFNpbXVsYXRpb25UcmlhbHMoKYkAAABbUTRhX1VTRURfTW9udGVDYXJsb19EZWdyZWVEYXlzX1JlbW92ZWRPdXRsaWVycy54bHN4XVNpbXVsYXRpb25SZXN1bHRzNEhERCFSMThDOT1AU2ltdWxhdGlvbkhpc3RvZ3JhbUJpbiggREFUQSFSWzE4XUNbLTNdLCAyMSwgMTQsIFRSVUUgKaAAAABbUTRhX1VTRURfTW9udGVDYXJsb19EZWdyZWVEYXlzX1JlbW92ZWRPdXRsaWVycy54bHN4XVNpbXVsYXRpb25SZXN1bHRzMUNERCFSMjJDMTI9QFNpbXVsYXRpb25IaXN0b2dyYW1CaW4oIERBVEEhUls1MV1DWy05XSwgMjEsIDE4LCBUUlVFICkgL0AgU2ltdWxhdGlvblRyaWFscygpoAAAAFtRNGFfVVNFRF9Nb250ZUNhcmxvX0RlZ3JlZURheXNfUmVtb3ZlZE91dGxpZXJzLnhsc3hdU2ltdWxhdGlvblJlc3VsdHMxQ0REIVIyMkMxMj1AU2ltdWxhdGlvbkhpc3RvZ3JhbUJpbiggREFUQSFSWzUxXUNbLTldLCAyMSwgMTgsIFRSVUUgKSAvQCBTaW11bGF0aW9uVHJpYWxzKCmGAAAAW1E0YV9VU0VEX01vbnRlQ2FybG9fRGVncmVlRGF5c19SZW1vdmVkT3V0bGllcnMueGxzeF1TaW11bGF0aW9uUmVzdWx0czkhUjhDMTE9QFNpbXVsYXRpb25IaXN0b2dyYW1CaW5MYWJlbCggREFUQSFSWzY1XUMsIDIxLCA0LCBUUlVFICmJAAAAW1E0YV9VU0VEX01vbnRlQ2FybG9fRGVncmVlRGF5c19SZW1vdmVkT3V0bGllcnMueGxzeF1TaW11bGF0aW9uUmVzdWx0czRDREQhUjE5Qzk9QFNpbXVsYXRpb25IaXN0b2dyYW1CaW4oIERBVEEhUls1NF1DWy0zXSwgMjEsIDE1LCBUUlVFICmMAAAAW1E0YV9VU0VEX01vbnRlQ2FybG9fRGVncmVlRGF5c19SZW1vdmVkT3V0bGllcnMueGxzeF1TaW11bGF0aW9uUmVzdWx0czYhUjE5QzExPUBTaW11bGF0aW9uSGlzdG9ncmFtQmluTGFiZWwoIERBVEEhUls1NF1DWy0zXSwgMjEsIDE1LCBUUlVFICmOAAAAW1E0YV9VU0VEX01vbnRlQ2FybG9fRGVncmVlRGF5c19SZW1vdmVkT3V0bGllcnMueGxzeF1TaW11bGF0aW9uUmVzdWx0czRIREQhUjIwQzg9QFNpbXVsYXRpb25IaXN0b2dyYW1CaW5MYWJlbCggREFUQSFSWzE2XUNbLTJdLCAyMSwgMTYsIFRSVUUgKYkAAABbUTRhX1VTRURfTW9udGVDYXJsb19EZWdyZWVEYXlzX1JlbW92ZWRPdXRsaWVycy54bHN4XVNpbXVsYXRpb25SZXN1bHRzMkNERCFSMTZDOT1AU2ltdWxhdGlvbkhpc3RvZ3JhbUJpbiggREFUQSFSWzU3XUNbLTVdLCAyMSwgMTIsIFRSVUUgKYwAAABbUTRhX1VTRURfTW9udGVDYXJsb19EZWdyZWVEYXlzX1JlbW92ZWRPdXRsaWVycy54bHN4XVNpbXVsYXRpb25SZXN1bHRzNEhERCFSNkM4PUBTaW11bGF0aW9uSGlzdG9ncmFtQmluTGFiZWwoIERBVEEhUlszMF1DWy0yXSwgMjEsIDIsIFRSVUUgKaAAAABbUTRhX1VTRURfTW9udGVDYXJsb19EZWdyZWVEYXlzX1JlbW92ZWRPdXRsaWVycy54bHN4XVNpbXVsYXRpb25SZXN1bHRzNENERCFSMTZDMTI9QFNpbXVsYXRpb25IaXN0b2dyYW1CaW4oIERBVEEhUls1N11DWy02XSwgMjEsIDEyLCBUUlVFICkgL0AgU2ltdWxhdGlvblRyaWFscygpoAAAAFtRNGFfVVNFRF9Nb250ZUNhcmxvX0RlZ3JlZURheXNfUmVtb3ZlZE91dGxpZXJzLnhsc3hdU2ltdWxhdGlvblJlc3VsdHM0Q0REIVIxNkMxMj1AU2ltdWxhdGlvbkhpc3RvZ3JhbUJpbiggREFUQSFSWzU3XUNbLTZdLCAyMSwgMTIsIFRSVUUgKSAvQCBTaW11bGF0aW9uVHJpYWxzKCmMAAAAW1E0YV9VU0VEX01vbnRlQ2FybG9fRGVncmVlRGF5c19SZW1vdmVkT3V0bGllcnMueGxzeF1TaW11bGF0aW9uUmVzdWx0czFDREQhUjlDOD1AU2ltdWxhdGlvbkhpc3RvZ3JhbUJpbkxhYmVsKCBEQVRBIVJbNjRdQ1stNV0sIDIxLCA1LCBUUlVFICmLAAAAW1E0YV9VU0VEX01vbnRlQ2FybG9fRGVncmVlRGF5c19SZW1vdmVkT3V0bGllcnMueGxzeF1TaW11bGF0aW9uUmVzdWx0czUhUjI1Qzg9QFNpbXVsYXRpb25IaXN0b2dyYW1CaW5MYWJlbCggREFUQSFSWzQ4XUNbLTFdLCAyMSwgMjEsIFRSVUUgKZ4AAABbUTRhX1VTRURfTW9udGVDYXJsb19EZWdyZWVEYXlzX1JlbW92ZWRPdXRsaWVycy54bHN4XVNpbXVsYXRpb25SZXN1bHRzM0NERCFSOUMxMj1AU2ltdWxhdGlvbkhpc3RvZ3JhbUJpbiggREFUQSFSWzY0XUNbLTddLCAyMSwgNSwgVFJVRSApIC9AIFNpbXVsYXRpb25UcmlhbHMoKZ4AAABbUTRhX1VTRURfTW9udGVDYXJsb19EZWdyZWVEYXlzX1JlbW92ZWRPdXRsaWVycy54bHN4XVNpbXVsYXRpb25SZXN1bHRzM0NERCFSOUMxMj1AU2ltdWxhdGlvbkhpc3RvZ3JhbUJpbiggREFUQSFSWzY0XUNbLTddLCAyMSwgNSwgVFJVRSApIC9AIFNpbXVsYXRpb25UcmlhbHMoKaAAAABbUTRhX1VTRURfTW9udGVDYXJsb19EZWdyZWVEYXlzX1JlbW92ZWRPdXRsaWVycy54bHN4XVNpbXVsYXRpb25SZXN1bHRzMkhERCFSMjFDMTI9QFNpbXVsYXRpb25IaXN0b2dyYW1CaW4oIERBVEEhUlsxNV1DWy04XSwgMjEsIDE3LCBUUlVFICkgL0AgU2ltdWxhdGlvblRyaWFscygpoAAAAFtRNGFfVVNFRF9Nb250ZUNhcmxvX0RlZ3JlZURheXNfUmVtb3ZlZE91dGxpZXJzLnhsc3hdU2ltdWxhdGlvblJlc3VsdHMySEREIVIyMUMxMj1AU2ltdWxhdGlvbkhpc3RvZ3JhbUJpbiggREFUQSFSWzE1XUNbLThdLCAyMSwgMTcsIFRSVUUgKSAvQCBTaW11bGF0aW9uVHJpYWxzKCmOAAAAW1E0YV9VU0VEX01vbnRlQ2FybG9fRGVncmVlRGF5c19SZW1vdmVkT3V0bGllcnMueGxzeF1TaW11bGF0aW9uUmVzdWx0czRIREQhUjI0Qzg9QFNpbXVsYXRpb25IaXN0b2dyYW1CaW5MYWJlbCggREFUQSFSWzEyXUNbLTJdLCAyMSwgMjAsIFRSVUUgKY4AAABbUTRhX1VTRURfTW9udGVDYXJsb19EZWdyZWVEYXlzX1JlbW92ZWRPdXRsaWVycy54bHN4XVNpbXVsYXRpb25SZXN1bHRzMUNERCFSMTdDOD1AU2ltdWxhdGlvbkhpc3RvZ3JhbUJpbkxhYmVsKCBEQVRBIVJbNTZdQ1stNV0sIDIxLCAxMywgVFJVRSApiwAAAFtRNGFfVVNFRF9Nb250ZUNhcmxvX0RlZ3JlZURheXNfUmVtb3ZlZE91dGxpZXJzLnhsc3hdU2ltdWxhdGlvblJlc3VsdHM1IVIxN0M4PUBTaW11bGF0aW9uSGlzdG9ncmFtQmluTGFiZWwoIERBVEEhUls1Nl1DWy0xXSwgMjEsIDEzLCBUUlVFICmPAAAAW1E0YV9VU0VEX01vbnRlQ2FybG9fRGVncmVlRGF5c19SZW1vdmVkT3V0bGllcnMueGxzeF1TaW11bGF0aW9uUmVzdWx0czNDREQhUjE0QzExPUBTaW11bGF0aW9uSGlzdG9ncmFtQmluTGFiZWwoIERBVEEhUls1OV1DWy02XSwgMjEsIDEwLCBUUlVFICmHAAAAW1E0YV9VU0VEX01vbnRlQ2FybG9fRGVncmVlRGF5c19SZW1vdmVkT3V0bGllcnMueGxzeF1TaW11bGF0aW9uUmVzdWx0czYhUjI1Qzg9QFNpbXVsYXRpb25IaXN0b2dyYW1CaW5MYWJlbCggREFUQSFSWzQ4XUMsIDIxLCAyMSwgVFJVRSApfQAAAFtRNGFfVVNFRF9Nb250ZUNhcmxvX0RlZ3JlZURheXNfUmVtb3ZlZE91dGxpZXJzLnhsc3hdU2ltdWxhdGlvblJlc3VsdHM0SEREIVIyMUM2PUBTaW11bGF0aW9uUGVyY2VudGlsZSggREFUQSFSWzE1XUMsIFJDWy0xXSApjgAAAFtRNGFfVVNFRF9Nb250ZUNhcmxvX0RlZ3JlZURheXNfUmVtb3ZlZE91dGxpZXJzLnhsc3hdU2ltdWxhdGlvblJlc3VsdHMyQ0REIVIxN0M4PUBTaW11bGF0aW9uSGlzdG9ncmFtQmluTGFiZWwoIERBVEEhUls1Nl1DWy00XSwgMjEsIDEzLCBUUlVFICl8AAAAW1E0YV9VU0VEX01vbnRlQ2FybG9fRGVncmVlRGF5c19SZW1vdmVkT3V0bGllcnMueGxzeF1TaW11bGF0aW9uUmVzdWx0czRIREQhUjdDNj1AU2ltdWxhdGlvblBlcmNlbnRpbGUoIERBVEEhUlsyOV1DLCBSQ1stMV0gKY8AAABbUTRhX1VTRURfTW9udGVDYXJsb19EZWdyZWVEYXlzX1JlbW92ZWRPdXRsaWVycy54bHN4XVNpbXVsYXRpb25SZXN1bHRzNENERCFSMTdDMTE9QFNpbXVsYXRpb25IaXN0b2dyYW1CaW5MYWJlbCggREFUQSFSWzU2XUNbLTVdLCAyMSwgMTMsIFRSVUUgKYEAAABbUTRhX1VTRURfTW9udGVDYXJsb19EZWdyZWVEYXlzX1JlbW92ZWRPdXRsaWVycy54bHN4XVNpbXVsYXRpb25SZXN1bHRzMUNERCFSMTBDNj1AU2ltdWxhdGlvblBlcmNlbnRpbGUoIERBVEEhUls2M11DWy0zXSwgUkNbLTFdICmOAAAAW1E0YV9VU0VEX01vbnRlQ2FybG9fRGVncmVlRGF5c19SZW1vdmVkT3V0bGllcnMueGxzeF1TaW11bGF0aW9uUmVzdWx0czJDREQhUjIzQzg9QFNpbXVsYXRpb25IaXN0b2dyYW1CaW5MYWJlbCggREFUQSFSWzUwXUNbLTRdLCAyMSwgMTksIFRSVUUgKZ8AAABbUTRhX1VTRURfTW9udGVDYXJsb19EZWdyZWVEYXlzX1JlbW92ZWRPdXRsaWVycy54bHN4XVNpbXVsYXRpb25SZXN1bHRzMUhERCFSMTNDMTI9QFNpbXVsYXRpb25IaXN0b2dyYW1CaW4oIERBVEEhUlsyM11DWy05XSwgMjEsIDksIFRSVUUgKSAvQCBTaW11bGF0aW9uVHJpYWxzKCmfAAAAW1E0YV9VU0VEX01vbnRlQ2FybG9fRGVncmVlRGF5c19SZW1vdmVkT3V0bGllcnMueGxzeF1TaW11bGF0aW9uUmVzdWx0czFIREQhUjEzQzEyPUBTaW11bGF0aW9uSGlzdG9ncmFtQmluKCBEQVRBIVJbMjNdQ1stOV0sIDIxLCA5LCBUUlVFICkgL0AgU2ltdWxhdGlvblRyaWFscygpgQAAAFtRNGFfVVNFRF9Nb250ZUNhcmxvX0RlZ3JlZURheXNfUmVtb3ZlZE91dGxpZXJzLnhsc3hdU2ltdWxhdGlvblJlc3VsdHMySEREIVIyMUM2PUBTaW11bGF0aW9uUGVyY2VudGlsZSggREFUQSFSWzE1XUNbLTJdLCBSQ1stMV0gKaAAAABbUTRhX1VTRURfTW9udGVDYXJsb19EZWdyZWVEYXlzX1JlbW92ZWRPdXRsaWVycy54bHN4XVNpbXVsYXRpb25SZXN1bHRzMkhERCFSMTVDMTI9QFNpbXVsYXRpb25IaXN0b2dyYW1CaW4oIERBVEEhUlsyMV1DWy04XSwgMjEsIDExLCBUUlVFICkgL0AgU2ltdWxhdGlvblRyaWFscygpoAAAAFtRNGFfVVNFRF9Nb250ZUNhcmxvX0RlZ3JlZURheXNfUmVtb3ZlZE91dGxpZXJzLnhsc3hdU2ltdWxhdGlvblJlc3VsdHMySEREIVIxNUMxMj1AU2ltdWxhdGlvbkhpc3RvZ3JhbUJpbiggREFUQSFSWzIxXUNbLThdLCAyMSwgMTEsIFRSVUUgKSAvQCBTaW11bGF0aW9uVHJpYWxzKCmNAAAAW1E0YV9VU0VEX01vbnRlQ2FybG9fRGVncmVlRGF5c19SZW1vdmVkT3V0bGllcnMueGxzeF1TaW11bGF0aW9uUmVzdWx0czEyQ0REIVIxMEM4PUBTaW11bGF0aW9uSGlzdG9ncmFtQmluTGFiZWwoIERBVEEhUls2M11DWzZdLCAyMSwgNiwgVFJVRSApgQAAAFtRNGFfVVNFRF9Nb250ZUNhcmxvX0RlZ3JlZURheXNfUmVtb3ZlZE91dGxpZXJzLnhsc3hdU2ltdWxhdGlvblJlc3VsdHMzQ0REIVIxMkM2PUBTaW11bGF0aW9uUGVyY2VudGlsZSggREFUQSFSWzYxXUNbLTFdLCBSQ1stMV0gKY4AAABbUTRhX1VTRURfTW9udGVDYXJsb19EZWdyZWVEYXlzX1JlbW92ZWRPdXRsaWVycy54bHN4XVNpbXVsYXRpb25SZXN1bHRzMUhERCFSMThDOD1AU2ltdWxhdGlvbkhpc3RvZ3JhbUJpbkxhYmVsKCBEQVRBIVJbMThdQ1stNV0sIDIxLCAxNCwgVFJVRSApjAAAAFtRNGFfVVNFRF9Nb250ZUNhcmxvX0RlZ3JlZURheXNfUmVtb3ZlZE91dGxpZXJzLnhsc3hdU2ltdWxhdGlvblJlc3VsdHM3IVIxNEMxMT1AU2ltdWxhdGlvbkhpc3RvZ3JhbUJpbkxhYmVsKCBEQVRBIVJbNTldQ1stMl0sIDIxLCAxMCwgVFJVRSApgwAAAFtRNGFfVVNFRF9Nb250ZUNhcmxvX0RlZ3JlZURheXNfUmVtb3ZlZE91dGxpZXJzLnhsc3hdU2ltdWxhdGlvblJlc3VsdHM5IVI5Qzk9QFNpbXVsYXRpb25IaXN0b2dyYW1CaW4oIERBVEEhUls2NF1DWzJdLCAyMSwgNSwgVFJVRSApgQAAAFtRNGFfVVNFRF9Nb250ZUNhcmxvX0RlZ3JlZURheXNfUmVtb3ZlZE91dGxpZXJzLnhsc3hdU2ltdWxhdGlvblJlc3VsdHMxSEREIVIxNUM2PUBTaW11bGF0aW9uUGVyY2VudGlsZSggREFUQSFSWzIxXUNbLTNdLCBSQ1stMV0gKZ0AAABbUTRhX1VTRURfTW9udGVDYXJsb19EZWdyZWVEYXlzX1JlbW92ZWRPdXRsaWVycy54bHN4XVNpbXVsYXRpb25SZXN1bHRzNyFSMTZDMTI9QFNpbXVsYXRpb25IaXN0b2dyYW1CaW4oIERBVEEhUls1N11DWy0zXSwgMjEsIDEyLCBUUlVFICkgL0AgU2ltdWxhdGlvblRyaWFscygpnQAAAFtRNGFfVVNFRF9Nb250ZUNhcmxvX0RlZ3JlZURheXNfUmVtb3ZlZE91dGxpZXJzLnhsc3hdU2ltdWxhdGlvblJlc3VsdHM3IVIxNkMxMj1AU2ltdWxhdGlvbkhpc3RvZ3JhbUJpbiggREFUQSFSWzU3XUNbLTNdLCAyMSwgMTIsIFRSVUUgKSAvQCBTaW11bGF0aW9uVHJpYWxzKCmdAAAAW1E0YV9VU0VEX01vbnRlQ2FybG9fRGVncmVlRGF5c19SZW1vdmVkT3V0bGllcnMueGxzeF1TaW11bGF0aW9uUmVzdWx0czghUjE0QzEyPUBTaW11bGF0aW9uSGlzdG9ncmFtQmluKCBEQVRBIVJbNTldQ1stMl0sIDIxLCAxMCwgVFJVRSApIC9AIFNpbXVsYXRpb25UcmlhbHMoKZ0AAABbUTRhX1VTRURfTW9udGVDYXJsb19EZWdyZWVEYXlzX1JlbW92ZWRPdXRsaWVycy54bHN4XVNpbXVsYXRpb25SZXN1bHRzOCFSMTRDMTI9QFNpbXVsYXRpb25IaXN0b2dyYW1CaW4oIERBVEEhUls1OV1DWy0yXSwgMjEsIDEwLCBUUlVFICkgL0AgU2ltdWxhdGlvblRyaWFscygpiAAAAFtRNGFfVVNFRF9Nb250ZUNhcmxvX0RlZ3JlZURheXNfUmVtb3ZlZE91dGxpZXJzLnhsc3hdU2ltdWxhdGlvblJlc3VsdHM5IVIyNUMxMT1AU2ltdWxhdGlvbkhpc3RvZ3JhbUJpbkxhYmVsKCBEQVRBIVJbNDhdQywgMjEsIDIxLCBUUlVFICl9AAAAW1E0YV9VU0VEX01vbnRlQ2FybG9fRGVncmVlRGF5c19SZW1vdmVkT3V0bGllcnMueGxzeF1TaW11bGF0aW9uUmVzdWx0czchUjE5QzY9QFNpbXVsYXRpb25QZXJjZW50aWxlKCBEQVRBIVJbNTRdQ1szXSwgUkNbLTFdICl9AAAAW1E0YV9VU0VEX01vbnRlQ2FybG9fRGVncmVlRGF5c19SZW1vdmVkT3V0bGllcnMueGxzeF1TaW11bGF0aW9uUmVzdWx0czkhUjI1QzY9QFNpbXVsYXRpb25QZXJjZW50aWxlKCBEQVRBIVJbNDhdQ1s1XSwgUkNbLTFdICl3AAAAW1E0YV9VU0VEX01vbnRlQ2FybG9fRGVncmVlRGF5c19SZW1vdmVkT3V0bGllcnMueGxzeF1TaW11bGF0aW9uUmVzdWx0czchUjZDMz1AU2ltdWxhdGlvblN0YW5kYXJkRXJyb3IoIERBVEEhUls2N11DWzZdICl9AAAAW1E0YV9VU0VEX01vbnRlQ2FybG9fRGVncmVlRGF5c19SZW1vdmVkT3V0bGllcnMueGxzeF1TaW11bGF0aW9uUmVzdWx0czkhUjE2QzY9QFNpbXVsYXRpb25QZXJjZW50aWxlKCBEQVRBIVJbNTddQ1s1XSwgUkNbLTFdICmGAAAAW1E0YV9VU0VEX01vbnRlQ2FybG9fRGVncmVlRGF5c19SZW1vdmVkT3V0bGllcnMueGxzeF1TaW11bGF0aW9uUmVzdWx0czYhUjIxQzk9QFNpbXVsYXRpb25IaXN0b2dyYW1CaW4oIERBVEEhUls1Ml1DWy0xXSwgMjEsIDE3LCBUUlVFICl9AAAAW1E0YV9VU0VEX01vbnRlQ2FybG9fRGVncmVlRGF5c19SZW1vdmVkT3V0bGllcnMueGxzeF1TaW11bGF0aW9uUmVzdWx0czchUjI1QzY9QFNpbXVsYXRpb25QZXJjZW50aWxlKCBEQVRBIVJbNDhdQ1szXSwgUkNbLTFdIClxAAAAW1E0YV9VU0VEX01vbnRlQ2FybG9fRGVncmVlRGF5c19SZW1vdmVkT3V0bGllcnMueGxzeF1TaW11bGF0aW9uUmVzdWx0czkhUjEwQzM9QFNpbXVsYXRpb25NZWRpYW4oIERBVEEhUls2M11DWzhdICl9AAAAW1E0YV9VU0VEX01vbnRlQ2FybG9fRGVncmVlRGF5c19SZW1vdmVkT3V0bGllcnMueGxzeF1TaW11bGF0aW9uUmVzdWx0czkhUjEzQzY9QFNpbXVsYXRpb25QZXJjZW50aWxlKCBEQVRBIVJbNjBdQ1s1XSwgUkNbLTFdICmdAAAAW1E0YV9VU0VEX01vbnRlQ2FybG9fRGVncmVlRGF5c19SZW1vdmVkT3V0bGllcnMueGxzeF1TaW11bGF0aW9uUmVzdWx0czYhUjE2QzEyPUBTaW11bGF0aW9uSGlzdG9ncmFtQmluKCBEQVRBIVJbNTddQ1stNF0sIDIxLCAxMiwgVFJVRSApIC9AIFNpbXVsYXRpb25UcmlhbHMoKZ0AAABbUTRhX1VTRURfTW9udGVDYXJsb19EZWdyZWVEYXlzX1JlbW92ZWRPdXRsaWVycy54bHN4XVNpbXVsYXRpb25SZXN1bHRzNiFSMTZDMTI9QFNpbXVsYXRpb25IaXN0b2dyYW1CaW4oIERBVEEhUls1N11DWy00XSwgMjEsIDEyLCBUUlVFICkgL0AgU2ltdWxhdGlvblRyaWFscygpnQAAAFtRNGFfVVNFRF9Nb250ZUNhcmxvX0RlZ3JlZURheXNfUmVtb3ZlZE91dGxpZXJzLnhsc3hdU2ltdWxhdGlvblJlc3VsdHM3IVIxNEMxMj1AU2ltdWxhdGlvbkhpc3RvZ3JhbUJpbiggREFUQSFSWzU5XUNbLTNdLCAyMSwgMTAsIFRSVUUgKSAvQCBTaW11bGF0aW9uVHJpYWxzKCmdAAAAW1E0YV9VU0VEX01vbnRlQ2FybG9fRGVncmVlRGF5c19SZW1vdmVkT3V0bGllcnMueGxzeF1TaW11bGF0aW9uUmVzdWx0czchUjE0QzEyPUBTaW11bGF0aW9uSGlzdG9ncmFtQmluKCBEQVRBIVJbNTldQ1stM10sIDIxLCAxMCwgVFJVRSApIC9AIFNpbXVsYXRpb25UcmlhbHMoKYcAAABbUTRhX1VTRURfTW9udGVDYXJsb19EZWdyZWVEYXlzX1JlbW92ZWRPdXRsaWVycy54bHN4XVNpbXVsYXRpb25SZXN1bHRzNiFSMTZDOD1AU2ltdWxhdGlvbkhpc3RvZ3JhbUJpbkxhYmVsKCBEQVRBIVJbNTddQywgMjEsIDEyLCBUUlVFIClxAAAAW1E0YV9VU0VEX01vbnRlQ2FybG9fRGVncmVlRGF5c19SZW1vdmVkT3V0bGllcnMueGxzeF1TaW11bGF0aW9uUmVzdWx0czchUjEwQzM9QFNpbXVsYXRpb25NZWRpYW4oIERBVEEhUls2M11DWzZdICmLAAAAW1E0YV9VU0VEX01vbnRlQ2FybG9fRGVncmVlRGF5c19SZW1vdmVkT3V0bGllcnMueGxzeF1TaW11bGF0aW9uUmVzdWx0czUhUjIwQzg9QFNpbXVsYXRpb25IaXN0b2dyYW1CaW5MYWJlbCggREFUQSFSWzUzXUNbLTFdLCAyMSwgMTYsIFRSVUUgKYUAAABbUTRhX1VTRURfTW9udGVDYXJsb19EZWdyZWVEYXlzX1JlbW92ZWRPdXRsaWVycy54bHN4XVNpbXVsYXRpb25SZXN1bHRzOCFSMTVDOT1AU2ltdWxhdGlvbkhpc3RvZ3JhbUJpbiggREFUQSFSWzU4XUNbMV0sIDIxLCAxMSwgVFJVRSAphQAAAFtRNGFfVVNFRF9Nb250ZUNhcmxvX0RlZ3JlZURheXNfUmVtb3ZlZE91dGxpZXJzLnhsc3hdU2ltdWxhdGlvblJlc3VsdHM2IVI3Qzg9QFNpbXVsYXRpb25IaXN0b2dyYW1CaW5MYWJlbCggREFUQSFSWzY2XUMsIDIxLCAzLCBUUlVFICmIAAAAW1E0YV9VU0VEX01vbnRlQ2FybG9fRGVncmVlRGF5c19SZW1vdmVkT3V0bGllcnMueGxzeF1TaW11bGF0aW9uUmVzdWx0czchUjVDOD1AU2ltdWxhdGlvbkhpc3RvZ3JhbUJpbkxhYmVsKCBEQVRBIVJbNjhdQ1sxXSwgMjEsIDEsIFRSVUUgKYwAAABbUTRhX1VTRURfTW9udGVDYXJsb19EZWdyZWVEYXlzX1JlbW92ZWRPdXRsaWVycy54bHN4XVNpbXVsYXRpb25SZXN1bHRzOCFSMTdDMTE9QFNpbXVsYXRpb25IaXN0b2dyYW1CaW5MYWJlbCggREFUQSFSWzU2XUNbLTFdLCAyMSwgMTMsIFRSVUUgKYgAAABbUTRhX1VTRURfTW9udGVDYXJsb19EZWdyZWVEYXlzX1JlbW92ZWRPdXRsaWVycy54bHN4XVNpbXVsYXRpb25SZXN1bHRzOSFSMTVDMTE9QFNpbXVsYXRpb25IaXN0b2dyYW1CaW5MYWJlbCggREFUQSFSWzU4XUMsIDIxLCAxMSwgVFJVRSApfQAAAFtRNGFfVVNFRF9Nb250ZUNhcmxvX0RlZ3JlZURheXNfUmVtb3ZlZE91dGxpZXJzLnhsc3hdU2ltdWxhdGlvblJlc3VsdHM2IVIyNUM2PUBTaW11bGF0aW9uUGVyY2VudGlsZSggREFUQSFSWzQ4XUNbMl0sIFJDWy0xXSApcQAAAFtRNGFfVVNFRF9Nb250ZUNhcmxvX0RlZ3JlZURheXNfUmVtb3ZlZE91dGxpZXJzLnhsc3hdU2ltdWxhdGlvblJlc3VsdHM4IVIxMEMzPUBTaW11bGF0aW9uTWVkaWFuKCBEQVRBIVJbNjNdQ1s3XSApiQAAAFtRNGFfVVNFRF9Nb250ZUNhcmxvX0RlZ3JlZURheXNfUmVtb3ZlZE91dGxpZXJzLnhsc3hdU2ltdWxhdGlvblJlc3VsdHM1IVI2Qzg9QFNpbXVsYXRpb25IaXN0b2dyYW1CaW5MYWJlbCggREFUQSFSWzY3XUNbLTFdLCAyMSwgMiwgVFJVRSApmwAAAFtRNGFfVVNFRF9Nb250ZUNhcmxvX0RlZ3JlZURheXNfUmVtb3ZlZE91dGxpZXJzLnhsc3hdU2ltdWxhdGlvblJlc3VsdHM3IVI4QzEyPUBTaW11bGF0aW9uSGlzdG9ncmFtQmluKCBEQVRBIVJbNjVdQ1stM10sIDIxLCA0LCBUUlVFICkgL0AgU2ltdWxhdGlvblRyaWFscygpmwAAAFtRNGFfVVNFRF9Nb250ZUNhcmxvX0RlZ3JlZURheXNfUmVtb3ZlZE91dGxpZXJzLnhsc3hdU2ltdWxhdGlvblJlc3VsdHM3IVI4QzEyPUBTaW11bGF0aW9uSGlzdG9ncmFtQmluKCBEQVRBIVJbNjVdQ1stM10sIDIxLCA0LCBUUlVFICkgL0AgU2ltdWxhdGlvblRyaWFscygpigAAAFtRNGFfVVNFRF9Nb250ZUNhcmxvX0RlZ3JlZURheXNfUmVtb3ZlZE91dGxpZXJzLnhsc3hdU2ltdWxhdGlvblJlc3VsdHM4IVIxNUM4PUBTaW11bGF0aW9uSGlzdG9ncmFtQmluTGFiZWwoIERBVEEhUls1OF1DWzJdLCAyMSwgMTEsIFRSVUUgKYkAAABbUTRhX1VTRURfTW9udGVDYXJsb19EZWdyZWVEYXlzX1JlbW92ZWRPdXRsaWVycy54bHN4XVNpbXVsYXRpb25SZXN1bHRzOSFSMTNDOD1AU2ltdWxhdGlvbkhpc3RvZ3JhbUJpbkxhYmVsKCBEQVRBIVJbNjBdQ1szXSwgMjEsIDksIFRSVUUgKYcAAABbUTRhX1VTRURfTW9udGVDYXJsb19EZWdyZWVEYXlzX1JlbW92ZWRPdXRsaWVycy54bHN4XVNpbXVsYXRpb25SZXN1bHRzNiFSMjRDOD1AU2ltdWxhdGlvbkhpc3RvZ3JhbUJpbkxhYmVsKCBEQVRBIVJbNDldQywgMjEsIDIwLCBUUlVFICl9AAAAW1E0YV9VU0VEX01vbnRlQ2FybG9fRGVncmVlRGF5c19SZW1vdmVkT3V0bGllcnMueGxzeF1TaW11bGF0aW9uUmVzdWx0czghUjE5QzY9QFNpbXVsYXRpb25QZXJjZW50aWxlKCBEQVRBIVJbNTRdQ1s0XSwgUkNbLTFdICmJAAAAW1E0YV9VU0VEX01vbnRlQ2FybG9fRGVncmVlRGF5c19SZW1vdmVkT3V0bGllcnMueGxzeF1TaW11bGF0aW9uUmVzdWx0czghUjEyQzg9QFNpbXVsYXRpb25IaXN0b2dyYW1CaW5MYWJlbCggREFUQSFSWzYxXUNbMl0sIDIxLCA4LCBUUlVFIClzAAAAW1E0YV9VU0VEX01vbnRlQ2FybG9fRGVncmVlRGF5c19SZW1vdmVkT3V0bGllcnMueGxzeF1TaW11bGF0aW9uUmVzdWx0czYhUjE3QzM9QFNpbXVsYXRpb25LdXJ0b3NpcyggREFUQSFSWzU2XUNbNV0gKXMAAABbUTRhX1VTRURfTW9udGVDYXJsb19EZWdyZWVEYXlzX1JlbW92ZWRPdXRsaWVycy54bHN4XVNpbXVsYXRpb25SZXN1bHRzNyFSMTRDMz1AU2ltdWxhdGlvblZhcmlhbmNlKCBEQVRBIVJbNTldQ1s2XSApnQAAAFtRNGFfVVNFRF9Nb250ZUNhcmxvX0RlZ3JlZURheXNfUmVtb3ZlZE91dGxpZXJzLnhsc3hdU2ltdWxhdGlvblJlc3VsdHM5IVIxNkMxMj1AU2ltdWxhdGlvbkhpc3RvZ3JhbUJpbiggREFUQSFSWzU3XUNbLTFdLCAyMSwgMTIsIFRSVUUgKSAvQCBTaW11bGF0aW9uVHJpYWxzKCmdAAAAW1E0YV9VU0VEX01vbnRlQ2FybG9fRGVncmVlRGF5c19SZW1vdmVkT3V0bGllcnMueGxzeF1TaW11bGF0aW9uUmVzdWx0czkhUjE2QzEyPUBTaW11bGF0aW9uSGlzdG9ncmFtQmluKCBEQVRBIVJbNTddQ1stMV0sIDIxLCAxMiwgVFJVRSApIC9AIFNpbXVsYXRpb25UcmlhbHMoKYgAAABbUTRhX1VTRURfTW9udGVDYXJsb19EZWdyZWVEYXlzX1JlbW92ZWRPdXRsaWVycy54bHN4XVNpbXVsYXRpb25SZXN1bHRzNyFSOUM4PUBTaW11bGF0aW9uSGlzdG9ncmFtQmluTGFiZWwoIERBVEEhUls2NF1DWzFdLCAyMSwgNSwgVFJVRSApiQAAAFtRNGFfVVNFRF9Nb250ZUNhcmxvX0RlZ3JlZURheXNfUmVtb3ZlZE91dGxpZXJzLnhsc3hdU2ltdWxhdGlvblJlc3VsdHM0SEREIVIxOUM5PUBTaW11bGF0aW9uSGlzdG9ncmFtQmluKCBEQVRBIVJbMTddQ1stM10sIDIxLCAxNSwgVFJVRSAphgAAAFtRNGFfVVNFRF9Nb250ZUNhcmxvX0RlZ3JlZURheXNfUmVtb3ZlZE91dGxpZXJzLnhsc3hdU2ltdWxhdGlvblJlc3VsdHM2IVIxM0M4PUBTaW11bGF0aW9uSGlzdG9ncmFtQmluTGFiZWwoIERBVEEhUls2MF1DLCAyMSwgOSwgVFJVRSApiQAAAFtRNGFfVVNFRF9Nb250ZUNhcmxvX0RlZ3JlZURheXNfUmVtb3ZlZE91dGxpZXJzLnhsc3hdU2ltdWxhdGlvblJlc3VsdHMySEREIVIxNkM5PUBTaW11bGF0aW9uSGlzdG9ncmFtQmluKCBEQVRBIVJbMjBdQ1stNV0sIDIxLCAxMiwgVFJVRSApfQAAAFtRNGFfVVNFRF9Nb250ZUNhcmxvX0RlZ3JlZURheXNfUmVtb3ZlZE91dGxpZXJzLnhsc3hdU2ltdWxhdGlvblJlc3VsdHM1IVIxMUM2PUBTaW11bGF0aW9uUGVyY2VudGlsZSggREFUQSFSWzYyXUNbMV0sIFJDWy0xXSApjwAAAFtRNGFfVVNFRF9Nb250ZUNhcmxvX0RlZ3JlZURheXNfUmVtb3ZlZE91dGxpZXJzLnhsc3hdU2ltdWxhdGlvblJlc3VsdHM0SEREIVIyMUMxMT1AU2ltdWxhdGlvbkhpc3RvZ3JhbUJpbkxhYmVsKCBEQVRBIVJbMTVdQ1stNV0sIDIxLCAxNywgVFJVRSApgQAAAFtRNGFfVVNFRF9Nb250ZUNhcmxvX0RlZ3JlZURheXNfUmVtb3ZlZE91dGxpZXJzLnhsc3hdU2ltdWxhdGlvblJlc3VsdHMxSEREIVIxNEM2PUBTaW11bGF0aW9uUGVyY2VudGlsZSggREFUQSFSWzIyXUNbLTNdLCBSQ1stMV0gKaAAAABbUTRhX1VTRURfTW9udGVDYXJsb19EZWdyZWVEYXlzX1JlbW92ZWRPdXRsaWVycy54bHN4XVNpbXVsYXRpb25SZXN1bHRzM0NERCFSMTlDMTI9QFNpbXVsYXRpb25IaXN0b2dyYW1CaW4oIERBVEEhUls1NF1DWy03XSwgMjEsIDE1LCBUUlVFICkgL0AgU2ltdWxhdGlvblRyaWFscygpoAAAAFtRNGFfVVNFRF9Nb250ZUNhcmxvX0RlZ3JlZURheXNfUmVtb3ZlZE91dGxpZXJzLnhsc3hdU2ltdWxhdGlvblJlc3VsdHMzQ0REIVIxOUMxMj1AU2ltdWxhdGlvbkhpc3RvZ3JhbUJpbiggREFUQSFSWzU0XUNbLTddLCAyMSwgMTUsIFRSVUUgKSAvQCBTaW11bGF0aW9uVHJpYWxzKCmJAAAAW1E0YV9VU0VEX01vbnRlQ2FybG9fRGVncmVlRGF5c19SZW1vdmVkT3V0bGllcnMueGxzeF1TaW11bGF0aW9uUmVzdWx0czNDREQhUjE0Qzk9QFNpbXVsYXRpb25IaXN0b2dyYW1CaW4oIERBVEEhUls1OV1DWy00XSwgMjEsIDEwLCBUUlVFICmGAAAAW1E0YV9VU0VEX01vbnRlQ2FybG9fRGVncmVlRGF5c19SZW1vdmVkT3V0bGllcnMueGxzeF1TaW11bGF0aW9uUmVzdWx0czkhUjdDMTE9QFNpbXVsYXRpb25IaXN0b2dyYW1CaW5MYWJlbCggREFUQSFSWzY2XUMsIDIxLCAzLCBUUlVFICl9AAAAW1E0YV9VU0VEX01vbnRlQ2FybG9fRGVncmVlRGF5c19SZW1vdmVkT3V0bGllcnMueGxzeF1TaW11bGF0aW9uUmVzdWx0czUhUjEzQzY9QFNpbXVsYXRpb25QZXJjZW50aWxlKCBEQVRBIVJbNjBdQ1sxXSwgUkNbLTFdICmMAAAAW1E0YV9VU0VEX01vbnRlQ2FybG9fRGVncmVlRGF5c19SZW1vdmVkT3V0bGllcnMueGxzeF1TaW11bGF0aW9uUmVzdWx0czJIREQhUjlDOD1AU2ltdWxhdGlvbkhpc3RvZ3JhbUJpbkxhYmVsKCBEQVRBIVJbMjddQ1stNF0sIDIxLCA1LCBUUlVFICmJAAAAW1E0YV9VU0VEX01vbnRlQ2FybG9fRGVncmVlRGF5c19SZW1vdmVkT3V0bGllcnMueGxzeF1TaW11bGF0aW9uUmVzdWx0czJDREQhUjE5Qzk9QFNpbXVsYXRpb25IaXN0b2dyYW1CaW4oIERBVEEhUls1NF1DWy01XSwgMjEsIDE1LCBUUlVFICmgAAAAW1E0YV9VU0VEX01vbnRlQ2FybG9fRGVncmVlRGF5c19SZW1vdmVkT3V0bGllcnMueGxzeF1TaW11bGF0aW9uUmVzdWx0czRIREQhUjI1QzEyPUBTaW11bGF0aW9uSGlzdG9ncmFtQmluKCBEQVRBIVJbMTFdQ1stNl0sIDIxLCAyMSwgVFJVRSApIC9AIFNpbXVsYXRpb25UcmlhbHMoKaAAAABbUTRhX1VTRURfTW9udGVDYXJsb19EZWdyZWVEYXlzX1JlbW92ZWRPdXRsaWVycy54bHN4XVNpbXVsYXRpb25SZXN1bHRzNEhERCFSMjVDMTI9QFNpbXVsYXRpb25IaXN0b2dyYW1CaW4oIERBVEEhUlsxMV1DWy02XSwgMjEsIDIxLCBUUlVFICkgL0AgU2ltdWxhdGlvblRyaWFscygpjQAAAFtRNGFfVVNFRF9Nb250ZUNhcmxvX0RlZ3JlZURheXNfUmVtb3ZlZE91dGxpZXJzLnhsc3hdU2ltdWxhdGlvblJlc3VsdHMxQ0REIVI3QzExPUBTaW11bGF0aW9uSGlzdG9ncmFtQmluTGFiZWwoIERBVEEhUls2Nl1DWy04XSwgMjEsIDMsIFRSVUUgKYoAAABbUTRhX1VTRURfTW9udGVDYXJsb19EZWdyZWVEYXlzX1JlbW92ZWRPdXRsaWVycy54bHN4XVNpbXVsYXRpb25SZXN1bHRzNSFSOUMxMT1AU2ltdWxhdGlvbkhpc3RvZ3JhbUJpbkxhYmVsKCBEQVRBIVJbNjRdQ1stNF0sIDIxLCA1LCBUUlVFICl9AAAAW1E0YV9VU0VEX01vbnRlQ2FybG9fRGVncmVlRGF5c19SZW1vdmVkT3V0bGllcnMueGxzeF1TaW11bGF0aW9uUmVzdWx0czRDREQhUjIxQzY9QFNpbXVsYXRpb25QZXJjZW50aWxlKCBEQVRBIVJbNTJdQywgUkNbLTFdICltAAAAW1E0YV9VU0VEX01vbnRlQ2FybG9fRGVncmVlRGF5c19SZW1vdmVkT3V0bGllcnMueGxzeF1TaW11bGF0aW9uUmVzdWx0czchUjlDMz1AU2ltdWxhdGlvbk1heCggREFUQSFSWzY0XUNbNl0gKYgAAABbUTRhX1VTRURfTW9udGVDYXJsb19EZWdyZWVEYXlzX1JlbW92ZWRPdXRsaWVycy54bHN4XVNpbXVsYXRpb25SZXN1bHRzNEhERCFSMTFDOT1AU2ltdWxhdGlvbkhpc3RvZ3JhbUJpbiggREFUQSFSWzI1XUNbLTNdLCAyMSwgNywgVFJVRSApjQAAAFtRNGFfVVNFRF9Nb250ZUNhcmxvX0RlZ3JlZURheXNfUmVtb3ZlZE91dGxpZXJzLnhsc3hdU2ltdWxhdGlvblJlc3VsdHMyQ0REIVI3QzExPUBTaW11bGF0aW9uSGlzdG9ncmFtQmluTGFiZWwoIERBVEEhUls2Nl1DWy03XSwgMjEsIDMsIFRSVUUgKY4AAABbUTRhX1VTRURfTW9udGVDYXJsb19EZWdyZWVEYXlzX1JlbW92ZWRPdXRsaWVycy54bHN4XVNpbXVsYXRpb25SZXN1bHRzNEhERCFSMThDOD1AU2ltdWxhdGlvbkhpc3RvZ3JhbUJpbkxhYmVsKCBEQVRBIVJbMThdQ1stMl0sIDIxLCAxNCwgVFJVRSApegAAAFtRNGFfVVNFRF9Nb250ZUNhcmxvX0RlZ3JlZURheXNfUmVtb3ZlZE91dGxpZXJzLnhsc3hdU2ltdWxhdGlvblJlc3VsdHM0SEREIVI2QzM9QFNpbXVsYXRpb25TdGFuZGFyZEVycm9yKCBEQVRBIVJbMzBdQ1szXSApjgAAAFtRNGFfVVNFRF9Nb250ZUNhcmxvX0RlZ3JlZURheXNfUmVtb3ZlZE91dGxpZXJzLnhsc3hdU2ltdWxhdGlvblJlc3VsdHMxQ0REIVIyMUM4PUBTaW11bGF0aW9uSGlzdG9ncmFtQmluTGFiZWwoIERBVEEhUls1Ml1DWy01XSwgMjEsIDE3LCBUUlVFICmFAAAAW1E0YV9VU0VEX01vbnRlQ2FybG9fRGVncmVlRGF5c19SZW1vdmVkT3V0bGllcnMueGxzeF1TaW11bGF0aW9uUmVzdWx0czghUjE3Qzk9QFNpbXVsYXRpb25IaXN0b2dyYW1CaW4oIERBVEEhUls1Nl1DWzFdLCAyMSwgMTMsIFRSVUUgKY4AAABbUTRhX1VTRURfTW9udGVDYXJsb19EZWdyZWVEYXlzX1JlbW92ZWRPdXRsaWVycy54bHN4XVNpbXVsYXRpb25SZXN1bHRzM0NERCFSMTdDOD1AU2ltdWxhdGlvbkhpc3RvZ3JhbUJpbkxhYmVsKCBEQVRBIVJbNTZdQ1stM10sIDIxLCAxMywgVFJVRSApnQAAAFtRNGFfVVNFRF9Nb250ZUNhcmxvX0RlZ3JlZURheXNfUmVtb3ZlZE91dGxpZXJzLnhsc3hdU2ltdWxhdGlvblJlc3VsdHM1IVIxOEMxMj1AU2ltdWxhdGlvbkhpc3RvZ3JhbUJpbiggREFUQSFSWzU1XUNbLTVdLCAyMSwgMTQsIFRSVUUgKSAvQCBTaW11bGF0aW9uVHJpYWxzKCmdAAAAW1E0YV9VU0VEX01vbnRlQ2FybG9fRGVncmVlRGF5c19SZW1vdmVkT3V0bGllcnMueGxzeF1TaW11bGF0aW9uUmVzdWx0czUhUjE4QzEyPUBTaW11bGF0aW9uSGlzdG9ncmFtQmluKCBEQVRBIVJbNTVdQ1stNV0sIDIxLCAxNCwgVFJVRSApIC9AIFNpbXVsYXRpb25UcmlhbHMoKYYAAABbUTRhX1VTRURfTW9udGVDYXJsb19EZWdyZWVEYXlzX1JlbW92ZWRPdXRsaWVycy54bHN4XVNpbXVsYXRpb25SZXN1bHRzNSFSMjJDOT1AU2ltdWxhdGlvbkhpc3RvZ3JhbUJpbiggREFUQSFSWzUxXUNbLTJdLCAyMSwgMTgsIFRSVUUgKXEAAABbUTRhX1VTRURfTW9udGVDYXJsb19EZWdyZWVEYXlzX1JlbW92ZWRPdXRsaWVycy54bHN4XVNpbXVsYXRpb25SZXN1bHRzMkNERCFSNEMzPUBTaW11bGF0aW9uTWVhbiggREFUQSFSWzY5XUNbMV0gKY8AAABbUTRhX1VTRURfTW9udGVDYXJsb19EZWdyZWVEYXlzX1JlbW92ZWRPdXRsaWVycy54bHN4XVNpbXVsYXRpb25SZXN1bHRzNENERCFSMTZDMTE9QFNpbXVsYXRpb25IaXN0b2dyYW1CaW5MYWJlbCggREFUQSFSWzU3XUNbLTVdLCAyMSwgMTIsIFRSVUUgKY4AAABbUTRhX1VTRURfTW9udGVDYXJsb19EZWdyZWVEYXlzX1JlbW92ZWRPdXRsaWVycy54bHN4XVNpbXVsYXRpb25SZXN1bHRzNENERCFSMTVDOD1AU2ltdWxhdGlvbkhpc3RvZ3JhbUJpbkxhYmVsKCBEQVRBIVJbNThdQ1stMl0sIDIxLCAxMSwgVFJVRSApjwAAAFtRNGFfVVNFRF9Nb250ZUNhcmxvX0RlZ3JlZURheXNfUmVtb3ZlZE91dGxpZXJzLnhsc3hdU2ltdWxhdGlvblJlc3VsdHMxMkhERCFSMTlDMTE9QFNpbXVsYXRpb25IaXN0b2dyYW1CaW5MYWJlbCggREFUQSFSWzE3XUNbM10sIDIxLCAxNSwgVFJVRSApfQAAAFtRNGFfVVNFRF9Nb250ZUNhcmxvX0RlZ3JlZURheXNfUmVtb3ZlZE91dGxpZXJzLnhsc3hdU2ltdWxhdGlvblJlc3VsdHM3IVIxM0M2PUBTaW11bGF0aW9uUGVyY2VudGlsZSggREFUQSFSWzYwXUNbM10sIFJDWy0xXSApnQAAAFtRNGFfVVNFRF9Nb250ZUNhcmxvX0RlZ3JlZURheXNfUmVtb3ZlZE91dGxpZXJzLnhsc3hdU2ltdWxhdGlvblJlc3VsdHM4IVIxOUMxMj1AU2ltdWxhdGlvbkhpc3RvZ3JhbUJpbiggREFUQSFSWzU0XUNbLTJdLCAyMSwgMTUsIFRSVUUgKSAvQCBTaW11bGF0aW9uVHJpYWxzKCmdAAAAW1E0YV9VU0VEX01vbnRlQ2FybG9fRGVncmVlRGF5c19SZW1vdmVkT3V0bGllcnMueGxzeF1TaW11bGF0aW9uUmVzdWx0czghUjE5QzEyPUBTaW11bGF0aW9uSGlzdG9ncmFtQmluKCBEQVRBIVJbNTRdQ1stMl0sIDIxLCAxNSwgVFJVRSApIC9AIFNpbXVsYXRpb25UcmlhbHMoKYUAAABbUTRhX1VTRURfTW9udGVDYXJsb19EZWdyZWVEYXlzX1JlbW92ZWRPdXRsaWVycy54bHN4XVNpbXVsYXRpb25SZXN1bHRzOSFSMjNDOT1AU2ltdWxhdGlvbkhpc3RvZ3JhbUJpbiggREFUQSFSWzUwXUNbMl0sIDIxLCAxOSwgVFJVRSApigAAAFtRNGFfVVNFRF9Nb250ZUNhcmxvX0RlZ3JlZURheXNfUmVtb3ZlZE91dGxpZXJzLnhsc3hdU2ltdWxhdGlvblJlc3VsdHM3IVIxNUM4PUBTaW11bGF0aW9uSGlzdG9ncmFtQmluTGFiZWwoIERBVEEhUls1OF1DWzFdLCAyMSwgMTEsIFRSVUUgKYkAAABbUTRhX1VTRURfTW9udGVDYXJsb19EZWdyZWVEYXlzX1JlbW92ZWRPdXRsaWVycy54bHN4XVNpbXVsYXRpb25SZXN1bHRzOCFSMTNDOD1AU2ltdWxhdGlvbkhpc3RvZ3JhbUJpbkxhYmVsKCBEQVRBIVJbNjBdQ1syXSwgMjEsIDksIFRSVUUgKX0AAABbUTRhX1VTRURfTW9udGVDYXJsb19EZWdyZWVEYXlzX1JlbW92ZWRPdXRsaWVycy54bHN4XVNpbXVsYXRpb25SZXN1bHRzOSFSMjRDNj1AU2ltdWxhdGlvblBlcmNlbnRpbGUoIERBVEEhUls0OV1DWzVdLCBSQ1stMV0gKYoAAABbUTRhX1VTRURfTW9udGVDYXJsb19EZWdyZWVEYXlzX1JlbW92ZWRPdXRsaWVycy54bHN4XVNpbXVsYXRpb25SZXN1bHRzNiFSOEMxMT1AU2ltdWxhdGlvbkhpc3RvZ3JhbUJpbkxhYmVsKCBEQVRBIVJbNjVdQ1stM10sIDIxLCA0LCBUUlVFICmMAAAAW1E0YV9VU0VEX01vbnRlQ2FybG9fRGVncmVlRGF5c19SZW1vdmVkT3V0bGllcnMueGxzeF1TaW11bGF0aW9uUmVzdWx0czghUjE0QzExPUBTaW11bGF0aW9uSGlzdG9ncmFtQmluTGFiZWwoIERBVEEhUls1OV1DWy0xXSwgMjEsIDEwLCBUUlVFICmEAAAAW1E0YV9VU0VEX01vbnRlQ2FybG9fRGVncmVlRGF5c19SZW1vdmVkT3V0bGllcnMueGxzeF1TaW11bGF0aW9uUmVzdWx0czYhUjZDOT1AU2ltdWxhdGlvbkhpc3RvZ3JhbUJpbiggREFUQSFSWzY3XUNbLTFdLCAyMSwgMiwgVFJVRSApigAAAFtRNGFfVVNFRF9Nb250ZUNhcmxvX0RlZ3JlZURheXNfUmVtb3ZlZE91dGxpZXJzLnhsc3hdU2ltdWxhdGlvblJlc3VsdHM4IVI1QzExPUBTaW11bGF0aW9uSGlzdG9ncmFtQmluTGFiZWwoIERBVEEhUls2OF1DWy0xXSwgMjEsIDEsIFRSVUUgKYUAAABbUTRhX1VTRURfTW9udGVDYXJsb19EZWdyZWVEYXlzX1JlbW92ZWRPdXRsaWVycy54bHN4XVNpbXVsYXRpb25SZXN1bHRzOSFSMjRDOT1AU2ltdWxhdGlvbkhpc3RvZ3JhbUJpbiggREFUQSFSWzQ5XUNbMl0sIDIxLCAyMCwgVFJVRSApjAAAAFtRNGFfVVNFRF9Nb250ZUNhcmxvX0RlZ3JlZURheXNfUmVtb3ZlZE91dGxpZXJzLnhsc3hdU2ltdWxhdGlvblJlc3VsdHM2IVIxNEMxMT1AU2ltdWxhdGlvbkhpc3RvZ3JhbUJpbkxhYmVsKCBEQVRBIVJbNTldQ1stM10sIDIxLCAxMCwgVFJVRSApgwAAAFtRNGFfVVNFRF9Nb250ZUNhcmxvX0RlZ3JlZURheXNfUmVtb3ZlZE91dGxpZXJzLnhsc3hdU2ltdWxhdGlvblJlc3VsdHM4IVI5Qzk9QFNpbXVsYXRpb25IaXN0b2dyYW1CaW4oIERBVEEhUls2NF1DWzFdLCAyMSwgNSwgVFJVRSAphQAAAFtRNGFfVVNFRF9Nb250ZUNhcmxvX0RlZ3JlZURheXNfUmVtb3ZlZE91dGxpZXJzLnhsc3hdU2ltdWxhdGlvblJlc3VsdHM4IVIyM0M5PUBTaW11bGF0aW9uSGlzdG9ncmFtQmluKCBEQVRBIVJbNTBdQ1sxXSwgMjEsIDE5LCBUUlVFICmHAAAAW1E0YV9VU0VEX01vbnRlQ2FybG9fRGVncmVlRGF5c19SZW1vdmVkT3V0bGllcnMueGxzeF1TaW11bGF0aW9uUmVzdWx0czYhUjE1Qzg9QFNpbXVsYXRpb25IaXN0b2dyYW1CaW5MYWJlbCggREFUQSFSWzU4XUMsIDIxLCAxMSwgVFJVRSApiQAAAFtRNGFfVVNFRF9Nb250ZUNhcmxvX0RlZ3JlZURheXNfUmVtb3ZlZE91dGxpZXJzLnhsc3hdU2ltdWxhdGlvblJlc3VsdHM3IVIxM0M4PUBTaW11bGF0aW9uSGlzdG9ncmFtQmluTGFiZWwoIERBVEEhUls2MF1DWzFdLCAyMSwgOSwgVFJVRSApmwAAAFtRNGFfVVNFRF9Nb250ZUNhcmxvX0RlZ3JlZURheXNfUmVtb3ZlZE91dGxpZXJzLnhsc3hdU2ltdWxhdGlvblJlc3VsdHM1IVI1QzEyPUBTaW11bGF0aW9uSGlzdG9ncmFtQmluKCBEQVRBIVJbNjhdQ1stNV0sIDIxLCAxLCBUUlVFICkgL0AgU2ltdWxhdGlvblRyaWFscygpmwAAAFtRNGFfVVNFRF9Nb250ZUNhcmxvX0RlZ3JlZURheXNfUmVtb3ZlZE91dGxpZXJzLnhsc3hdU2ltdWxhdGlvblJlc3VsdHM1IVI1QzEyPUBTaW11bGF0aW9uSGlzdG9ncmFtQmluKCBEQVRBIVJbNjhdQ1stNV0sIDIxLCAxLCBUUlVFICkgL0AgU2ltdWxhdGlvblRyaWFscygpigAAAFtRNGFfVVNFRF9Nb250ZUNhcmxvX0RlZ3JlZURheXNfUmVtb3ZlZE91dGxpZXJzLnhsc3hdU2ltdWxhdGlvblJlc3VsdHM4IVIyMUM4PUBTaW11bGF0aW9uSGlzdG9ncmFtQmluTGFiZWwoIERBVEEhUls1Ml1DWzJdLCAyMSwgMTcsIFRSVUUgKZ4AAABbUTRhX1VTRURfTW9udGVDYXJsb19EZWdyZWVEYXlzX1JlbW92ZWRPdXRsaWVycy54bHN4XVNpbXVsYXRpb25SZXN1bHRzNEhERCFSOUMxMj1AU2ltdWxhdGlvbkhpc3RvZ3JhbUJpbiggREFUQSFSWzI3XUNbLTZdLCAyMSwgNSwgVFJVRSApIC9AIFNpbXVsYXRpb25UcmlhbHMoKZ4AAABbUTRhX1VTRURfTW9udGVDYXJsb19EZWdyZWVEYXlzX1JlbW92ZWRPdXRsaWVycy54bHN4XVNpbXVsYXRpb25SZXN1bHRzNEhERCFSOUMxMj1AU2ltdWxhdGlvbkhpc3RvZ3JhbUJpbiggREFUQSFSWzI3XUNbLTZdLCAyMSwgNSwgVFJVRSApIC9AIFNpbXVsYXRpb25UcmlhbHMoKZ0AAABbUTRhX1VTRURfTW9udGVDYXJsb19EZWdyZWVEYXlzX1JlbW92ZWRPdXRsaWVycy54bHN4XVNpbXVsYXRpb25SZXN1bHRzNyFSMjVDMTI9QFNpbXVsYXRpb25IaXN0b2dyYW1CaW4oIERBVEEhUls0OF1DWy0zXSwgMjEsIDIxLCBUUlVFICkgL0AgU2ltdWxhdGlvblRyaWFscygpnQAAAFtRNGFfVVNFRF9Nb250ZUNhcmxvX0RlZ3JlZURheXNfUmVtb3ZlZE91dGxpZXJzLnhsc3hdU2ltdWxhdGlvblJlc3VsdHM3IVIyNUMxMj1AU2ltdWxhdGlvbkhpc3RvZ3JhbUJpbiggREFUQSFSWzQ4XUNbLTNdLCAyMSwgMjEsIFRSVUUgKSAvQCBTaW11bGF0aW9uVHJpYWxzKCmIAAAAW1E0YV9VU0VEX01vbnRlQ2FybG9fRGVncmVlRGF5c19SZW1vdmVkT3V0bGllcnMueGxzeF1TaW11bGF0aW9uUmVzdWx0czkhUjIwQzExPUBTaW11bGF0aW9uSGlzdG9ncmFtQmluTGFiZWwoIERBVEEhUls1M11DLCAyMSwgMTYsIFRSVUUgKYwAAABbUTRhX1VTRURfTW9udGVDYXJsb19EZWdyZWVEYXlzX1JlbW92ZWRPdXRsaWVycy54bHN4XVNpbXVsYXRpb25SZXN1bHRzNiFSMTVDMTE9QFNpbXVsYXRpb25IaXN0b2dyYW1CaW5MYWJlbCggREFUQSFSWzU4XUNbLTNdLCAyMSwgMTEsIFRSVUUgKX0AAABbUTRhX1VTRURfTW9udGVDYXJsb19EZWdyZWVEYXlzX1JlbW92ZWRPdXRsaWVycy54bHN4XVNpbXVsYXRpb25SZXN1bHRzOCFSMTZDNj1AU2ltdWxhdGlvblBlcmNlbnRpbGUoIERBVEEhUls1N11DWzRdLCBSQ1stMV0gKX0AAABbUTRhX1VTRURfTW9udGVDYXJsb19EZWdyZWVEYXlzX1JlbW92ZWRPdXRsaWVycy54bHN4XVNpbXVsYXRpb25SZXN1bHRzOSFSMTRDNj1AU2ltdWxhdGlvblBlcmNlbnRpbGUoIERBVEEhUls1OV1DWzVdLCBSQ1stMV0gKYwAAABbUTRhX1VTRURfTW9udGVDYXJsb19EZWdyZWVEYXlzX1JlbW92ZWRPdXRsaWVycy54bHN4XVNpbXVsYXRpb25SZXN1bHRzNSFSMTRDMTE9QFNpbXVsYXRpb25IaXN0b2dyYW1CaW5MYWJlbCggREFUQSFSWzU5XUNbLTRdLCAyMSwgMTAsIFRSVUUgKYAAAABbUTRhX1VTRURfTW9udGVDYXJsb19EZWdyZWVEYXlzX1JlbW92ZWRPdXRsaWVycy54bHN4XVNpbXVsYXRpb25SZXN1bHRzNyFSOUM5PUBTaW11bGF0aW9uSGlzdG9ncmFtQmluKCBEQVRBIVJbNjRdQywgMjEsIDUsIFRSVUUgKYUAAABbUTRhX1VTRURfTW9udGVDYXJsb19EZWdyZWVEYXlzX1JlbW92ZWRPdXRsaWVycy54bHN4XVNpbXVsYXRpb25SZXN1bHRzOSFSMTVDOT1AU2ltdWxhdGlvbkhpc3RvZ3JhbUJpbiggREFUQSFSWzU4XUNbMl0sIDIxLCAxMSwgVFJVRSApiAAAAFtRNGFfVVNFRF9Nb250ZUNhcmxvX0RlZ3JlZURheXNfUmVtb3ZlZE91dGxpZXJzLnhsc3hdU2ltdWxhdGlvblJlc3VsdHM3IVI3Qzg9QFNpbXVsYXRpb25IaXN0b2dyYW1CaW5MYWJlbCggREFUQSFSWzY2XUNbMV0sIDIxLCAzLCBUUlVFICmMAAAAW1E0YV9VU0VEX01vbnRlQ2FybG9fRGVncmVlRGF5c19SZW1vdmVkT3V0bGllcnMueGxzeF1TaW11bGF0aW9uUmVzdWx0czchUjI1QzExPUBTaW11bGF0aW9uSGlzdG9ncmFtQmluTGFiZWwoIERBVEEhUls0OF1DWy0yXSwgMjEsIDIxLCBUUlVFICmMAAAAW1E0YV9VU0VEX01vbnRlQ2FybG9fRGVncmVlRGF5c19SZW1vdmVkT3V0bGllcnMueGxzeF1TaW11bGF0aW9uUmVzdWx0czghUjIzQzExPUBTaW11bGF0aW9uSGlzdG9ncmFtQmluTGFiZWwoIERBVEEhUls1MF1DWy0xXSwgMjEsIDE5LCBUUlVFICmcAAAAW1E0YV9VU0VEX01vbnRlQ2FybG9fRGVncmVlRGF5c19SZW1vdmVkT3V0bGllcnMueGxzeF1TaW11bGF0aW9uUmVzdWx0czUhUjEzQzEyPUBTaW11bGF0aW9uSGlzdG9ncmFtQmluKCBEQVRBIVJbNjBdQ1stNV0sIDIxLCA5LCBUUlVFICkgL0AgU2ltdWxhdGlvblRyaWFscygpnAAAAFtRNGFfVVNFRF9Nb250ZUNhcmxvX0RlZ3JlZURheXNfUmVtb3ZlZE91dGxpZXJzLnhsc3hdU2ltdWxhdGlvblJlc3VsdHM1IVIxM0MxMj1AU2ltdWxhdGlvbkhpc3RvZ3JhbUJpbiggREFUQSFSWzYwXUNbLTVdLCAyMSwgOSwgVFJVRSApIC9AIFNpbXVsYXRpb25UcmlhbHMoKYoAAABbUTRhX1VTRURfTW9udGVDYXJsb19EZWdyZWVEYXlzX1JlbW92ZWRPdXRsaWVycy54bHN4XVNpbXVsYXRpb25SZXN1bHRzNyFSOEMxMT1AU2ltdWxhdGlvbkhpc3RvZ3JhbUJpbkxhYmVsKCBEQVRBIVJbNjVdQ1stMl0sIDIxLCA0LCBUUlVFICmMAAAAW1E0YV9VU0VEX01vbnRlQ2FybG9fRGVncmVlRGF5c19SZW1vdmVkT3V0bGllcnMueGxzeF1TaW11bGF0aW9uUmVzdWx0czchUjIyQzExPUBTaW11bGF0aW9uSGlzdG9ncmFtQmluTGFiZWwoIERBVEEhUls1MV1DWy0yXSwgMjEsIDE4LCBUUlVFICmFAAAAW1E0YV9VU0VEX01vbnRlQ2FybG9fRGVncmVlRGF5c19SZW1vdmVkT3V0bGllcnMueGxzeF1TaW11bGF0aW9uUmVzdWx0czkhUjE3Qzk9QFNpbXVsYXRpb25IaXN0b2dyYW1CaW4oIERBVEEhUls1Nl1DWzJdLCAyMSwgMTMsIFRSVUUgKYUAAABbUTRhX1VTRURfTW9udGVDYXJsb19EZWdyZWVEYXlzX1JlbW92ZWRPdXRsaWVycy54bHN4XVNpbXVsYXRpb25SZXN1bHRzNiFSMTJDOT1AU2ltdWxhdGlvbkhpc3RvZ3JhbUJpbiggREFUQSFSWzYxXUNbLTFdLCAyMSwgOCwgVFJVRSApigAAAFtRNGFfVVNFRF9Nb250ZUNhcmxvX0RlZ3JlZURheXNfUmVtb3ZlZE91dGxpZXJzLnhsc3hdU2ltdWxhdGlvblJlc3VsdHM5IVIxNUM4PUBTaW11bGF0aW9uSGlzdG9ncmFtQmluTGFiZWwoIERBVEEhUls1OF1DWzNdLCAyMSwgMTEsIFRSVUUgKX0AAABbUTRhX1VTRURfTW9udGVDYXJsb19EZWdyZWVEYXlzX1JlbW92ZWRPdXRsaWVycy54bHN4XVNpbXVsYXRpb25SZXN1bHRzNiFSMTRDNj1AU2ltdWxhdGlvblBlcmNlbnRpbGUoIERBVEEhUls1OV1DWzJdLCBSQ1stMV0gKZ0AAABbUTRhX1VTRURfTW9udGVDYXJsb19EZWdyZWVEYXlzX1JlbW92ZWRPdXRsaWVycy54bHN4XVNpbXVsYXRpb25SZXN1bHRzNSFSMTZDMTI9QFNpbXVsYXRpb25IaXN0b2dyYW1CaW4oIERBVEEhUls1N11DWy01XSwgMjEsIDEyLCBUUlVFICkgL0AgU2ltdWxhdGlvblRyaWFscygpnQAAAFtRNGFfVVNFRF9Nb250ZUNhcmxvX0RlZ3JlZURheXNfUmVtb3ZlZE91dGxpZXJzLnhsc3hdU2ltdWxhdGlvblJlc3VsdHM1IVIxNkMxMj1AU2ltdWxhdGlvbkhpc3RvZ3JhbUJpbiggREFUQSFSWzU3XUNbLTVdLCAyMSwgMTIsIFRSVUUgKSAvQCBTaW11bGF0aW9uVHJpYWxzKCl9AAAAW1E0YV9VU0VEX01vbnRlQ2FybG9fRGVncmVlRGF5c19SZW1vdmVkT3V0bGllcnMueGxzeF1TaW11bGF0aW9uUmVzdWx0czUhUjE1QzY9QFNpbXVsYXRpb25QZXJjZW50aWxlKCBEQVRBIVJbNThdQ1sxXSwgUkNbLTFdIClxAAAAW1E0YV9VU0VEX01vbnRlQ2FybG9fRGVncmVlRGF5c19SZW1vdmVkT3V0bGllcnMueGxzeF1TaW11bGF0aW9uUmVzdWx0czJIREQhUjRDMz1AU2ltdWxhdGlvbk1lYW4oIERBVEEhUlszMl1DWzFdICmJAAAAW1E0YV9VU0VEX01vbnRlQ2FybG9fRGVncmVlRGF5c19SZW1vdmVkT3V0bGllcnMueGxzeF1TaW11bGF0aW9uUmVzdWx0czRIREQhUjIxQzk9QFNpbXVsYXRpb25IaXN0b2dyYW1CaW4oIERBVEEhUlsxNV1DWy0zXSwgMjEsIDE3LCBUUlVFICl9AAAAW1E0YV9VU0VEX01vbnRlQ2FybG9fRGVncmVlRGF5c19SZW1vdmVkT3V0bGllcnMueGxzeF1TaW11bGF0aW9uUmVzdWx0czRIREQhUjIwQzY9QFNpbXVsYXRpb25QZXJjZW50aWxlKCBEQVRBIVJbMTZdQywgUkNbLTFdICmJAAAAW1E0YV9VU0VEX01vbnRlQ2FybG9fRGVncmVlRGF5c19SZW1vdmVkT3V0bGllcnMueGxzeF1TaW11bGF0aW9uUmVzdWx0czFDREQhUjI0Qzk9QFNpbXVsYXRpb25IaXN0b2dyYW1CaW4oIERBVEEhUls0OV1DWy02XSwgMjEsIDIwLCBUUlVFICmcAAAAW1E0YV9VU0VEX01vbnRlQ2FybG9fRGVncmVlRGF5c19SZW1vdmVkT3V0bGllcnMueGxzeF1TaW11bGF0aW9uUmVzdWx0czUhUjEyQzEyPUBTaW11bGF0aW9uSGlzdG9ncmFtQmluKCBEQVRBIVJbNjFdQ1stNV0sIDIxLCA4LCBUUlVFICkgL0AgU2ltdWxhdGlvblRyaWFscygpnAAAAFtRNGFfVVNFRF9Nb250ZUNhcmxvX0RlZ3JlZURheXNfUmVtb3ZlZE91dGxpZXJzLnhsc3hdU2ltdWxhdGlvblJlc3VsdHM1IVIxMkMxMj1AU2ltdWxhdGlvbkhpc3RvZ3JhbUJpbiggREFUQSFSWzYxXUNbLTVdLCAyMSwgOCwgVFJVRSApIC9AIFNpbXVsYXRpb25UcmlhbHMoKY4AAABbUTRhX1VTRURfTW9udGVDYXJsb19EZWdyZWVEYXlzX1JlbW92ZWRPdXRsaWVycy54bHN4XVNpbXVsYXRpb25SZXN1bHRzNENERCFSMjRDOD1AU2ltdWxhdGlvbkhpc3RvZ3JhbUJpbkxhYmVsKCBEQVRBIVJbNDldQ1stMl0sIDIxLCAyMCwgVFJVRSApigAAAFtRNGFfVVNFRF9Nb250ZUNhcmxvX0RlZ3JlZURheXNfUmVtb3ZlZE91dGxpZXJzLnhsc3hdU2ltdWxhdGlvblJlc3VsdHM3IVIyNUM4PUBTaW11bGF0aW9uSGlzdG9ncmFtQmluTGFiZWwoIERBVEEhUls0OF1DWzFdLCAyMSwgMjEsIFRSVUUgKYkAAABbUTRhX1VTRURfTW9udGVDYXJsb19EZWdyZWVEYXlzX1JlbW92ZWRPdXRsaWVycy54bHN4XVNpbXVsYXRpb25SZXN1bHRzNEhERCFSMjNDOT1AU2ltdWxhdGlvbkhpc3RvZ3JhbUJpbiggREFUQSFSWzEzXUNbLTNdLCAyMSwgMTksIFRSVUUgKY8AAABbUTRhX1VTRURfTW9udGVDYXJsb19EZWdyZWVEYXlzX1JlbW92ZWRPdXRsaWVycy54bHN4XVNpbXVsYXRpb25SZXN1bHRzMkNERCFSMTlDMTE9QFNpbXVsYXRpb25IaXN0b2dyYW1CaW5MYWJlbCggREFUQSFSWzU0XUNbLTddLCAyMSwgMTUsIFRSVUUgKY8AAABbUTRhX1VTRURfTW9udGVDYXJsb19EZWdyZWVEYXlzX1JlbW92ZWRPdXRsaWVycy54bHN4XVNpbXVsYXRpb25SZXN1bHRzNEhERCFSMTVDMTE9QFNpbXVsYXRpb25IaXN0b2dyYW1CaW5MYWJlbCggREFUQSFSWzIxXUNbLTVdLCAyMSwgMTEsIFRSVUUgKYoAAABbUTRhX1VTRURfTW9udGVDYXJsb19EZWdyZWVEYXlzX1JlbW92ZWRPdXRsaWVycy54bHN4XVNpbXVsYXRpb25SZXN1bHRzNSFSNUMxMT1AU2ltdWxhdGlvbkhpc3RvZ3JhbUJpbkxhYmVsKCBEQVRBIVJbNjhdQ1stNF0sIDIxLCAxLCBUUlVFICmAAAAAW1E0YV9VU0VEX01vbnRlQ2FybG9fRGVncmVlRGF5c19SZW1vdmVkT3V0bGllcnMueGxzeF1TaW11bGF0aW9uUmVzdWx0czFDREQhUjZDNj1AU2ltdWxhdGlvblBlcmNlbnRpbGUoIERBVEEhUls2N11DWy0zXSwgUkNbLTFdICl8AAAAW1E0YV9VU0VEX01vbnRlQ2FybG9fRGVncmVlRGF5c19SZW1vdmVkT3V0bGllcnMueGxzeF1TaW11bGF0aW9uUmVzdWx0czUhUjZDNj1AU2ltdWxhdGlvblBlcmNlbnRpbGUoIERBVEEhUls2N11DWzFdLCBSQ1stMV0gKY0AAABbUTRhX1VTRURfTW9udGVDYXJsb19EZWdyZWVEYXlzX1JlbW92ZWRPdXRsaWVycy54bHN4XVNpbXVsYXRpb25SZXN1bHRzM0NERCFSMTNDOD1AU2ltdWxhdGlvbkhpc3RvZ3JhbUJpbkxhYmVsKCBEQVRBIVJbNjBdQ1stM10sIDIxLCA5LCBUUlVFIClzAAAAW1E0YV9VU0VEX01vbnRlQ2FybG9fRGVncmVlRGF5c19SZW1vdmVkT3V0bGllcnMueGxzeF1TaW11bGF0aW9uUmVzdWx0czYhUjE0QzM9QFNpbXVsYXRpb25WYXJpYW5jZSggREFUQSFSWzU5XUNbNV0gKYwAAABbUTRhX1VTRURfTW9udGVDYXJsb19EZWdyZWVEYXlzX1JlbW92ZWRPdXRsaWVycy54bHN4XVNpbXVsYXRpb25SZXN1bHRzNSFSMjFDMTE9QFNpbXVsYXRpb25IaXN0b2dyYW1CaW5MYWJlbCggREFUQSFSWzUyXUNbLTRdLCAyMSwgMTcsIFRSVUUgKYAAAABbUTRhX1VTRURfTW9udGVDYXJsb19EZWdyZWVEYXlzX1JlbW92ZWRPdXRsaWVycy54bHN4XVNpbXVsYXRpb25SZXN1bHRzMkNERCFSNkM2PUBTaW11bGF0aW9uUGVyY2VudGlsZSggREFUQSFSWzY3XUNbLTJdLCBSQ1stMV0gKZ4AAABbUTRhX1VTRURfTW9udGVDYXJsb19EZWdyZWVEYXlzX1JlbW92ZWRPdXRsaWVycy54bHN4XVNpbXVsYXRpb25SZXN1bHRzNENERCFSN0MxMj1AU2ltdWxhdGlvbkhpc3RvZ3JhbUJpbiggREFUQSFSWzY2XUNbLTZdLCAyMSwgMywgVFJVRSApIC9AIFNpbXVsYXRpb25UcmlhbHMoKZ4AAABbUTRhX1VTRURfTW9udGVDYXJsb19EZWdyZWVEYXlzX1JlbW92ZWRPdXRsaWVycy54bHN4XVNpbXVsYXRpb25SZXN1bHRzNENERCFSN0MxMj1AU2ltdWxhdGlvbkhpc3RvZ3JhbUJpbiggREFUQSFSWzY2XUNbLTZdLCAyMSwgMywgVFJVRSApIC9AIFNpbXVsYXRpb25UcmlhbHMoKYcAAABbUTRhX1VTRURfTW9udGVDYXJsb19EZWdyZWVEYXlzX1JlbW92ZWRPdXRsaWVycy54bHN4XVNpbXVsYXRpb25SZXN1bHRzNENERCFSNkM5PUBTaW11bGF0aW9uSGlzdG9ncmFtQmluKCBEQVRBIVJbNjddQ1stM10sIDIxLCAyLCBUUlVFICmfAAAAW1E0YV9VU0VEX01vbnRlQ2FybG9fRGVncmVlRGF5c19SZW1vdmVkT3V0bGllcnMueGxzeF1TaW11bGF0aW9uUmVzdWx0czEySEREIVIxMEMxMj1AU2ltdWxhdGlvbkhpc3RvZ3JhbUJpbiggREFUQSFSWzI2XUNbMl0sIDIxLCA2LCBUUlVFICkgL0AgU2ltdWxhdGlvblRyaWFscygpnwAAAFtRNGFfVVNFRF9Nb250ZUNhcmxvX0RlZ3JlZURheXNfUmVtb3ZlZE91dGxpZXJzLnhsc3hdU2ltdWxhdGlvblJlc3VsdHMxMkhERCFSMTBDMTI9QFNpbXVsYXRpb25IaXN0b2dyYW1CaW4oIERBVEEhUlsyNl1DWzJdLCAyMSwgNiwgVFJVRSApIC9AIFNpbXVsYXRpb25UcmlhbHMoKZwAAABbUTRhX1VTRURfTW9udGVDYXJsb19EZWdyZWVEYXlzX1JlbW92ZWRPdXRsaWVycy54bHN4XVNpbXVsYXRpb25SZXN1bHRzNyFSMTBDMTI9QFNpbXVsYXRpb25IaXN0b2dyYW1CaW4oIERBVEEhUls2M11DWy0zXSwgMjEsIDYsIFRSVUUgKSAvQCBTaW11bGF0aW9uVHJpYWxzKCmcAAAAW1E0YV9VU0VEX01vbnRlQ2FybG9fRGVncmVlRGF5c19SZW1vdmVkT3V0bGllcnMueGxzeF1TaW11bGF0aW9uUmVzdWx0czchUjEwQzEyPUBTaW11bGF0aW9uSGlzdG9ncmFtQmluKCBEQVRBIVJbNjNdQ1stM10sIDIxLCA2LCBUUlVFICkgL0AgU2ltdWxhdGlvblRyaWFscygpngAAAFtRNGFfVVNFRF9Nb250ZUNhcmxvX0RlZ3JlZURheXNfUmVtb3ZlZE91dGxpZXJzLnhsc3hdU2ltdWxhdGlvblJlc3VsdHMySEREIVI2QzEyPUBTaW11bGF0aW9uSGlzdG9ncmFtQmluKCBEQVRBIVJbMzBdQ1stOF0sIDIxLCAyLCBUUlVFICkgL0AgU2ltdWxhdGlvblRyaWFscygpngAAAFtRNGFfVVNFRF9Nb250ZUNhcmxvX0RlZ3JlZURheXNfUmVtb3ZlZE91dGxpZXJzLnhsc3hdU2ltdWxhdGlvblJlc3VsdHMySEREIVI2QzEyPUBTaW11bGF0aW9uSGlzdG9ncmFtQmluKCBEQVRBIVJbMzBdQ1stOF0sIDIxLCAyLCBUUlVFICkgL0AgU2ltdWxhdGlvblRyaWFscygphAAAAFtRNGFfVVNFRF9Nb250ZUNhcmxvX0RlZ3JlZURheXNfUmVtb3ZlZE91dGxpZXJzLnhsc3hdU2ltdWxhdGlvblJlc3VsdHM1IVI5Qzk9QFNpbXVsYXRpb25IaXN0b2dyYW1CaW4oIERBVEEhUls2NF1DWy0yXSwgMjEsIDUsIFRSVUUgKZEAAABbUTRhX1VTRURfTW9udGVDYXJsb19EZWdyZWVEYXlzX1JlbW92ZWRPdXRsaWVycy54bHN4XVNpbXVsYXRpb25SZXN1bHRzNSFSMTFDMz1AU2ltdWxhdGlvbk1heCggREFUQSFSWzYyXUNbNF0gKSAtQCBTaW11bGF0aW9uTWluKCBEQVRBIVJbNjJdQ1s0XSApkQAAAFtRNGFfVVNFRF9Nb250ZUNhcmxvX0RlZ3JlZURheXNfUmVtb3ZlZE91dGxpZXJzLnhsc3hdU2ltdWxhdGlvblJlc3VsdHM1IVIxMUMzPUBTaW11bGF0aW9uTWF4KCBEQVRBIVJbNjJdQ1s0XSApIC1AIFNpbXVsYXRpb25NaW4oIERBVEEhUls2Ml1DWzRdICmOAAAAW1E0YV9VU0VEX01vbnRlQ2FybG9fRGVncmVlRGF5c19SZW1vdmVkT3V0bGllcnMueGxzeF1TaW11bGF0aW9uUmVzdWx0czFIREQhUjI1Qzg9QFNpbXVsYXRpb25IaXN0b2dyYW1CaW5MYWJlbCggREFUQSFSWzExXUNbLTVdLCAyMSwgMjEsIFRSVUUgKX0AAABbUTRhX1VTRURfTW9udGVDYXJsb19EZWdyZWVEYXlzX1JlbW92ZWRPdXRsaWVycy54bHN4XVNpbXVsYXRpb25SZXN1bHRzNENERCFSMTVDNj1AU2ltdWxhdGlvblBlcmNlbnRpbGUoIERBVEEhUls1OF1DLCBSQ1stMV0gKY8AAABbUTRhX1VTRURfTW9udGVDYXJsb19EZWdyZWVEYXlzX1JlbW92ZWRPdXRsaWVycy54bHN4XVNpbXVsYXRpb25SZXN1bHRzM0NERCFSMjVDMTE9QFNpbXVsYXRpb25IaXN0b2dyYW1CaW5MYWJlbCggREFUQSFSWzQ4XUNbLTZdLCAyMSwgMjEsIFRSVUUgKX0AAABbUTRhX1VTRURfTW9udGVDYXJsb19EZWdyZWVEYXlzX1JlbW92ZWRPdXRsaWVycy54bHN4XVNpbXVsYXRpb25SZXN1bHRzNyFSMTVDNj1AU2ltdWxhdGlvblBlcmNlbnRpbGUoIERBVEEhUls1OF1DWzNdLCBSQ1stMV0gKYsAAABbUTRhX1VTRURfTW9udGVDYXJsb19EZWdyZWVEYXlzX1JlbW92ZWRPdXRsaWVycy54bHN4XVNpbXVsYXRpb25SZXN1bHRzNSFSMjRDOD1AU2ltdWxhdGlvbkhpc3RvZ3JhbUJpbkxhYmVsKCBEQVRBIVJbNDldQ1stMV0sIDIxLCAyMCwgVFJVRSApiQAAAFtRNGFfVVNFRF9Nb250ZUNhcmxvX0RlZ3JlZURheXNfUmVtb3ZlZE91dGxpZXJzLnhsc3hdU2ltdWxhdGlvblJlc3VsdHMySEREIVIyMEM5PUBTaW11bGF0aW9uSGlzdG9ncmFtQmluKCBEQVRBIVJbMTZdQ1stNV0sIDIxLCAxNiwgVFJVRSApngAAAFtRNGFfVVNFRF9Nb250ZUNhcmxvX0RlZ3JlZURheXNfUmVtb3ZlZE91dGxpZXJzLnhsc3hdU2ltdWxhdGlvblJlc3VsdHMyQ0REIVI5QzEyPUBTaW11bGF0aW9uSGlzdG9ncmFtQmluKCBEQVRBIVJbNjRdQ1stOF0sIDIxLCA1LCBUUlVFICkgL0AgU2ltdWxhdGlvblRyaWFscygpngAAAFtRNGFfVVNFRF9Nb250ZUNhcmxvX0RlZ3JlZURheXNfUmVtb3ZlZE91dGxpZXJzLnhsc3hdU2ltdWxhdGlvblJlc3VsdHMyQ0REIVI5QzEyPUBTaW11bGF0aW9uSGlzdG9ncmFtQmluKCBEQVRBIVJbNjRdQ1stOF0sIDIxLCA1LCBUUlVFICkgL0AgU2ltdWxhdGlvblRyaWFscygpoAAAAFtRNGFfVVNFRF9Nb250ZUNhcmxvX0RlZ3JlZURheXNfUmVtb3ZlZE91dGxpZXJzLnhsc3hdU2ltdWxhdGlvblJlc3VsdHM0Q0REIVIyNEMxMj1AU2ltdWxhdGlvbkhpc3RvZ3JhbUJpbiggREFUQSFSWzQ5XUNbLTZdLCAyMSwgMjAsIFRSVUUgKSAvQCBTaW11bGF0aW9uVHJpYWxzKCmgAAAAW1E0YV9VU0VEX01vbnRlQ2FybG9fRGVncmVlRGF5c19SZW1vdmVkT3V0bGllcnMueGxzeF1TaW11bGF0aW9uUmVzdWx0czRDREQhUjI0QzEyPUBTaW11bGF0aW9uSGlzdG9ncmFtQmluKCBEQVRBIVJbNDldQ1stNl0sIDIxLCAyMCwgVFJVRSApIC9AIFNpbXVsYXRpb25UcmlhbHMoKYYAAABbUTRhX1VTRURfTW9udGVDYXJsb19EZWdyZWVEYXlzX1JlbW92ZWRPdXRsaWVycy54bHN4XVNpbXVsYXRpb25SZXN1bHRzNiFSMjNDOT1AU2ltdWxhdGlvbkhpc3RvZ3JhbUJpbiggREFUQSFSWzUwXUNbLTFdLCAyMSwgMTksIFRSVUUgKYoAAABbUTRhX1VTRURfTW9udGVDYXJsb19EZWdyZWVEYXlzX1JlbW92ZWRPdXRsaWVycy54bHN4XVNpbXVsYXRpb25SZXN1bHRzOCFSMThDOD1AU2ltdWxhdGlvbkhpc3RvZ3JhbUJpbkxhYmVsKCBEQVRBIVJbNTVdQ1syXSwgMjEsIDE0LCBUUlVFICl8AAAAW1E0YV9VU0VEX01vbnRlQ2FybG9fRGVncmVlRGF5c19SZW1vdmVkT3V0bGllcnMueGxzeF1TaW11bGF0aW9uUmVzdWx0czkhUjEzQzM9QFNpbXVsYXRpb25TdGFuZGFyZERldmlhdGlvbiggREFUQSFSWzYwXUNbOF0gKYwAAABbUTRhX1VTRURfTW9udGVDYXJsb19EZWdyZWVEYXlzX1JlbW92ZWRPdXRsaWVycy54bHN4XVNpbXVsYXRpb25SZXN1bHRzNiFSMjVDMTE9QFNpbXVsYXRpb25IaXN0b2dyYW1CaW5MYWJlbCggREFUQSFSWzQ4XUNbLTNdLCAyMSwgMjEsIFRSVUUgKYwAAABbUTRhX1VTRURfTW9udGVDYXJsb19EZWdyZWVEYXlzX1JlbW92ZWRPdXRsaWVycy54bHN4XVNpbXVsYXRpb25SZXN1bHRzNyFSMjNDMTE9QFNpbXVsYXRpb25IaXN0b2dyYW1CaW5MYWJlbCggREFUQSFSWzUwXUNbLTJdLCAyMSwgMTksIFRSVUUgKYsAAABbUTRhX1VTRURfTW9udGVDYXJsb19EZWdyZWVEYXlzX1JlbW92ZWRPdXRsaWVycy54bHN4XVNpbXVsYXRpb25SZXN1bHRzOCFSMTNDMTE9QFNpbXVsYXRpb25IaXN0b2dyYW1CaW5MYWJlbCggREFUQSFSWzYwXUNbLTFdLCAyMSwgOSwgVFJVRSAphwAAAFtRNGFfVVNFRF9Nb250ZUNhcmxvX0RlZ3JlZURheXNfUmVtb3ZlZE91dGxpZXJzLnhsc3hdU2ltdWxhdGlvblJlc3VsdHM5IVIxMUMxMT1AU2ltdWxhdGlvbkhpc3RvZ3JhbUJpbkxhYmVsKCBEQVRBIVJbNjJdQywgMjEsIDcsIFRSVUUgKX0AAABbUTRhX1VTRURfTW9udGVDYXJsb19EZWdyZWVEYXlzX1JlbW92ZWRPdXRsaWVycy54bHN4XVNpbXVsYXRpb25SZXN1bHRzOCFSMTNDNj1AU2ltdWxhdGlvblBlcmNlbnRpbGUoIERBVEEhUls2MF1DWzRdLCBSQ1stMV0gKZ0AAABbUTRhX1VTRURfTW9udGVDYXJsb19EZWdyZWVEYXlzX1JlbW92ZWRPdXRsaWVycy54bHN4XVNpbXVsYXRpb25SZXN1bHRzOSFSMTlDMTI9QFNpbXVsYXRpb25IaXN0b2dyYW1CaW4oIERBVEEhUls1NF1DWy0xXSwgMjEsIDE1LCBUUlVFICkgL0AgU2ltdWxhdGlvblRyaWFscygpnQAAAFtRNGFfVVNFRF9Nb250ZUNhcmxvX0RlZ3JlZURheXNfUmVtb3ZlZE91dGxpZXJzLnhsc3hdU2ltdWxhdGlvblJlc3VsdHM5IVIxOUMxMj1AU2ltdWxhdGlvbkhpc3RvZ3JhbUJpbiggREFUQSFSWzU0XUNbLTFdLCAyMSwgMTUsIFRSVUUgKSAvQCBTaW11bGF0aW9uVHJpYWxzKClzAAAAW1E0YV9VU0VEX01vbnRlQ2FybG9fRGVncmVlRGF5c19SZW1vdmVkT3V0bGllcnMueGxzeF1TaW11bGF0aW9uUmVzdWx0czghUjE3QzM9QFNpbXVsYXRpb25LdXJ0b3NpcyggREFUQSFSWzU2XUNbN10gKXMAAABbUTRhX1VTRURfTW9udGVDYXJsb19EZWdyZWVEYXlzX1JlbW92ZWRPdXRsaWVycy54bHN4XVNpbXVsYXRpb25SZXN1bHRzOSFSMTRDMz1AU2ltdWxhdGlvblZhcmlhbmNlKCBEQVRBIVJbNTldQ1s4XSApfQAAAFtRNGFfVVNFRF9Nb250ZUNhcmxvX0RlZ3JlZURheXNfUmVtb3ZlZE91dGxpZXJzLnhsc3hdU2ltdWxhdGlvblJlc3VsdHM2IVIxM0M2PUBTaW11bGF0aW9uUGVyY2VudGlsZSggREFUQSFSWzYwXUNbMl0sIFJDWy0xXSApnQAAAFtRNGFfVVNFRF9Nb250ZUNhcmxvX0RlZ3JlZURheXNfUmVtb3ZlZE91dGxpZXJzLnhsc3hdU2ltdWxhdGlvblJlc3VsdHM3IVIxOUMxMj1AU2ltdWxhdGlvbkhpc3RvZ3JhbUJpbiggREFUQSFSWzU0XUNbLTNdLCAyMSwgMTUsIFRSVUUgKSAvQCBTaW11bGF0aW9uVHJpYWxzKCmdAAAAW1E0YV9VU0VEX01vbnRlQ2FybG9fRGVncmVlRGF5c19SZW1vdmVkT3V0bGllcnMueGxzeF1TaW11bGF0aW9uUmVzdWx0czchUjE5QzEyPUBTaW11bGF0aW9uSGlzdG9ncmFtQmluKCBEQVRBIVJbNTRdQ1stM10sIDIxLCAxNSwgVFJVRSApIC9AIFNpbXVsYXRpb25UcmlhbHMoKXwAAABbUTRhX1VTRURfTW9udGVDYXJsb19EZWdyZWVEYXlzX1JlbW92ZWRPdXRsaWVycy54bHN4XVNpbXVsYXRpb25SZXN1bHRzOCFSMTNDMz1AU2ltdWxhdGlvblN0YW5kYXJkRGV2aWF0aW9uKCBEQVRBIVJbNjBdQ1s3XSApmwAAAFtRNGFfVVNFRF9Nb250ZUNhcmxvX0RlZ3JlZURheXNfUmVtb3ZlZE91dGxpZXJzLnhsc3hdU2ltdWxhdGlvblJlc3VsdHM5IVI3QzEyPUBTaW11bGF0aW9uSGlzdG9ncmFtQmluKCBEQVRBIVJbNjZdQ1stMV0sIDIxLCAzLCBUUlVFICkgL0AgU2ltdWxhdGlvblRyaWFscygpmwAAAFtRNGFfVVNFRF9Nb250ZUNhcmxvX0RlZ3JlZURheXNfUmVtb3ZlZE91dGxpZXJzLnhsc3hdU2ltdWxhdGlvblJlc3VsdHM5IVI3QzEyPUBTaW11bGF0aW9uSGlzdG9ncmFtQmluKCBEQVRBIVJbNjZdQ1stMV0sIDIxLCAzLCBUUlVFICkgL0AgU2ltdWxhdGlvblRyaWFscygpjAAAAFtRNGFfVVNFRF9Nb250ZUNhcmxvX0RlZ3JlZURheXNfUmVtb3ZlZE91dGxpZXJzLnhsc3hdU2ltdWxhdGlvblJlc3VsdHM2IVIyM0MxMT1AU2ltdWxhdGlvbkhpc3RvZ3JhbUJpbkxhYmVsKCBEQVRBIVJbNTBdQ1stM10sIDIxLCAxOSwgVFJVRSAphgAAAFtRNGFfVVNFRF9Nb250ZUNhcmxvX0RlZ3JlZURheXNfUmVtb3ZlZE91dGxpZXJzLnhsc3hdU2ltdWxhdGlvblJlc3VsdHM5IVI1QzExPUBTaW11bGF0aW9uSGlzdG9ncmFtQmluTGFiZWwoIERBVEEhUls2OF1DLCAyMSwgMSwgVFJVRSAphgAAAFtRNGFfVVNFRF9Nb250ZUNhcmxvX0RlZ3JlZURheXNfUmVtb3ZlZE91dGxpZXJzLnhsc3hdU2ltdWxhdGlvblJlc3VsdHM2IVIxNkM5PUBTaW11bGF0aW9uSGlzdG9ncmFtQmluKCBEQVRBIVJbNTddQ1stMV0sIDIxLCAxMiwgVFJVRSApjAAAAFtRNGFfVVNFRF9Nb250ZUNhcmxvX0RlZ3JlZURheXNfUmVtb3ZlZE91dGxpZXJzLnhsc3hdU2ltdWxhdGlvblJlc3VsdHM0SEREIVI4Qzg9QFNpbXVsYXRpb25IaXN0b2dyYW1CaW5MYWJlbCggREFUQSFSWzI4XUNbLTJdLCAyMSwgNCwgVFJVRSApigAAAFtRNGFfVVNFRF9Nb250ZUNhcmxvX0RlZ3JlZURheXNfUmVtb3ZlZE91dGxpZXJzLnhsc3hdU2ltdWxhdGlvblJlc3VsdHM3IVIyNEM4PUBTaW11bGF0aW9uSGlzdG9ncmFtQmluTGFiZWwoIERBVEEhUls0OV1DWzFdLCAyMSwgMjAsIFRSVUUgKX0AAABbUTRhX1VTRURfTW9udGVDYXJsb19EZWdyZWVEYXlzX1JlbW92ZWRPdXRsaWVycy54bHN4XVNpbXVsYXRpb25SZXN1bHRzOSFSMTlDNj1AU2ltdWxhdGlvblBlcmNlbnRpbGUoIERBVEEhUls1NF1DWzVdLCBSQ1stMV0gKZwAAABbUTRhX1VTRURfTW9udGVDYXJsb19EZWdyZWVEYXlzX1JlbW92ZWRPdXRsaWVycy54bHN4XVNpbXVsYXRpb25SZXN1bHRzOSFSMTNDMTI9QFNpbXVsYXRpb25IaXN0b2dyYW1CaW4oIERBVEEhUls2MF1DWy0xXSwgMjEsIDksIFRSVUUgKSAvQCBTaW11bGF0aW9uVHJpYWxzKCmcAAAAW1E0YV9VU0VEX01vbnRlQ2FybG9fRGVncmVlRGF5c19SZW1vdmVkT3V0bGllcnMueGxzeF1TaW11bGF0aW9uUmVzdWx0czkhUjEzQzEyPUBTaW11bGF0aW9uSGlzdG9ncmFtQmluKCBEQVRBIVJbNjBdQ1stMV0sIDIxLCA5LCBUUlVFICkgL0AgU2ltdWxhdGlvblRyaWFscygpigAAAFtRNGFfVVNFRF9Nb250ZUNhcmxvX0RlZ3JlZURheXNfUmVtb3ZlZE91dGxpZXJzLnhsc3hdU2ltdWxhdGlvblJlc3VsdHM3IVI1QzExPUBTaW11bGF0aW9uSGlzdG9ncmFtQmluTGFiZWwoIERBVEEhUls2OF1DWy0yXSwgMjEsIDEsIFRSVUUgKYUAAABbUTRhX1VTRURfTW9udGVDYXJsb19EZWdyZWVEYXlzX1JlbW92ZWRPdXRsaWVycy54bHN4XVNpbXVsYXRpb25SZXN1bHRzOCFSMjRDOT1AU2ltdWxhdGlvbkhpc3RvZ3JhbUJpbiggREFUQSFSWzQ5XUNbMV0sIDIxLCAyMCwgVFJVRSAphQAAAFtRNGFfVVNFRF9Nb250ZUNhcmxvX0RlZ3JlZURheXNfUmVtb3ZlZE91dGxpZXJzLnhsc3hdU2ltdWxhdGlvblJlc3VsdHM5IVIxNEM5PUBTaW11bGF0aW9uSGlzdG9ncmFtQmluKCBEQVRBIVJbNTldQ1syXSwgMjEsIDEwLCBUUlVFICmdAAAAW1E0YV9VU0VEX01vbnRlQ2FybG9fRGVncmVlRGF5c19SZW1vdmVkT3V0bGllcnMueGxzeF1TaW11bGF0aW9uUmVzdWx0czYhUjE5QzEyPUBTaW11bGF0aW9uSGlzdG9ncmFtQmluKCBEQVRBIVJbNTRdQ1stNF0sIDIxLCAxNSwgVFJVRSApIC9AIFNpbXVsYXRpb25UcmlhbHMoKZ0AAABbUTRhX1VTRURfTW9udGVDYXJsb19EZWdyZWVEYXlzX1JlbW92ZWRPdXRsaWVycy54bHN4XVNpbXVsYXRpb25SZXN1bHRzNiFSMTlDMTI9QFNpbXVsYXRpb25IaXN0b2dyYW1CaW4oIERBVEEhUls1NF1DWy00XSwgMjEsIDE1LCBUUlVFICkgL0AgU2ltdWxhdGlvblRyaWFscygpnQAAAFtRNGFfVVNFRF9Nb250ZUNhcmxvX0RlZ3JlZURheXNfUmVtb3ZlZE91dGxpZXJzLnhsc3hdU2ltdWxhdGlvblJlc3VsdHM4IVIyNUMxMj1AU2ltdWxhdGlvbkhpc3RvZ3JhbUJpbiggREFUQSFSWzQ4XUNbLTJdLCAyMSwgMjEsIFRSVUUgKSAvQCBTaW11bGF0aW9uVHJpYWxzKCmdAAAAW1E0YV9VU0VEX01vbnRlQ2FybG9fRGVncmVlRGF5c19SZW1vdmVkT3V0bGllcnMueGxzeF1TaW11bGF0aW9uUmVzdWx0czghUjI1QzEyPUBTaW11bGF0aW9uSGlzdG9ncmFtQmluKCBEQVRBIVJbNDhdQ1stMl0sIDIxLCAyMSwgVFJVRSApIC9AIFNpbXVsYXRpb25UcmlhbHMoKYQAAABbUTRhX1VTRURfTW9udGVDYXJsb19EZWdyZWVEYXlzX1JlbW92ZWRPdXRsaWVycy54bHN4XVNpbXVsYXRpb25SZXN1bHRzOSFSMTFDOT1AU2ltdWxhdGlvbkhpc3RvZ3JhbUJpbiggREFUQSFSWzYyXUNbMl0sIDIxLCA3LCBUUlVFICl9AAAAW1E0YV9VU0VEX01vbnRlQ2FybG9fRGVncmVlRGF5c19SZW1vdmVkT3V0bGllcnMueGxzeF1TaW11bGF0aW9uUmVzdWx0czchUjI0QzY9QFNpbXVsYXRpb25QZXJjZW50aWxlKCBEQVRBIVJbNDldQ1szXSwgUkNbLTFdICl9AAAAW1E0YV9VU0VEX01vbnRlQ2FybG9fRGVncmVlRGF5c19SZW1vdmVkT3V0bGllcnMueGxzeF1TaW11bGF0aW9uUmVzdWx0czghUjIyQzY9QFNpbXVsYXRpb25QZXJjZW50aWxlKCBEQVRBIVJbNTFdQ1s0XSwgUkNbLTFdICmHAAAAW1E0YV9VU0VEX01vbnRlQ2FybG9fRGVncmVlRGF5c19SZW1vdmVkT3V0bGllcnMueGxzeF1TaW11bGF0aW9uUmVzdWx0czkhUjEzQzExPUBTaW11bGF0aW9uSGlzdG9ncmFtQmluTGFiZWwoIERBVEEhUls2MF1DLCAyMSwgOSwgVFJVRSApfAAAAFtRNGFfVVNFRF9Nb250ZUNhcmxvX0RlZ3JlZURheXNfUmVtb3ZlZE91dGxpZXJzLnhsc3hdU2ltdWxhdGlvblJlc3VsdHM3IVI3QzY9QFNpbXVsYXRpb25QZXJjZW50aWxlKCBEQVRBIVJbNjZdQ1szXSwgUkNbLTFdICl9AAAAW1E0YV9VU0VEX01vbnRlQ2FybG9fRGVncmVlRGF5c19SZW1vdmVkT3V0bGllcnMueGxzeF1TaW11bGF0aW9uUmVzdWx0czchUjIxQzY9QFNpbXVsYXRpb25QZXJjZW50aWxlKCBEQVRBIVJbNTJdQ1szXSwgUkNbLTFdIClgAAAAW1E0YV9VU0VEX01vbnRlQ2FybG9fRGVncmVlRGF5c19SZW1vdmVkT3V0bGllcnMueGxzeF1TaW11bGF0aW9uUmVzdWx0czkhUjVDMz1AU2ltdWxhdGlvblRyaWFscygpnQAAAFtRNGFfVVNFRF9Nb250ZUNhcmxvX0RlZ3JlZURheXNfUmVtb3ZlZE91dGxpZXJzLnhsc3hdU2ltdWxhdGlvblJlc3VsdHM1IVIyMkMxMj1AU2ltdWxhdGlvbkhpc3RvZ3JhbUJpbiggREFUQSFSWzUxXUNbLTVdLCAyMSwgMTgsIFRSVUUgKSAvQCBTaW11bGF0aW9uVHJpYWxzKCmdAAAAW1E0YV9VU0VEX01vbnRlQ2FybG9fRGVncmVlRGF5c19SZW1vdmVkT3V0bGllcnMueGxzeF1TaW11bGF0aW9uUmVzdWx0czUhUjIyQzEyPUBTaW11bGF0aW9uSGlzdG9ncmFtQmluKCBEQVRBIVJbNTFdQ1stNV0sIDIxLCAxOCwgVFJVRSApIC9AIFNpbXVsYXRpb25UcmlhbHMoKYwAAABbUTRhX1VTRURfTW9udGVDYXJsb19EZWdyZWVEYXlzX1JlbW92ZWRPdXRsaWVycy54bHN4XVNpbXVsYXRpb25SZXN1bHRzOCFSMjVDMTE9QFNpbXVsYXRpb25IaXN0b2dyYW1CaW5MYWJlbCggREFUQSFSWzQ4XUNbLTFdLCAyMSwgMjEsIFRSVUUgKZsAAABbUTRhX1VTRURfTW9udGVDYXJsb19EZWdyZWVEYXlzX1JlbW92ZWRPdXRsaWVycy54bHN4XVNpbXVsYXRpb25SZXN1bHRzNSFSN0MxMj1AU2ltdWxhdGlvbkhpc3RvZ3JhbUJpbiggREFUQSFSWzY2XUNbLTVdLCAyMSwgMywgVFJVRSApIC9AIFNpbXVsYXRpb25UcmlhbHMoKZsAAABbUTRhX1VTRURfTW9udGVDYXJsb19EZWdyZWVEYXlzX1JlbW92ZWRPdXRsaWVycy54bHN4XVNpbXVsYXRpb25SZXN1bHRzNSFSN0MxMj1AU2ltdWxhdGlvbkhpc3RvZ3JhbUJpbiggREFUQSFSWzY2XUNbLTVdLCAyMSwgMywgVFJVRSApIC9AIFNpbXVsYXRpb25UcmlhbHMoKX0AAABbUTRhX1VTRURfTW9udGVDYXJsb19EZWdyZWVEYXlzX1JlbW92ZWRPdXRsaWVycy54bHN4XVNpbXVsYXRpb25SZXN1bHRzNSFSMjBDNj1AU2ltdWxhdGlvblBlcmNlbnRpbGUoIERBVEEhUls1M11DWzFdLCBSQ1stMV0gKXYAAABbUTRhX1VTRURfTW9udGVDYXJsb19EZWdyZWVEYXlzX1JlbW92ZWRPdXRsaWVycy54bHN4XVNpbXVsYXRpb25SZXN1bHRzNEhERCFSMTZDMz1AU2ltdWxhdGlvblNrZXduZXNzKCBEQVRBIVJbMjBdQ1szXSApjgAAAFtRNGFfVVNFRF9Nb250ZUNhcmxvX0RlZ3JlZURheXNfUmVtb3ZlZE91dGxpZXJzLnhsc3hdU2ltdWxhdGlvblJlc3VsdHMyQ0REIVIyNUM4PUBTaW11bGF0aW9uSGlzdG9ncmFtQmluTGFiZWwoIERBVEEhUls0OF1DWy00XSwgMjEsIDIxLCBUUlVFICl0AAAAW1E0YV9VU0VEX01vbnRlQ2FybG9fRGVncmVlRGF5c19SZW1vdmVkT3V0bGllcnMueGxzeF1TaW11bGF0aW9uUmVzdWx0czRIREQhUjEwQzM9QFNpbXVsYXRpb25NZWRpYW4oIERBVEEhUlsyNl1DWzNdICmNAAAAW1E0YV9VU0VEX01vbnRlQ2FybG9fRGVncmVlRGF5c19SZW1vdmVkT3V0bGllcnMueGxzeF1TaW11bGF0aW9uUmVzdWx0czRDREQhUjlDMTE9QFNpbXVsYXRpb25IaXN0b2dyYW1CaW5MYWJlbCggREFUQSFSWzY0XUNbLTVdLCAyMSwgNSwgVFJVRSApcwAAAFtRNGFfVVNFRF9Nb250ZUNhcmxvX0RlZ3JlZURheXNfUmVtb3ZlZE91dGxpZXJzLnhsc3hdU2ltdWxhdGlvblJlc3VsdHMxQ0REIVIxNEMzPUBTaW11bGF0aW9uVmFyaWFuY2UoIERBVEEhUls1OV1DICl9AAAAW1E0YV9VU0VEX01vbnRlQ2FybG9fRGVncmVlRGF5c19SZW1vdmVkT3V0bGllcnMueGxzeF1TaW11bGF0aW9uUmVzdWx0czUhUjE4QzY9QFNpbXVsYXRpb25QZXJjZW50aWxlKCBEQVRBIVJbNTVdQ1sxXSwgUkNbLTFdICmOAAAAW1E0YV9VU0VEX01vbnRlQ2FybG9fRGVncmVlRGF5c19SZW1vdmVkT3V0bGllcnMueGxzeF1TaW11bGF0aW9uUmVzdWx0czNDREQhUjI1Qzg9QFNpbXVsYXRpb25IaXN0b2dyYW1CaW5MYWJlbCggREFUQSFSWzQ4XUNbLTNdLCAyMSwgMjEsIFRSVUUgKX0AAABbUTRhX1VTRURfTW9udGVDYXJsb19EZWdyZWVEYXlzX1JlbW92ZWRPdXRsaWVycy54bHN4XVNpbXVsYXRpb25SZXN1bHRzNiFSMThDNj1AU2ltdWxhdGlvblBlcmNlbnRpbGUoIERBVEEhUls1NV1DWzJdLCBSQ1stMV0gKWAAAABbUTRhX1VTRURfTW9udGVDYXJsb19EZWdyZWVEYXlzX1JlbW92ZWRPdXRsaWVycy54bHN4XVNpbXVsYXRpb25SZXN1bHRzNiFSNUMzPUBTaW11bGF0aW9uVHJpYWxzKCmBAAAAW1E0YV9VU0VEX01vbnRlQ2FybG9fRGVncmVlRGF5c19SZW1vdmVkT3V0bGllcnMueGxzeF1TaW11bGF0aW9uUmVzdWx0czJDREQhUjE4QzY9QFNpbXVsYXRpb25QZXJjZW50aWxlKCBEQVRBIVJbNTVdQ1stMl0sIFJDWy0xXSApjQAAAFtRNGFfVVNFRF9Nb250ZUNhcmxvX0RlZ3JlZURheXNfUmVtb3ZlZE91dGxpZXJzLnhsc3hdU2ltdWxhdGlvblJlc3VsdHM0Q0REIVIxMkM4PUBTaW11bGF0aW9uSGlzdG9ncmFtQmluTGFiZWwoIERBVEEhUls2MV1DWy0yXSwgMjEsIDgsIFRSVUUgKYkAAABbUTRhX1VTRURfTW9udGVDYXJsb19EZWdyZWVEYXlzX1JlbW92ZWRPdXRsaWVycy54bHN4XVNpbXVsYXRpb25SZXN1bHRzNEhERCFSMTRDOT1AU2ltdWxhdGlvbkhpc3RvZ3JhbUJpbiggREFUQSFSWzIyXUNbLTNdLCAyMSwgMTAsIFRSVUUgKWAAAABbUTRhX1VTRURfTW9udGVDYXJsb19EZWdyZWVEYXlzX1JlbW92ZWRPdXRsaWVycy54bHN4XVNpbXVsYXRpb25SZXN1bHRzOCFSNUMzPUBTaW11bGF0aW9uVHJpYWxzKCmKAAAAW1E0YV9VU0VEX01vbnRlQ2FybG9fRGVncmVlRGF5c19SZW1vdmVkT3V0bGllcnMueGxzeF1TaW11bGF0aW9uUmVzdWx0czUhUjhDMTE9QFNpbXVsYXRpb25IaXN0b2dyYW1CaW5MYWJlbCggREFUQSFSWzY1XUNbLTRdLCAyMSwgNCwgVFJVRSApjwAAAFtRNGFfVVNFRF9Nb250ZUNhcmxvX0RlZ3JlZURheXNfUmVtb3ZlZE91dGxpZXJzLnhsc3hdU2ltdWxhdGlvblJlc3VsdHMySEREIVIyM0MxMT1AU2ltdWxhdGlvbkhpc3RvZ3JhbUJpbkxhYmVsKCBEQVRBIVJbMTNdQ1stN10sIDIxLCAxOSwgVFJVRSAphgAAAFtRNGFfVVNFRF9Nb250ZUNhcmxvX0RlZ3JlZURheXNfUmVtb3ZlZE91dGxpZXJzLnhsc3hdU2ltdWxhdGlvblJlc3VsdHM1IVIyNUM5PUBTaW11bGF0aW9uSGlzdG9ncmFtQmluKCBEQVRBIVJbNDhdQ1stMl0sIDIxLCAyMSwgVFJVRSApfQAAAFtRNGFfVVNFRF9Nb250ZUNhcmxvX0RlZ3JlZURheXNfUmVtb3ZlZE91dGxpZXJzLnhsc3hdU2ltdWxhdGlvblJlc3VsdHM1IVIxMkM2PUBTaW11bGF0aW9uUGVyY2VudGlsZSggREFUQSFSWzYxXUNbMV0sIFJDWy0xXSApiQAAAFtRNGFfVVNFRF9Nb250ZUNhcmxvX0RlZ3JlZURheXNfUmVtb3ZlZE91dGxpZXJzLnhsc3hdU2ltdWxhdGlvblJlc3VsdHMxSEREIVIxNkM5PUBTaW11bGF0aW9uSGlzdG9ncmFtQmluKCBEQVRBIVJbMjBdQ1stNl0sIDIxLCAxMiwgVFJVRSApjAAAAFtRNGFfVVNFRF9Nb250ZUNhcmxvX0RlZ3JlZURheXNfUmVtb3ZlZE91dGxpZXJzLnhsc3hdU2ltdWxhdGlvblJlc3VsdHM0Q0REIVI2Qzg9QFNpbXVsYXRpb25IaXN0b2dyYW1CaW5MYWJlbCggREFUQSFSWzY3XUNbLTJdLCAyMSwgMiwgVFJVRSApfAAAAFtRNGFfVVNFRF9Nb250ZUNhcmxvX0RlZ3JlZURheXNfUmVtb3ZlZE91dGxpZXJzLnhsc3hdU2ltdWxhdGlvblJlc3VsdHM2IVIxM0MzPUBTaW11bGF0aW9uU3RhbmRhcmREZXZpYXRpb24oIERBVEEhUls2MF1DWzVdICmbAAAAW1E0YV9VU0VEX01vbnRlQ2FybG9fRGVncmVlRGF5c19SZW1vdmVkT3V0bGllcnMueGxzeF1TaW11bGF0aW9uUmVzdWx0czchUjdDMTI9QFNpbXVsYXRpb25IaXN0b2dyYW1CaW4oIERBVEEhUls2Nl1DWy0zXSwgMjEsIDMsIFRSVUUgKSAvQCBTaW11bGF0aW9uVHJpYWxzKCmbAAAAW1E0YV9VU0VEX01vbnRlQ2FybG9fRGVncmVlRGF5c19SZW1vdmVkT3V0bGllcnMueGxzeF1TaW11bGF0aW9uUmVzdWx0czchUjdDMTI9QFNpbXVsYXRpb25IaXN0b2dyYW1CaW4oIERBVEEhUls2Nl1DWy0zXSwgMjEsIDMsIFRSVUUgKSAvQCBTaW11bGF0aW9uVHJpYWxzKCmEAAAAW1E0YV9VU0VEX01vbnRlQ2FybG9fRGVncmVlRGF5c19SZW1vdmVkT3V0bGllcnMueGxzeF1TaW11bGF0aW9uUmVzdWx0czghUjExQzk9QFNpbXVsYXRpb25IaXN0b2dyYW1CaW4oIERBVEEhUls2Ml1DWzFdLCAyMSwgNywgVFJVRSApfQAAAFtRNGFfVVNFRF9Nb250ZUNhcmxvX0RlZ3JlZURheXNfUmVtb3ZlZE91dGxpZXJzLnhsc3hdU2ltdWxhdGlvblJlc3VsdHM2IVIyNEM2PUBTaW11bGF0aW9uUGVyY2VudGlsZSggREFUQSFSWzQ5XUNbMl0sIFJDWy0xXSApfQAAAFtRNGFfVVNFRF9Nb250ZUNhcmxvX0RlZ3JlZURheXNfUmVtb3ZlZE91dGxpZXJzLnhsc3hdU2ltdWxhdGlvblJlc3VsdHM3IVIyMkM2PUBTaW11bGF0aW9uUGVyY2VudGlsZSggREFUQSFSWzUxXUNbM10sIFJDWy0xXSApfQAAAFtRNGFfVVNFRF9Nb250ZUNhcmxvX0RlZ3JlZURheXNfUmVtb3ZlZE91dGxpZXJzLnhsc3hdU2ltdWxhdGlvblJlc3VsdHM4IVIxMkM2PUBTaW11bGF0aW9uUGVyY2VudGlsZSggREFUQSFSWzYxXUNbNF0sIFJDWy0xXSApfQAAAFtRNGFfVVNFRF9Nb250ZUNhcmxvX0RlZ3JlZURheXNfUmVtb3ZlZE91dGxpZXJzLnhsc3hdU2ltdWxhdGlvblJlc3VsdHM5IVIxMEM2PUBTaW11bGF0aW9uUGVyY2VudGlsZSggREFUQSFSWzYzXUNbNV0sIFJDWy0xXSApggAAAFtRNGFfVVNFRF9Nb250ZUNhcmxvX0RlZ3JlZURheXNfUmVtb3ZlZE91dGxpZXJzLnhsc3hdU2ltdWxhdGlvblJlc3VsdHM3IVIyM0M5PUBTaW11bGF0aW9uSGlzdG9ncmFtQmluKCBEQVRBIVJbNTBdQywgMjEsIDE5LCBUUlVFICmIAAAAW1E0YV9VU0VEX01vbnRlQ2FybG9fRGVncmVlRGF5c19SZW1vdmVkT3V0bGllcnMueGxzeF1TaW11bGF0aW9uUmVzdWx0czkhUjIyQzExPUBTaW11bGF0aW9uSGlzdG9ncmFtQmluTGFiZWwoIERBVEEhUls1MV1DLCAyMSwgMTgsIFRSVUUgKYIAAABbUTRhX1VTRURfTW9udGVDYXJsb19EZWdyZWVEYXlzX1JlbW92ZWRPdXRsaWVycy54bHN4XVNpbXVsYXRpb25SZXN1bHRzNyFSMTRDOT1AU2ltdWxhdGlvbkhpc3RvZ3JhbUJpbiggREFUQSFSWzU5XUMsIDIxLCAxMCwgVFJVRSAphAAAAFtRNGFfVVNFRF9Nb250ZUNhcmxvX0RlZ3JlZURheXNfUmVtb3ZlZE91dGxpZXJzLnhsc3hdU2ltdWxhdGlvblJlc3VsdHM4IVIxMkM5PUBTaW11bGF0aW9uSGlzdG9ncmFtQmluKCBEQVRBIVJbNjFdQ1sxXSwgMjEsIDgsIFRSVUUgKZ0AAABbUTRhX1VTRURfTW9udGVDYXJsb19EZWdyZWVEYXlzX1JlbW92ZWRPdXRsaWVycy54bHN4XVNpbXVsYXRpb25SZXN1bHRzOSFSMjRDMTI9QFNpbXVsYXRpb25IaXN0b2dyYW1CaW4oIERBVEEhUls0OV1DWy0xXSwgMjEsIDIwLCBUUlVFICkgL0AgU2ltdWxhdGlvblRyaWFscygpnQAAAFtRNGFfVVNFRF9Nb250ZUNhcmxvX0RlZ3JlZURheXNfUmVtb3ZlZE91dGxpZXJzLnhsc3hdU2ltdWxhdGlvblJlc3VsdHM5IVIyNEMxMj1AU2ltdWxhdGlvbkhpc3RvZ3JhbUJpbiggREFUQSFSWzQ5XUNbLTFdLCAyMSwgMjAsIFRSVUUgKSAvQCBTaW11bGF0aW9uVHJpYWxzKCmKAAAAW1E0YV9VU0VEX01vbnRlQ2FybG9fRGVncmVlRGF5c19SZW1vdmVkT3V0bGllcnMueGxzeF1TaW11bGF0aW9uUmVzdWx0czchUjE4Qzg9QFNpbXVsYXRpb25IaXN0b2dyYW1CaW5MYWJlbCggREFUQSFSWzU1XUNbMV0sIDIxLCAxNCwgVFJVRSApgQAAAFtRNGFfVVNFRF9Nb250ZUNhcmxvX0RlZ3JlZURheXNfUmVtb3ZlZE91dGxpZXJzLnhsc3hdU2ltdWxhdGlvblJlc3VsdHM3IVIxMUM5PUBTaW11bGF0aW9uSGlzdG9ncmFtQmluKCBEQVRBIVJbNjJdQywgMjEsIDcsIFRSVUUgKYgAAABbUTRhX1VTRURfTW9udGVDYXJsb19EZWdyZWVEYXlzX1JlbW92ZWRPdXRsaWVycy54bHN4XVNpbXVsYXRpb25SZXN1bHRzOSFSNkM4PUBTaW11bGF0aW9uSGlzdG9ncmFtQmluTGFiZWwoIERBVEEhUls2N11DWzNdLCAyMSwgMiwgVFJVRSApfQAAAFtRNGFfVVNFRF9Nb250ZUNhcmxvX0RlZ3JlZURheXNfUmVtb3ZlZE91dGxpZXJzLnhsc3hdU2ltdWxhdGlvblJlc3VsdHM2IVIyMkM2PUBTaW11bGF0aW9uUGVyY2VudGlsZSggREFUQSFSWzUxXUNbMl0sIFJDWy0xXSApcwAAAFtRNGFfVVNFRF9Nb250ZUNhcmxvX0RlZ3JlZURheXNfUmVtb3ZlZE91dGxpZXJzLnhsc3hdU2ltdWxhdGlvblJlc3VsdHM5IVIxN0MzPUBTaW11bGF0aW9uS3VydG9zaXMoIERBVEEhUls1Nl1DWzhdICmMAAAAW1E0YV9VU0VEX01vbnRlQ2FybG9fRGVncmVlRGF5c19SZW1vdmVkT3V0bGllcnMueGxzeF1TaW11bGF0aW9uUmVzdWx0czUhUjIzQzExPUBTaW11bGF0aW9uSGlzdG9ncmFtQmluTGFiZWwoIERBVEEhUls1MF1DWy00XSwgMjEsIDE5LCBUUlVFICmFAAAAW1E0YV9VU0VEX01vbnRlQ2FybG9fRGVncmVlRGF5c19SZW1vdmVkT3V0bGllcnMueGxzeF1TaW11bGF0aW9uUmVzdWx0czUhUjEwQzk9QFNpbXVsYXRpb25IaXN0b2dyYW1CaW4oIERBVEEhUls2M11DWy0yXSwgMjEsIDYsIFRSVUUgKZwAAABbUTRhX1VTRURfTW9udGVDYXJsb19EZWdyZWVEYXlzX1JlbW92ZWRPdXRsaWVycy54bHN4XVNpbXVsYXRpb25SZXN1bHRzNiFSMTNDMTI9QFNpbXVsYXRpb25IaXN0b2dyYW1CaW4oIERBVEEhUls2MF1DWy00XSwgMjEsIDksIFRSVUUgKSAvQCBTaW11bGF0aW9uVHJpYWxzKCmcAAAAW1E0YV9VU0VEX01vbnRlQ2FybG9fRGVncmVlRGF5c19SZW1vdmVkT3V0bGllcnMueGxzeF1TaW11bGF0aW9uUmVzdWx0czYhUjEzQzEyPUBTaW11bGF0aW9uSGlzdG9ncmFtQmluKCBEQVRBIVJbNjBdQ1stNF0sIDIxLCA5LCBUUlVFICkgL0AgU2ltdWxhdGlvblRyaWFscygpigAAAFtRNGFfVVNFRF9Nb250ZUNhcmxvX0RlZ3JlZURheXNfUmVtb3ZlZE91dGxpZXJzLnhsc3hdU2ltdWxhdGlvblJlc3VsdHM4IVI4QzExPUBTaW11bGF0aW9uSGlzdG9ncmFtQmluTGFiZWwoIERBVEEhUls2NV1DWy0xXSwgMjEsIDQsIFRSVUUgKYkAAABbUTRhX1VTRURfTW9udGVDYXJsb19EZWdyZWVEYXlzX1JlbW92ZWRPdXRsaWVycy54bHN4XVNpbXVsYXRpb25SZXN1bHRzOSFSMTJDOD1AU2ltdWxhdGlvbkhpc3RvZ3JhbUJpbkxhYmVsKCBEQVRBIVJbNjFdQ1szXSwgMjEsIDgsIFRSVUUgKXMAAABbUTRhX1VTRURfTW9udGVDYXJsb19EZWdyZWVEYXlzX1JlbW92ZWRPdXRsaWVycy54bHN4XVNpbXVsYXRpb25SZXN1bHRzNyFSMTdDMz1AU2ltdWxhdGlvbkt1cnRvc2lzKCBEQVRBIVJbNTZdQ1s2XSApcwAAAFtRNGFfVVNFRF9Nb250ZUNhcmxvX0RlZ3JlZURheXNfUmVtb3ZlZE91dGxpZXJzLnhsc3hdU2ltdWxhdGlvblJlc3VsdHM4IVIxNEMzPUBTaW11bGF0aW9uVmFyaWFuY2UoIERBVEEhUls1OV1DWzddICmdAAAAW1E0YV9VU0VEX01vbnRlQ2FybG9fRGVncmVlRGF5c19SZW1vdmVkT3V0bGllcnMueGxzeF1TaW11bGF0aW9uUmVzdWx0czghUjI0QzEyPUBTaW11bGF0aW9uSGlzdG9ncmFtQmluKCBEQVRBIVJbNDldQ1stMl0sIDIxLCAyMCwgVFJVRSApIC9AIFNpbXVsYXRpb25UcmlhbHMoKZ0AAABbUTRhX1VTRURfTW9udGVDYXJsb19EZWdyZWVEYXlzX1JlbW92ZWRPdXRsaWVycy54bHN4XVNpbXVsYXRpb25SZXN1bHRzOCFSMjRDMTI9QFNpbXVsYXRpb25IaXN0b2dyYW1CaW4oIERBVEEhUls0OV1DWy0yXSwgMjEsIDIwLCBUUlVFICkgL0AgU2ltdWxhdGlvblRyaWFscygpnQAAAFtRNGFfVVNFRF9Nb250ZUNhcmxvX0RlZ3JlZURheXNfUmVtb3ZlZE91dGxpZXJzLnhsc3hdU2ltdWxhdGlvblJlc3VsdHM5IVIyMkMxMj1AU2ltdWxhdGlvbkhpc3RvZ3JhbUJpbiggREFUQSFSWzUxXUNbLTFdLCAyMSwgMTgsIFRSVUUgKSAvQCBTaW11bGF0aW9uVHJpYWxzKCmdAAAAW1E0YV9VU0VEX01vbnRlQ2FybG9fRGVncmVlRGF5c19SZW1vdmVkT3V0bGllcnMueGxzeF1TaW11bGF0aW9uUmVzdWx0czkhUjIyQzEyPUBTaW11bGF0aW9uSGlzdG9ncmFtQmluKCBEQVRBIVJbNTFdQ1stMV0sIDIxLCAxOCwgVFJVRSApIC9AIFNpbXVsYXRpb25UcmlhbHMoKYoAAABbUTRhX1VTRURfTW9udGVDYXJsb19EZWdyZWVEYXlzX1JlbW92ZWRPdXRsaWVycy54bHN4XVNpbXVsYXRpb25SZXN1bHRzOCFSMjRDOD1AU2ltdWxhdGlvbkhpc3RvZ3JhbUJpbkxhYmVsKCBEQVRBIVJbNDldQ1syXSwgMjEsIDIwLCBUUlVFICmdAAAAW1E0YV9VU0VEX01vbnRlQ2FybG9fRGVncmVlRGF5c19SZW1vdmVkT3V0bGllcnMueGxzeF1TaW11bGF0aW9uUmVzdWx0czghUjIxQzEyPUBTaW11bGF0aW9uSGlzdG9ncmFtQmluKCBEQVRBIVJbNTJdQ1stMl0sIDIxLCAxNywgVFJVRSApIC9AIFNpbXVsYXRpb25UcmlhbHMoKZ0AAABbUTRhX1VTRURfTW9udGVDYXJsb19EZWdyZWVEYXlzX1JlbW92ZWRPdXRsaWVycy54bHN4XVNpbXVsYXRpb25SZXN1bHRzOCFSMjFDMTI9QFNpbXVsYXRpb25IaXN0b2dyYW1CaW4oIERBVEEhUls1Ml1DWy0yXSwgMjEsIDE3LCBUUlVFICkgL0AgU2ltdWxhdGlvblRyaWFscygpiwAAAFtRNGFfVVNFRF9Nb250ZUNhcmxvX0RlZ3JlZURheXNfUmVtb3ZlZE91dGxpZXJzLnhsc3hdU2ltdWxhdGlvblJlc3VsdHM2IVIxM0MxMT1AU2ltdWxhdGlvbkhpc3RvZ3JhbUJpbkxhYmVsKCBEQVRBIVJbNjBdQ1stM10sIDIxLCA5LCBUUlVFICmLAAAAW1E0YV9VU0VEX01vbnRlQ2FybG9fRGVncmVlRGF5c19SZW1vdmVkT3V0bGllcnMueGxzeF1TaW11bGF0aW9uUmVzdWx0czchUjExQzExPUBTaW11bGF0aW9uSGlzdG9ncmFtQmluTGFiZWwoIERBVEEhUls2Ml1DWy0yXSwgMjEsIDcsIFRSVUUgKX0AAABbUTRhX1VTRURfTW9udGVDYXJsb19EZWdyZWVEYXlzX1JlbW92ZWRPdXRsaWVycy54bHN4XVNpbXVsYXRpb25SZXN1bHRzOSFSMTJDNj1AU2ltdWxhdGlvblBlcmNlbnRpbGUoIERBVEEhUls2MV1DWzVdLCBSQ1stMV0gKYYAAABbUTRhX1VTRURfTW9udGVDYXJsb19EZWdyZWVEYXlzX1JlbW92ZWRPdXRsaWVycy54bHN4XVNpbXVsYXRpb25SZXN1bHRzNiFSMTdDOT1AU2ltdWxhdGlvbkhpc3RvZ3JhbUJpbiggREFUQSFSWzU2XUNbLTFdLCAyMSwgMTMsIFRSVUUgKYsAAABbUTRhX1VTRURfTW9udGVDYXJsb19EZWdyZWVEYXlzX1JlbW92ZWRPdXRsaWVycy54bHN4XVNpbXVsYXRpb25SZXN1bHRzNiFSMTBDMTE9QFNpbXVsYXRpb25IaXN0b2dyYW1CaW5MYWJlbCggREFUQSFSWzYzXUNbLTNdLCAyMSwgNiwgVFJVRSApgwAAAFtRNGFfVVNFRF9Nb250ZUNhcmxvX0RlZ3JlZURheXNfUmVtb3ZlZE91dGxpZXJzLnhsc3hdU2ltdWxhdGlvblJlc3VsdHM4IVI1Qzk9QFNpbXVsYXRpb25IaXN0b2dyYW1CaW4oIERBVEEhUls2OF1DWzFdLCAyMSwgMSwgVFJVRSApjAAAAFtRNGFfVVNFRF9Nb250ZUNhcmxvX0RlZ3JlZURheXNfUmVtb3ZlZE91dGxpZXJzLnhsc3hdU2ltdWxhdGlvblJlc3VsdHM1IVIyMEMxMT1AU2ltdWxhdGlvbkhpc3RvZ3JhbUJpbkxhYmVsKCBEQVRBIVJbNTNdQ1stNF0sIDIxLCAxNiwgVFJVRSApfQAAAFtRNGFfVVNFRF9Nb250ZUNhcmxvX0RlZ3JlZURheXNfUmVtb3ZlZE91dGxpZXJzLnhsc3hdU2ltdWxhdGlvblJlc3VsdHM4IVIyNEM2PUBTaW11bGF0aW9uUGVyY2VudGlsZSggREFUQSFSWzQ5XUNbNF0sIFJDWy0xXSApcQAAAFtRNGFfVVNFRF9Nb250ZUNhcmxvX0RlZ3JlZURheXNfUmVtb3ZlZE91dGxpZXJzLnhsc3hdU2ltdWxhdGlvblJlc3VsdHM1IVIxMEMzPUBTaW11bGF0aW9uTWVkaWFuKCBEQVRBIVJbNjNdQ1s0XSApjQAAAFtRNGFfVVNFRF9Nb250ZUNhcmxvX0RlZ3JlZURheXNfUmVtb3ZlZE91dGxpZXJzLnhsc3hdU2ltdWxhdGlvblJlc3VsdHM0SEREIVI5QzExPUBTaW11bGF0aW9uSGlzdG9ncmFtQmluTGFiZWwoIERBVEEhUlsyN11DWy01XSwgMjEsIDUsIFRSVUUgKWMAAABbUTRhX1VTRURfTW9udGVDYXJsb19EZWdyZWVEYXlzX1JlbW92ZWRPdXRsaWVycy54bHN4XVNpbXVsYXRpb25SZXN1bHRzM0hERCFSNUMzPUBTaW11bGF0aW9uVHJpYWxzKCmgAAAAW1E0YV9VU0VEX01vbnRlQ2FybG9fRGVncmVlRGF5c19SZW1vdmVkT3V0bGllcnMueGxzeF1TaW11bGF0aW9uUmVzdWx0czFIREQhUjE0QzEyPUBTaW11bGF0aW9uSGlzdG9ncmFtQmluKCBEQVRBIVJbMjJdQ1stOV0sIDIxLCAxMCwgVFJVRSApIC9AIFNpbXVsYXRpb25UcmlhbHMoKaAAAABbUTRhX1VTRURfTW9udGVDYXJsb19EZWdyZWVEYXlzX1JlbW92ZWRPdXRsaWVycy54bHN4XVNpbXVsYXRpb25SZXN1bHRzMUhERCFSMTRDMTI9QFNpbXVsYXRpb25IaXN0b2dyYW1CaW4oIERBVEEhUlsyMl1DWy05XSwgMjEsIDEwLCBUUlVFICkgL0AgU2ltdWxhdGlvblRyaWFscygphwAAAFtRNGFfVVNFRF9Nb250ZUNhcmxvX0RlZ3JlZURheXNfUmVtb3ZlZE91dGxpZXJzLnhsc3hdU2ltdWxhdGlvblJlc3VsdHM0Q0REIVI5Qzk9QFNpbXVsYXRpb25IaXN0b2dyYW1CaW4oIERBVEEhUls2NF1DWy0zXSwgMjEsIDUsIFRSVUUgKXwAAABbUTRhX1VTRURfTW9udGVDYXJsb19EZWdyZWVEYXlzX1JlbW92ZWRPdXRsaWVycy54bHN4XVNpbXVsYXRpb25SZXN1bHRzNENERCFSOEM2PUBTaW11bGF0aW9uUGVyY2VudGlsZSggREFUQSFSWzY1XUMsIFJDWy0xXSApigAAAFtRNGFfVVNFRF9Nb250ZUNhcmxvX0RlZ3JlZURheXNfUmVtb3ZlZE91dGxpZXJzLnhsc3hdU2ltdWxhdGlvblJlc3VsdHM4IVIyMkM4PUBTaW11bGF0aW9uSGlzdG9ncmFtQmluTGFiZWwoIERBVEEhUls1MV1DWzJdLCAyMSwgMTgsIFRSVUUgKZwAAABbUTRhX1VTRURfTW9udGVDYXJsb19EZWdyZWVEYXlzX1JlbW92ZWRPdXRsaWVycy54bHN4XVNpbXVsYXRpb25SZXN1bHRzNSFSMTFDMTI9QFNpbXVsYXRpb25IaXN0b2dyYW1CaW4oIERBVEEhUls2Ml1DWy01XSwgMjEsIDcsIFRSVUUgKSAvQCBTaW11bGF0aW9uVHJpYWxzKCmcAAAAW1E0YV9VU0VEX01vbnRlQ2FybG9fRGVncmVlRGF5c19SZW1vdmVkT3V0bGllcnMueGxzeF1TaW11bGF0aW9uUmVzdWx0czUhUjExQzEyPUBTaW11bGF0aW9uSGlzdG9ncmFtQmluKCBEQVRBIVJbNjJdQ1stNV0sIDIxLCA3LCBUUlVFICkgL0AgU2ltdWxhdGlvblRyaWFscygpoAAAAFtRNGFfVVNFRF9Nb250ZUNhcmxvX0RlZ3JlZURheXNfUmVtb3ZlZE91dGxpZXJzLnhsc3hdU2ltdWxhdGlvblJlc3VsdHMySEREIVIxNEMxMj1AU2ltdWxhdGlvbkhpc3RvZ3JhbUJpbiggREFUQSFSWzIyXUNbLThdLCAyMSwgMTAsIFRSVUUgKSAvQCBTaW11bGF0aW9uVHJpYWxzKCmgAAAAW1E0YV9VU0VEX01vbnRlQ2FybG9fRGVncmVlRGF5c19SZW1vdmVkT3V0bGllcnMueGxzeF1TaW11bGF0aW9uUmVzdWx0czJIREQhUjE0QzEyPUBTaW11bGF0aW9uSGlzdG9ncmFtQmluKCBEQVRBIVJbMjJdQ1stOF0sIDIxLCAxMCwgVFJVRSApIC9AIFNpbXVsYXRpb25UcmlhbHMoKZ0AAABbUTRhX1VTRURfTW9udGVDYXJsb19EZWdyZWVEYXlzX1JlbW92ZWRPdXRsaWVycy54bHN4XVNpbXVsYXRpb25SZXN1bHRzNSFSMTVDMTI9QFNpbXVsYXRpb25IaXN0b2dyYW1CaW4oIERBVEEhUls1OF1DWy01XSwgMjEsIDExLCBUUlVFICkgL0AgU2ltdWxhdGlvblRyaWFscygpnQAAAFtRNGFfVVNFRF9Nb250ZUNhcmxvX0RlZ3JlZURheXNfUmVtb3ZlZE91dGxpZXJzLnhsc3hdU2ltdWxhdGlvblJlc3VsdHM1IVIxNUMxMj1AU2ltdWxhdGlvbkhpc3RvZ3JhbUJpbiggREFUQSFSWzU4XUNbLTVdLCAyMSwgMTEsIFRSVUUgKSAvQCBTaW11bGF0aW9uVHJpYWxzKCl9AAAAW1E0YV9VU0VEX01vbnRlQ2FybG9fRGVncmVlRGF5c19SZW1vdmVkT3V0bGllcnMueGxzeF1TaW11bGF0aW9uUmVzdWx0czUhUjI0QzY9QFNpbXVsYXRpb25QZXJjZW50aWxlKCBEQVRBIVJbNDldQ1sxXSwgUkNbLTFdICmNAAAAW1E0YV9VU0VEX01vbnRlQ2FybG9fRGVncmVlRGF5c19SZW1vdmVkT3V0bGllcnMueGxzeF1TaW11bGF0aW9uUmVzdWx0czFIREQhUjdDMTE9QFNpbXVsYXRpb25IaXN0b2dyYW1CaW5MYWJlbCggREFUQSFSWzI5XUNbLThdLCAyMSwgMywgVFJVRSApjgAAAFtRNGFfVVNFRF9Nb250ZUNhcmxvX0RlZ3JlZURheXNfUmVtb3ZlZE91dGxpZXJzLnhsc3hdU2ltdWxhdGlvblJlc3VsdHMzQ0REIVIxNUM4PUBTaW11bGF0aW9uSGlzdG9ncmFtQmluTGFiZWwoIERBVEEhUls1OF1DWy0zXSwgMjEsIDExLCBUUlVFICmOAAAAW1E0YV9VU0VEX01vbnRlQ2FybG9fRGVncmVlRGF5c19SZW1vdmVkT3V0bGllcnMueGxzeF1TaW11bGF0aW9uUmVzdWx0czRDREQhUjIzQzg9QFNpbXVsYXRpb25IaXN0b2dyYW1CaW5MYWJlbCggREFUQSFSWzUwXUNbLTJdLCAyMSwgMTksIFRSVUUgKYoAAABbUTRhX1VTRURfTW9udGVDYXJsb19EZWdyZWVEYXlzX1JlbW92ZWRPdXRsaWVycy54bHN4XVNpbXVsYXRpb25SZXN1bHRzOSFSMTdDOD1AU2ltdWxhdGlvbkhpc3RvZ3JhbUJpbkxhYmVsKCBEQVRBIVJbNTZdQ1szXSwgMjEsIDEzLCBUUlVFICl8AAAAW1E0YV9VU0VEX01vbnRlQ2FybG9fRGVncmVlRGF5c19SZW1vdmVkT3V0bGllcnMueGxzeF1TaW11bGF0aW9uUmVzdWx0czUhUjVDNj1AU2ltdWxhdGlvblBlcmNlbnRpbGUoIERBVEEhUls2OF1DWzFdLCBSQ1stMV0gKYEAAABbUTRhX1VTRURfTW9udGVDYXJsb19EZWdyZWVEYXlzX1JlbW92ZWRPdXRsaWVycy54bHN4XVNpbXVsYXRpb25SZXN1bHRzMkhERCFSMjJDNj1AU2ltdWxhdGlvblBlcmNlbnRpbGUoIERBVEEhUlsxNF1DWy0yXSwgUkNbLTFdICmgAAAAW1E0YV9VU0VEX01vbnRlQ2FybG9fRGVncmVlRGF5c19SZW1vdmVkT3V0bGllcnMueGxzeF1TaW11bGF0aW9uUmVzdWx0czRIREQhUjIzQzEyPUBTaW11bGF0aW9uSGlzdG9ncmFtQmluKCBEQVRBIVJbMTNdQ1stNl0sIDIxLCAxOSwgVFJVRSApIC9AIFNpbXVsYXRpb25UcmlhbHMoKaAAAABbUTRhX1VTRURfTW9udGVDYXJsb19EZWdyZWVEYXlzX1JlbW92ZWRPdXRsaWVycy54bHN4XVNpbXVsYXRpb25SZXN1bHRzNEhERCFSMjNDMTI9QFNpbXVsYXRpb25IaXN0b2dyYW1CaW4oIERBVEEhUlsxM11DWy02XSwgMjEsIDE5LCBUUlVFICkgL0AgU2ltdWxhdGlvblRyaWFscygpiQAAAFtRNGFfVVNFRF9Nb250ZUNhcmxvX0RlZ3JlZURheXNfUmVtb3ZlZE91dGxpZXJzLnhsc3hdU2ltdWxhdGlvblJlc3VsdHM0SEREIVIyMkM5PUBTaW11bGF0aW9uSGlzdG9ncmFtQmluKCBEQVRBIVJbMTRdQ1stM10sIDIxLCAxOCwgVFJVRSApbgAAAFtRNGFfVVNFRF9Nb250ZUNhcmxvX0RlZ3JlZURheXNfUmVtb3ZlZE91dGxpZXJzLnhsc3hdU2ltdWxhdGlvblJlc3VsdHMxSEREIVI0QzM9QFNpbXVsYXRpb25NZWFuKCBEQVRBIVJbMzJdQyApjwAAAFtRNGFfVVNFRF9Nb250ZUNhcmxvX0RlZ3JlZURheXNfUmVtb3ZlZE91dGxpZXJzLnhsc3hdU2ltdWxhdGlvblJlc3VsdHMzQ0REIVIyMEMxMT1AU2ltdWxhdGlvbkhpc3RvZ3JhbUJpbkxhYmVsKCBEQVRBIVJbNTNdQ1stNl0sIDIxLCAxNiwgVFJVRSApfQAAAFtRNGFfVVNFRF9Nb250ZUNhcmxvX0RlZ3JlZURheXNfUmVtb3ZlZE91dGxpZXJzLnhsc3hdU2ltdWxhdGlvblJlc3VsdHM0SEREIVIyMkM2PUBTaW11bGF0aW9uUGVyY2VudGlsZSggREFUQSFSWzE0XUMsIFJDWy0xXSApjwAAAFtRNGFfVVNFRF9Nb250ZUNhcmxvX0RlZ3JlZURheXNfUmVtb3ZlZE91dGxpZXJzLnhsc3hdU2ltdWxhdGlvblJlc3VsdHMzQ0REIVIxOUMxMT1AU2ltdWxhdGlvbkhpc3RvZ3JhbUJpbkxhYmVsKCBEQVRBIVJbNTRdQ1stNl0sIDIxLCAxNSwgVFJVRSApiQAAAFtRNGFfVVNFRF9Nb250ZUNhcmxvX0RlZ3JlZURheXNfUmVtb3ZlZE91dGxpZXJzLnhsc3hdU2ltdWxhdGlvblJlc3VsdHM0SEREIVIyNUM5PUBTaW11bGF0aW9uSGlzdG9ncmFtQmluKCBEQVRBIVJbMTFdQ1stM10sIDIxLCAyMSwgVFJVRSApjwAAAFtRNGFfVVNFRF9Nb250ZUNhcmxvX0RlZ3JlZURheXNfUmVtb3ZlZE91dGxpZXJzLnhsc3hdU2ltdWxhdGlvblJlc3VsdHMyQ0REIVIxNUMxMT1AU2ltdWxhdGlvbkhpc3RvZ3JhbUJpbkxhYmVsKCBEQVRBIVJbNThdQ1stN10sIDIxLCAxMSwgVFJVRSApjQAAAFtRNGFfVVNFRF9Nb250ZUNhcmxvX0RlZ3JlZURheXNfUmVtb3ZlZE91dGxpZXJzLnhsc3hdU2ltdWxhdGlvblJlc3VsdHM0SEREIVIxMEM4PUBTaW11bGF0aW9uSGlzdG9ncmFtQmluTGFiZWwoIERBVEEhUlsyNl1DWy0yXSwgMjEsIDYsIFRSVUUgKaAAAABbUTRhX1VTRURfTW9udGVDYXJsb19EZWdyZWVEYXlzX1JlbW92ZWRPdXRsaWVycy54bHN4XVNpbXVsYXRpb25SZXN1bHRzNENERCFSMjBDMTI9QFNpbXVsYXRpb25IaXN0b2dyYW1CaW4oIERBVEEhUls1M11DWy02XSwgMjEsIDE2LCBUUlVFICkgL0AgU2ltdWxhdGlvblRyaWFscygpoAAAAFtRNGFfVVNFRF9Nb250ZUNhcmxvX0RlZ3JlZURheXNfUmVtb3ZlZE91dGxpZXJzLnhsc3hdU2ltdWxhdGlvblJlc3VsdHM0Q0REIVIyMEMxMj1AU2ltdWxhdGlvbkhpc3RvZ3JhbUJpbiggREFUQSFSWzUzXUNbLTZdLCAyMSwgMTYsIFRSVUUgKSAvQCBTaW11bGF0aW9uVHJpYWxzKCmNAAAAW1E0YV9VU0VEX01vbnRlQ2FybG9fRGVncmVlRGF5c19SZW1vdmVkT3V0bGllcnMueGxzeF1TaW11bGF0aW9uUmVzdWx0czFDREQhUjEzQzg9QFNpbXVsYXRpb25IaXN0b2dyYW1CaW5MYWJlbCggREFUQSFSWzYwXUNbLTVdLCAyMSwgOSwgVFJVRSAphAAAAFtRNGFfVVNFRF9Nb250ZUNhcmxvX0RlZ3JlZURheXNfUmVtb3ZlZE91dGxpZXJzLnhsc3hdU2ltdWxhdGlvblJlc3VsdHM1IVI4Qzk9QFNpbXVsYXRpb25IaXN0b2dyYW1CaW4oIERBVEEhUls2NV1DWy0yXSwgMjEsIDQsIFRSVUUgKaAAAABbUTRhX1VTRURfTW9udGVDYXJsb19EZWdyZWVEYXlzX1JlbW92ZWRPdXRsaWVycy54bHN4XVNpbXVsYXRpb25SZXN1bHRzM0NERCFSMTdDMTI9QFNpbXVsYXRpb25IaXN0b2dyYW1CaW4oIERBVEEhUls1Nl1DWy03XSwgMjEsIDEzLCBUUlVFICkgL0AgU2ltdWxhdGlvblRyaWFscygpoAAAAFtRNGFfVVNFRF9Nb250ZUNhcmxvX0RlZ3JlZURheXNfUmVtb3ZlZE91dGxpZXJzLnhsc3hdU2ltdWxhdGlvblJlc3VsdHMzQ0REIVIxN0MxMj1AU2ltdWxhdGlvbkhpc3RvZ3JhbUJpbiggREFUQSFSWzU2XUNbLTddLCAyMSwgMTMsIFRSVUUgKSAvQCBTaW11bGF0aW9uVHJpYWxzKCmGAAAAW1E0YV9VU0VEX01vbnRlQ2FybG9fRGVncmVlRGF5c19SZW1vdmVkT3V0bGllcnMueGxzeF1TaW11bGF0aW9uUmVzdWx0czYhUjI0Qzk9QFNpbXVsYXRpb25IaXN0b2dyYW1CaW4oIERBVEEhUls0OV1DWy0xXSwgMjEsIDIwLCBUUlVFICmNAAAAW1E0YV9VU0VEX01vbnRlQ2FybG9fRGVncmVlRGF5c19SZW1vdmVkT3V0bGllcnMueGxzeF1TaW11bGF0aW9uUmVzdWx0czRIREQhUjEyQzg9QFNpbXVsYXRpb25IaXN0b2dyYW1CaW5MYWJlbCggREFUQSFSWzI0XUNbLTJdLCAyMSwgOCwgVFJVRSAphwAAAFtRNGFfVVNFRF9Nb250ZUNhcmxvX0RlZ3JlZURheXNfUmVtb3ZlZE91dGxpZXJzLnhsc3hdU2ltdWxhdGlvblJlc3VsdHMyQ0REIVI4Qzk9QFNpbXVsYXRpb25IaXN0b2dyYW1CaW4oIERBVEEhUls2NV1DWy01XSwgMjEsIDQsIFRSVUUgKYoAAABbUTRhX1VTRURfTW9udGVDYXJsb19EZWdyZWVEYXlzX1JlbW92ZWRPdXRsaWVycy54bHN4XVNpbXVsYXRpb25SZXN1bHRzOSFSMThDOD1AU2ltdWxhdGlvbkhpc3RvZ3JhbUJpbkxhYmVsKCBEQVRBIVJbNTVdQ1szXSwgMjEsIDE0LCBUUlVFIClwAAAAW1E0YV9VU0VEX01vbnRlQ2FybG9fRGVncmVlRGF5c19SZW1vdmVkT3V0bGllcnMueGxzeF1TaW11bGF0aW9uUmVzdWx0czRDREQhUjhDMz1AU2ltdWxhdGlvbk1pbiggREFUQSFSWzY1XUNbM10gKZwAAABbUTRhX1VTRURfTW9udGVDYXJsb19EZWdyZWVEYXlzX1JlbW92ZWRPdXRsaWVycy54bHN4XVNpbXVsYXRpb25SZXN1bHRzOSFSMTJDMTI9QFNpbXVsYXRpb25IaXN0b2dyYW1CaW4oIERBVEEhUls2MV1DWy0xXSwgMjEsIDgsIFRSVUUgKSAvQCBTaW11bGF0aW9uVHJpYWxzKCmcAAAAW1E0YV9VU0VEX01vbnRlQ2FybG9fRGVncmVlRGF5c19SZW1vdmVkT3V0bGllcnMueGxzeF1TaW11bGF0aW9uUmVzdWx0czkhUjEyQzEyPUBTaW11bGF0aW9uSGlzdG9ncmFtQmluKCBEQVRBIVJbNjFdQ1stMV0sIDIxLCA4LCBUUlVFICkgL0AgU2ltdWxhdGlvblRyaWFscygpiAAAAFtRNGFfVVNFRF9Nb250ZUNhcmxvX0RlZ3JlZURheXNfUmVtb3ZlZE91dGxpZXJzLnhsc3hdU2ltdWxhdGlvblJlc3VsdHM3IVI2Qzg9QFNpbXVsYXRpb25IaXN0b2dyYW1CaW5MYWJlbCggREFUQSFSWzY3XUNbMV0sIDIxLCAyLCBUUlVFICmdAAAAW1E0YV9VU0VEX01vbnRlQ2FybG9fRGVncmVlRGF5c19SZW1vdmVkT3V0bGllcnMueGxzeF1TaW11bGF0aW9uUmVzdWx0czchUjIxQzEyPUBTaW11bGF0aW9uSGlzdG9ncmFtQmluKCBEQVRBIVJbNTJdQ1stM10sIDIxLCAxNywgVFJVRSApIC9AIFNpbXVsYXRpb25UcmlhbHMoKZ0AAABbUTRhX1VTRURfTW9udGVDYXJsb19EZWdyZWVEYXlzX1JlbW92ZWRPdXRsaWVycy54bHN4XVNpbXVsYXRpb25SZXN1bHRzNyFSMjFDMTI9QFNpbXVsYXRpb25IaXN0b2dyYW1CaW4oIERBVEEhUls1Ml1DWy0zXSwgMjEsIDE3LCBUUlVFICkgL0AgU2ltdWxhdGlvblRyaWFscygpiAAAAFtRNGFfVVNFRF9Nb250ZUNhcmxvX0RlZ3JlZURheXNfUmVtb3ZlZE91dGxpZXJzLnhsc3hdU2ltdWxhdGlvblJlc3VsdHM5IVIxNkMxMT1AU2ltdWxhdGlvbkhpc3RvZ3JhbUJpbkxhYmVsKCBEQVRBIVJbNTddQywgMjEsIDEyLCBUUlVFICmbAAAAW1E0YV9VU0VEX01vbnRlQ2FybG9fRGVncmVlRGF5c19SZW1vdmVkT3V0bGllcnMueGxzeF1TaW11bGF0aW9uUmVzdWx0czkhUjlDMTI9QFNpbXVsYXRpb25IaXN0b2dyYW1CaW4oIERBVEEhUls2NF1DWy0xXSwgMjEsIDUsIFRSVUUgKSAvQCBTaW11bGF0aW9uVHJpYWxzKCmbAAAAW1E0YV9VU0VEX01vbnRlQ2FybG9fRGVncmVlRGF5c19SZW1vdmVkT3V0bGllcnMueGxzeF1TaW11bGF0aW9uUmVzdWx0czkhUjlDMTI9QFNpbXVsYXRpb25IaXN0b2dyYW1CaW4oIERBVEEhUls2NF1DWy0xXSwgMjEsIDUsIFRSVUUgKSAvQCBTaW11bGF0aW9uVHJpYWxzKCmCAAAAW1E0YV9VU0VEX01vbnRlQ2FybG9fRGVncmVlRGF5c19SZW1vdmVkT3V0bGllcnMueGxzeF1TaW11bGF0aW9uUmVzdWx0czchUjIyQzk9QFNpbXVsYXRpb25IaXN0b2dyYW1CaW4oIERBVEEhUls1MV1DLCAyMSwgMTgsIFRSVUUgKYUAAABbUTRhX1VTRURfTW9udGVDYXJsb19EZWdyZWVEYXlzX1JlbW92ZWRPdXRsaWVycy54bHN4XVNpbXVsYXRpb25SZXN1bHRzOCFSMjBDOT1AU2ltdWxhdGlvbkhpc3RvZ3JhbUJpbiggREFUQSFSWzUzXUNbMV0sIDIxLCAxNiwgVFJVRSApfAAAAFtRNGFfVVNFRF9Nb250ZUNhcmxvX0RlZ3JlZURheXNfUmVtb3ZlZE91dGxpZXJzLnhsc3hdU2ltdWxhdGlvblJlc3VsdHM3IVIxM0MzPUBTaW11bGF0aW9uU3RhbmRhcmREZXZpYXRpb24oIERBVEEhUls2MF1DWzZdICl9AAAAW1E0YV9VU0VEX01vbnRlQ2FybG9fRGVncmVlRGF5c19SZW1vdmVkT3V0bGllcnMueGxzeF1TaW11bGF0aW9uUmVzdWx0czkhUjIxQzY9QFNpbXVsYXRpb25QZXJjZW50aWxlKCBEQVRBIVJbNTJdQ1s1XSwgUkNbLTFdICmdAAAAW1E0YV9VU0VEX01vbnRlQ2FybG9fRGVncmVlRGF5c19SZW1vdmVkT3V0bGllcnMueGxzeF1TaW11bGF0aW9uUmVzdWx0czYhUjI0QzEyPUBTaW11bGF0aW9uSGlzdG9ncmFtQmluKCBEQVRBIVJbNDldQ1stNF0sIDIxLCAyMCwgVFJVRSApIC9AIFNpbXVsYXRpb25UcmlhbHMoKZ0AAABbUTRhX1VTRURfTW9udGVDYXJsb19EZWdyZWVEYXlzX1JlbW92ZWRPdXRsaWVycy54bHN4XVNpbXVsYXRpb25SZXN1bHRzNiFSMjRDMTI9QFNpbXVsYXRpb25IaXN0b2dyYW1CaW4oIERBVEEhUls0OV1DWy00XSwgMjEsIDIwLCBUUlVFICkgL0AgU2ltdWxhdGlvblRyaWFscygpnQAAAFtRNGFfVVNFRF9Nb250ZUNhcmxvX0RlZ3JlZURheXNfUmVtb3ZlZE91dGxpZXJzLnhsc3hdU2ltdWxhdGlvblJlc3VsdHM3IVIyMkMxMj1AU2ltdWxhdGlvbkhpc3RvZ3JhbUJpbiggREFUQSFSWzUxXUNbLTNdLCAyMSwgMTgsIFRSVUUgKSAvQCBTaW11bGF0aW9uVHJpYWxzKCmdAAAAW1E0YV9VU0VEX01vbnRlQ2FybG9fRGVncmVlRGF5c19SZW1vdmVkT3V0bGllcnMueGxzeF1TaW11bGF0aW9uUmVzdWx0czchUjIyQzEyPUBTaW11bGF0aW9uSGlzdG9ncmFtQmluKCBEQVRBIVJbNTFdQ1stM10sIDIxLCAxOCwgVFJVRSApIC9AIFNpbXVsYXRpb25UcmlhbHMoKYoAAABbUTRhX1VTRURfTW9udGVDYXJsb19EZWdyZWVEYXlzX1JlbW92ZWRPdXRsaWVycy54bHN4XVNpbXVsYXRpb25SZXN1bHRzOSFSMjNDOD1AU2ltdWxhdGlvbkhpc3RvZ3JhbUJpbkxhYmVsKCBEQVRBIVJbNTBdQ1szXSwgMjEsIDE5LCBUUlVFICmbAAAAW1E0YV9VU0VEX01vbnRlQ2FybG9fRGVncmVlRGF5c19SZW1vdmVkT3V0bGllcnMueGxzeF1TaW11bGF0aW9uUmVzdWx0czYhUjdDMTI9QFNpbXVsYXRpb25IaXN0b2dyYW1CaW4oIERBVEEhUls2Nl1DWy00XSwgMjEsIDMsIFRSVUUgKSAvQCBTaW11bGF0aW9uVHJpYWxzKCmbAAAAW1E0YV9VU0VEX01vbnRlQ2FybG9fRGVncmVlRGF5c19SZW1vdmVkT3V0bGllcnMueGxzeF1TaW11bGF0aW9uUmVzdWx0czYhUjdDMTI9QFNpbXVsYXRpb25IaXN0b2dyYW1CaW4oIERBVEEhUls2Nl1DWy00XSwgMjEsIDMsIFRSVUUgKSAvQCBTaW11bGF0aW9uVHJpYWxzKCmdAAAAW1E0YV9VU0VEX01vbnRlQ2FybG9fRGVncmVlRGF5c19SZW1vdmVkT3V0bGllcnMueGxzeF1TaW11bGF0aW9uUmVzdWx0czYhUjIxQzEyPUBTaW11bGF0aW9uSGlzdG9ncmFtQmluKCBEQVRBIVJbNTJdQ1stNF0sIDIxLCAxNywgVFJVRSApIC9AIFNpbXVsYXRpb25UcmlhbHMoKZ0AAABbUTRhX1VTRURfTW9udGVDYXJsb19EZWdyZWVEYXlzX1JlbW92ZWRPdXRsaWVycy54bHN4XVNpbXVsYXRpb25SZXN1bHRzNiFSMjFDMTI9QFNpbXVsYXRpb25IaXN0b2dyYW1CaW4oIERBVEEhUls1Ml1DWy00XSwgMjEsIDE3LCBUUlVFICkgL0AgU2ltdWxhdGlvblRyaWFscygpjAAAAFtRNGFfVVNFRF9Nb250ZUNhcmxvX0RlZ3JlZURheXNfUmVtb3ZlZE91dGxpZXJzLnhsc3hdU2ltdWxhdGlvblJlc3VsdHM4IVIxNkMxMT1AU2ltdWxhdGlvbkhpc3RvZ3JhbUJpbkxhYmVsKCBEQVRBIVJbNTddQ1stMV0sIDIxLCAxMiwgVFJVRSApiwAAAFtRNGFfVVNFRF9Nb250ZUNhcmxvX0RlZ3JlZURheXNfUmVtb3ZlZE91dGxpZXJzLnhsc3hdU2ltdWxhdGlvblJlc3VsdHM1IVIxMUMxMT1AU2ltdWxhdGlvbkhpc3RvZ3JhbUJpbkxhYmVsKCBEQVRBIVJbNjJdQ1stNF0sIDIxLCA3LCBUUlVFICmFAAAAW1E0YV9VU0VEX01vbnRlQ2FybG9fRGVncmVlRGF5c19SZW1vdmVkT3V0bGllcnMueGxzeF1TaW11bGF0aW9uUmVzdWx0czghUjE0Qzk9QFNpbXVsYXRpb25IaXN0b2dyYW1CaW4oIERBVEEhUls1OV1DWzFdLCAyMSwgMTAsIFRSVUUgKYsAAABbUTRhX1VTRURfTW9udGVDYXJsb19EZWdyZWVEYXlzX1JlbW92ZWRPdXRsaWVycy54bHN4XVNpbXVsYXRpb25SZXN1bHRzNSFSMTRDOD1AU2ltdWxhdGlvbkhpc3RvZ3JhbUJpbkxhYmVsKCBEQVRBIVJbNTldQ1stMV0sIDIxLCAxMCwgVFJVRSApoAAAAFtRNGFfVVNFRF9Nb250ZUNhcmxvX0RlZ3JlZURheXNfUmVtb3ZlZE91dGxpZXJzLnhsc3hdU2ltdWxhdGlvblJlc3VsdHM0SEREIVIyMEMxMj1AU2ltdWxhdGlvbkhpc3RvZ3JhbUJpbiggREFUQSFSWzE2XUNbLTZdLCAyMSwgMTYsIFRSVUUgKSAvQCBTaW11bGF0aW9uVHJpYWxzKCmgAAAAW1E0YV9VU0VEX01vbnRlQ2FybG9fRGVncmVlRGF5c19SZW1vdmVkT3V0bGllcnMueGxzeF1TaW11bGF0aW9uUmVzdWx0czRIREQhUjIwQzEyPUBTaW11bGF0aW9uSGlzdG9ncmFtQmluKCBEQVRBIVJbMTZdQ1stNl0sIDIxLCAxNiwgVFJVRSApIC9AIFNpbXVsYXRpb25UcmlhbHMoKYYAAABbUTRhX1VTRURfTW9udGVDYXJsb19EZWdyZWVEYXlzX1JlbW92ZWRPdXRsaWVycy54bHN4XVNpbXVsYXRpb25SZXN1bHRzNiFSMTJDOD1AU2ltdWxhdGlvbkhpc3RvZ3JhbUJpbkxhYmVsKCBEQVRBIVJbNjFdQywgMjEsIDgsIFRSVUUgKXwAAABbUTRhX1VTRURfTW9udGVDYXJsb19EZWdyZWVEYXlzX1JlbW92ZWRPdXRsaWVycy54bHN4XVNpbXVsYXRpb25SZXN1bHRzOCFSN0M2PUBTaW11bGF0aW9uUGVyY2VudGlsZSggREFUQSFSWzY2XUNbNF0sIFJDWy0xXSApjAAAAFtRNGFfVVNFRF9Nb250ZUNhcmxvX0RlZ3JlZURheXNfUmVtb3ZlZE91dGxpZXJzLnhsc3hdU2ltdWxhdGlvblJlc3VsdHM4IVIyMkMxMT1AU2ltdWxhdGlvbkhpc3RvZ3JhbUJpbkxhYmVsKCBEQVRBIVJbNTFdQ1stMV0sIDIxLCAxOCwgVFJVRSAphgAAAFtRNGFfVVNFRF9Nb250ZUNhcmxvX0RlZ3JlZURheXNfUmVtb3ZlZE91dGxpZXJzLnhsc3hdU2ltdWxhdGlvblJlc3VsdHM2IVIxNEM5PUBTaW11bGF0aW9uSGlzdG9ncmFtQmluKCBEQVRBIVJbNTldQ1stMV0sIDIxLCAxMCwgVFJVRSApgQAAAFtRNGFfVVNFRF9Nb250ZUNhcmxvX0RlZ3JlZURheXNfUmVtb3ZlZE91dGxpZXJzLnhsc3hdU2ltdWxhdGlvblJlc3VsdHM3IVIxMkM5PUBTaW11bGF0aW9uSGlzdG9ncmFtQmluKCBEQVRBIVJbNjFdQywgMjEsIDgsIFRSVUUgKYoAAABbUTRhX1VTRURfTW9udGVDYXJsb19EZWdyZWVEYXlzX1JlbW92ZWRPdXRsaWVycy54bHN4XVNpbXVsYXRpb25SZXN1bHRzOCFSMjNDOD1AU2ltdWxhdGlvbkhpc3RvZ3JhbUJpbkxhYmVsKCBEQVRBIVJbNTBdQ1syXSwgMjEsIDE5LCBUUlVFICmKAAAAW1E0YV9VU0VEX01vbnRlQ2FybG9fRGVncmVlRGF5c19SZW1vdmVkT3V0bGllcnMueGxzeF1TaW11bGF0aW9uUmVzdWx0czkhUjIxQzg9QFNpbXVsYXRpb25IaXN0b2dyYW1CaW5MYWJlbCggREFUQSFSWzUyXUNbM10sIDIxLCAxNywgVFJVRSApnAAAAFtRNGFfVVNFRF9Nb250ZUNhcmxvX0RlZ3JlZURheXNfUmVtb3ZlZE91dGxpZXJzLnhsc3hdU2ltdWxhdGlvblJlc3VsdHM3IVIxM0MxMj1AU2ltdWxhdGlvbkhpc3RvZ3JhbUJpbiggREFUQSFSWzYwXUNbLTNdLCAyMSwgOSwgVFJVRSApIC9AIFNpbXVsYXRpb25UcmlhbHMoKZwAAABbUTRhX1VTRURfTW9udGVDYXJsb19EZWdyZWVEYXlzX1JlbW92ZWRPdXRsaWVycy54bHN4XVNpbXVsYXRpb25SZXN1bHRzNyFSMTNDMTI9QFNpbXVsYXRpb25IaXN0b2dyYW1CaW4oIERBVEEhUls2MF1DWy0zXSwgMjEsIDksIFRSVUUgKSAvQCBTaW11bGF0aW9uVHJpYWxzKCmKAAAAW1E0YV9VU0VEX01vbnRlQ2FybG9fRGVncmVlRGF5c19SZW1vdmVkT3V0bGllcnMueGxzeF1TaW11bGF0aW9uUmVzdWx0czghUjIwQzg9QFNpbXVsYXRpb25IaXN0b2dyYW1CaW5MYWJlbCggREFUQSFSWzUzXUNbMl0sIDIxLCAxNiwgVFJVRSApfQAAAFtRNGFfVVNFRF9Nb250ZUNhcmxvX0RlZ3JlZURheXNfUmVtb3ZlZE91dGxpZXJzLnhsc3hdU2ltdWxhdGlvblJlc3VsdHM2IVIxMkM2PUBTaW11bGF0aW9uUGVyY2VudGlsZSggREFUQSFSWzYxXUNbMl0sIFJDWy0xXSApfQAAAFtRNGFfVVNFRF9Nb250ZUNhcmxvX0RlZ3JlZURheXNfUmVtb3ZlZE91dGxpZXJzLnhsc3hdU2ltdWxhdGlvblJlc3VsdHM3IVIxMEM2PUBTaW11bGF0aW9uUGVyY2VudGlsZSggREFUQSFSWzYzXUNbM10sIFJDWy0xXSAphQAAAFtRNGFfVVNFRF9Nb250ZUNhcmxvX0RlZ3JlZURheXNfUmVtb3ZlZE91dGxpZXJzLnhsc3hdU2ltdWxhdGlvblJlc3VsdHM4IVIyMkM5PUBTaW11bGF0aW9uSGlzdG9ncmFtQmluKCBEQVRBIVJbNTFdQ1sxXSwgMjEsIDE4LCBUUlVFICmFAAAAW1E0YV9VU0VEX01vbnRlQ2FybG9fRGVncmVlRGF5c19SZW1vdmVkT3V0bGllcnMueGxzeF1TaW11bGF0aW9uUmVzdWx0czkhUjIwQzk9QFNpbXVsYXRpb25IaXN0b2dyYW1CaW4oIERBVEEhUls1M11DWzJdLCAyMSwgMTYsIFRSVUUgKXwAAABbUTRhX1VTRURfTW9udGVDYXJsb19EZWdyZWVEYXlzX1JlbW92ZWRPdXRsaWVycy54bHN4XVNpbXVsYXRpb25SZXN1bHRzNiFSOUM2PUBTaW11bGF0aW9uUGVyY2VudGlsZSggREFUQSFSWzY0XUNbMl0sIFJDWy0xXSApnQAAAFtRNGFfVVNFRF9Nb250ZUNhcmxvX0RlZ3JlZURheXNfUmVtb3ZlZE91dGxpZXJzLnhsc3hdU2ltdWxhdGlvblJlc3VsdHM3IVIxNUMxMj1AU2ltdWxhdGlvbkhpc3RvZ3JhbUJpbiggREFUQSFSWzU4XUNbLTNdLCAyMSwgMTEsIFRSVUUgKSAvQCBTaW11bGF0aW9uVHJpYWxzKCmdAAAAW1E0YV9VU0VEX01vbnRlQ2FybG9fRGVncmVlRGF5c19SZW1vdmVkT3V0bGllcnMueGxzeF1TaW11bGF0aW9uUmVzdWx0czchUjE1QzEyPUBTaW11bGF0aW9uSGlzdG9ncmFtQmluKCBEQVRBIVJbNThdQ1stM10sIDIxLCAxMSwgVFJVRSApIC9AIFNpbXVsYXRpb25UcmlhbHMoKZ0AAABbUTRhX1VTRURfTW9udGVDYXJsb19EZWdyZWVEYXlzX1JlbW92ZWRPdXRsaWVycy54bHN4XVNpbXVsYXRpb25SZXN1bHRzOSFSMjFDMTI9QFNpbXVsYXRpb25IaXN0b2dyYW1CaW4oIERBVEEhUls1Ml1DWy0xXSwgMjEsIDE3LCBUUlVFICkgL0AgU2ltdWxhdGlvblRyaWFscygpnQAAAFtRNGFfVVNFRF9Nb250ZUNhcmxvX0RlZ3JlZURheXNfUmVtb3ZlZE91dGxpZXJzLnhsc3hdU2ltdWxhdGlvblJlc3VsdHM5IVIyMUMxMj1AU2ltdWxhdGlvbkhpc3RvZ3JhbUJpbiggREFUQSFSWzUyXUNbLTFdLCAyMSwgMTcsIFRSVUUgKSAvQCBTaW11bGF0aW9uVHJpYWxzKCmLAAAAW1E0YV9VU0VEX01vbnRlQ2FybG9fRGVncmVlRGF5c19SZW1vdmVkT3V0bGllcnMueGxzeF1TaW11bGF0aW9uUmVzdWx0czchUjEzQzExPUBTaW11bGF0aW9uSGlzdG9ncmFtQmluTGFiZWwoIERBVEEhUls2MF1DWy0yXSwgMjEsIDksIFRSVUUgKYcAAABbUTRhX1VTRURfTW9udGVDYXJsb19EZWdyZWVEYXlzX1JlbW92ZWRPdXRsaWVycy54bHN4XVNpbXVsYXRpb25SZXN1bHRzNEhERCFSOUM5PUBTaW11bGF0aW9uSGlzdG9ncmFtQmluKCBEQVRBIVJbMjddQ1stM10sIDIxLCA1LCBUUlVFICl8AAAAW1E0YV9VU0VEX01vbnRlQ2FybG9fRGVncmVlRGF5c19SZW1vdmVkT3V0bGllcnMueGxzeF1TaW11bGF0aW9uUmVzdWx0czRIREQhUjhDNj1AU2ltdWxhdGlvblBlcmNlbnRpbGUoIERBVEEhUlsyOF1DLCBSQ1stMV0gKYkAAABbUTRhX1VTRURfTW9udGVDYXJsb19EZWdyZWVEYXlzX1JlbW92ZWRPdXRsaWVycy54bHN4XVNpbXVsYXRpb25SZXN1bHRzNSFSNUM4PUBTaW11bGF0aW9uSGlzdG9ncmFtQmluTGFiZWwoIERBVEEhUls2OF1DWy0xXSwgMjEsIDEsIFRSVUUgKY0AAABbUTRhX1VTRURfTW9udGVDYXJsb19EZWdyZWVEYXlzX1JlbW92ZWRPdXRsaWVycy54bHN4XVNpbXVsYXRpb25SZXN1bHRzMUhERCFSMTNDOD1AU2ltdWxhdGlvbkhpc3RvZ3JhbUJpbkxhYmVsKCBEQVRBIVJbMjNdQ1stNV0sIDIxLCA5LCBUUlVFICmgAAAAW1E0YV9VU0VEX01vbnRlQ2FybG9fRGVncmVlRGF5c19SZW1vdmVkT3V0bGllcnMueGxzeF1TaW11bGF0aW9uUmVzdWx0czNDREQhUjIzQzEyPUBTaW11bGF0aW9uSGlzdG9ncmFtQmluKCBEQVRBIVJbNTBdQ1stN10sIDIxLCAxOSwgVFJVRSApIC9AIFNpbXVsYXRpb25UcmlhbHMoKaAAAABbUTRhX1VTRURfTW9udGVDYXJsb19EZWdyZWVEYXlzX1JlbW92ZWRPdXRsaWVycy54bHN4XVNpbXVsYXRpb25SZXN1bHRzM0NERCFSMjNDMTI9QFNpbXVsYXRpb25IaXN0b2dyYW1CaW4oIERBVEEhUls1MF1DWy03XSwgMjEsIDE5LCBUUlVFICkgL0AgU2ltdWxhdGlvblRyaWFscygpiQAAAFtRNGFfVVNFRF9Nb250ZUNhcmxvX0RlZ3JlZURheXNfUmVtb3ZlZE91dGxpZXJzLnhsc3hdU2ltdWxhdGlvblJlc3VsdHMzQ0REIVIxOEM5PUBTaW11bGF0aW9uSGlzdG9ncmFtQmluKCBEQVRBIVJbNTVdQ1stNF0sIDIxLCAxNCwgVFJVRSApiAAAAFtRNGFfVVNFRF9Nb250ZUNhcmxvX0RlZ3JlZURheXNfUmVtb3ZlZE91dGxpZXJzLnhsc3hdU2ltdWxhdGlvblJlc3VsdHM5IVIyM0MxMT1AU2ltdWxhdGlvbkhpc3RvZ3JhbUJpbkxhYmVsKCBEQVRBIVJbNTBdQywgMjEsIDE5LCBUUlVFICl9AAAAW1E0YV9VU0VEX01vbnRlQ2FybG9fRGVncmVlRGF5c19SZW1vdmVkT3V0bGllcnMueGxzeF1TaW11bGF0aW9uUmVzdWx0czUhUjE3QzY9QFNpbXVsYXRpb25QZXJjZW50aWxlKCBEQVRBIVJbNTZdQ1sxXSwgUkNbLTFdICmNAAAAW1E0YV9VU0VEX01vbnRlQ2FybG9fRGVncmVlRGF5c19SZW1vdmVkT3V0bGllcnMueGxzeF1TaW11bGF0aW9uUmVzdWx0czJIREQhUjEzQzg9QFNpbXVsYXRpb25IaXN0b2dyYW1CaW5MYWJlbCggREFUQSFSWzIzXUNbLTRdLCAyMSwgOSwgVFJVRSApcwAAAFtRNGFfVVNFRF9Nb250ZUNhcmxvX0RlZ3JlZURheXNfUmVtb3ZlZE91dGxpZXJzLnhsc3hdU2ltdWxhdGlvblJlc3VsdHM1IVIxNkMzPUBTaW11bGF0aW9uU2tld25lc3MoIERBVEEhUls1N11DWzRdICmOAAAAW1E0YV9VU0VEX01vbnRlQ2FybG9fRGVncmVlRGF5c19SZW1vdmVkT3V0bGllcnMueGxzeF1TaW11bGF0aW9uUmVzdWx0czRIREQhUjEzQzExPUBTaW11bGF0aW9uSGlzdG9ncmFtQmluTGFiZWwoIERBVEEhUlsyM11DWy01XSwgMjEsIDksIFRSVUUgKYAAAABbUTRhX1VTRURfTW9udGVDYXJsb19EZWdyZWVEYXlzX1JlbW92ZWRPdXRsaWVycy54bHN4XVNpbXVsYXRpb25SZXN1bHRzMUhERCFSNkM2PUBTaW11bGF0aW9uUGVyY2VudGlsZSggREFUQSFSWzMwXUNbLTNdLCBSQ1stMV0gKX0AAABbUTRhX1VTRURfTW9udGVDYXJsb19EZWdyZWVEYXlzX1JlbW92ZWRPdXRsaWVycy54bHN4XVNpbXVsYXRpb25SZXN1bHRzNiFSMTZDNj1AU2ltdWxhdGlvblBlcmNlbnRpbGUoIERBVEEhUls1N11DWzJdLCBSQ1stMV0gKXwAAABbUTRhX1VTRURfTW9udGVDYXJsb19EZWdyZWVEYXlzX1JlbW92ZWRPdXRsaWVycy54bHN4XVNpbXVsYXRpb25SZXN1bHRzNEhERCFSOUM2PUBTaW11bGF0aW9uUGVyY2VudGlsZSggREFUQSFSWzI3XUMsIFJDWy0xXSApfQAAAFtRNGFfVVNFRF9Nb250ZUNhcmxvX0RlZ3JlZURheXNfUmVtb3ZlZE91dGxpZXJzLnhsc3hdU2ltdWxhdGlvblJlc3VsdHM3IVIxNEM2PUBTaW11bGF0aW9uUGVyY2VudGlsZSggREFUQSFSWzU5XUNbM10sIFJDWy0xXSApiQAAAFtRNGFfVVNFRF9Nb250ZUNhcmxvX0RlZ3JlZURheXNfUmVtb3ZlZE91dGxpZXJzLnhsc3hdU2ltdWxhdGlvblJlc3VsdHM0SEREIVIxNUM5PUBTaW11bGF0aW9uSGlzdG9ncmFtQmluKCBEQVRBIVJbMjFdQ1stM10sIDIxLCAxMSwgVFJVRSApjgAAAFtRNGFfVVNFRF9Nb250ZUNhcmxvX0RlZ3JlZURheXNfUmVtb3ZlZE91dGxpZXJzLnhsc3hdU2ltdWxhdGlvblJlc3VsdHMyQ0REIVIxMUMxMT1AU2ltdWxhdGlvbkhpc3RvZ3JhbUJpbkxhYmVsKCBEQVRBIVJbNjJdQ1stN10sIDIxLCA3LCBUUlVFICmOAAAAW1E0YV9VU0VEX01vbnRlQ2FybG9fRGVncmVlRGF5c19SZW1vdmVkT3V0bGllcnMueGxzeF1TaW11bGF0aW9uUmVzdWx0czRIREQhUjIyQzg9QFNpbXVsYXRpb25IaXN0b2dyYW1CaW5MYWJlbCggREFUQSFSWzE0XUNbLTJdLCAyMSwgMTgsIFRSVUUgKZQAAABbUTRhX1VTRURfTW9udGVDYXJsb19EZWdyZWVEYXlzX1JlbW92ZWRPdXRsaWVycy54bHN4XVNpbXVsYXRpb25SZXN1bHRzNEhERCFSMTFDMz1AU2ltdWxhdGlvbk1heCggREFUQSFSWzI1XUNbM10gKSAtQCBTaW11bGF0aW9uTWluKCBEQVRBIVJbMjVdQ1szXSAplAAAAFtRNGFfVVNFRF9Nb250ZUNhcmxvX0RlZ3JlZURheXNfUmVtb3ZlZE91dGxpZXJzLnhsc3hdU2ltdWxhdGlvblJlc3VsdHM0SEREIVIxMUMzPUBTaW11bGF0aW9uTWF4KCBEQVRBIVJbMjVdQ1szXSApIC1AIFNpbXVsYXRpb25NaW4oIERBVEEhUlsyNV1DWzNdICmOAAAAW1E0YV9VU0VEX01vbnRlQ2FybG9fRGVncmVlRGF5c19SZW1vdmVkT3V0bGllcnMueGxzeF1TaW11bGF0aW9uUmVzdWx0czFDREQhUjI1Qzg9QFNpbXVsYXRpb25IaXN0b2dyYW1CaW5MYWJlbCggREFUQSFSWzQ4XUNbLTVdLCAyMSwgMjEsIFRSVUUgKYYAAABbUTRhX1VTRURfTW9udGVDYXJsb19EZWdyZWVEYXlzX1JlbW92ZWRPdXRsaWVycy54bHN4XVNpbXVsYXRpb25SZXN1bHRzNSFSMjBDOT1AU2ltdWxhdGlvbkhpc3RvZ3JhbUJpbiggREFUQSFSWzUzXUNbLTJdLCAyMSwgMTYsIFRSVUUgKXwAAABbUTRhX1VTRURfTW9udGVDYXJsb19EZWdyZWVEYXlzX1JlbW92ZWRPdXRsaWVycy54bHN4XVNpbXVsYXRpb25SZXN1bHRzNENERCFSNUM2PUBTaW11bGF0aW9uUGVyY2VudGlsZSggREFUQSFSWzY4XUMsIFJDWy0xXSApgAAAAFtRNGFfVVNFRF9Nb250ZUNhcmxvX0RlZ3JlZURheXNfUmVtb3ZlZE91dGxpZXJzLnhsc3hdU2ltdWxhdGlvblJlc3VsdHMzQ0REIVI1QzY9QFNpbXVsYXRpb25QZXJjZW50aWxlKCBEQVRBIVJbNjhdQ1stMV0sIFJDWy0xXSApiAAAAFtRNGFfVVNFRF9Nb250ZUNhcmxvX0RlZ3JlZURheXNfUmVtb3ZlZE91dGxpZXJzLnhsc3hdU2ltdWxhdGlvblJlc3VsdHM0Q0REIVIxM0M5PUBTaW11bGF0aW9uSGlzdG9ncmFtQmluKCBEQVRBIVJbNjBdQ1stM10sIDIxLCA5LCBUUlVFICmBAAAAW1E0YV9VU0VEX01vbnRlQ2FybG9fRGVncmVlRGF5c19SZW1vdmVkT3V0bGllcnMueGxzeF1TaW11bGF0aW9uUmVzdWx0czJDREQhUjE0QzY9QFNpbXVsYXRpb25QZXJjZW50aWxlKCBEQVRBIVJbNTldQ1stMl0sIFJDWy0xXSApjwAAAFtRNGFfVVNFRF9Nb250ZUNhcmxvX0RlZ3JlZURheXNfUmVtb3ZlZE91dGxpZXJzLnhsc3hdU2ltdWxhdGlvblJlc3VsdHM0Q0REIVIyMEMxMT1AU2ltdWxhdGlvbkhpc3RvZ3JhbUJpbkxhYmVsKCBEQVRBIVJbNTNdQ1stNV0sIDIxLCAxNiwgVFJVRSApjgAAAFtRNGFfVVNFRF9Nb250ZUNhcmxvX0RlZ3JlZURheXNfUmVtb3ZlZE91dGxpZXJzLnhsc3hdU2ltdWxhdGlvblJlc3VsdHM0Q0REIVIxOUM4PUBTaW11bGF0aW9uSGlzdG9ncmFtQmluTGFiZWwoIERBVEEhUls1NF1DWy0yXSwgMjEsIDE1LCBUUlVFICmPAAAAW1E0YV9VU0VEX01vbnRlQ2FybG9fRGVncmVlRGF5c19SZW1vdmVkT3V0bGllcnMueGxzeF1TaW11bGF0aW9uUmVzdWx0czEySEREIVIyM0MxMT1AU2ltdWxhdGlvbkhpc3RvZ3JhbUJpbkxhYmVsKCBEQVRBIVJbMTNdQ1szXSwgMjEsIDE5LCBUUlVFICmgAAAAW1E0YV9VU0VEX01vbnRlQ2FybG9fRGVncmVlRGF5c19SZW1vdmVkT3V0bGllcnMueGxzeF1TaW11bGF0aW9uUmVzdWx0czRIREQhUjE4QzEyPUBTaW11bGF0aW9uSGlzdG9ncmFtQmluKCBEQVRBIVJbMThdQ1stNl0sIDIxLCAxNCwgVFJVRSApIC9AIFNpbXVsYXRpb25UcmlhbHMoKaAAAABbUTRhX1VTRURfTW9udGVDYXJsb19EZWdyZWVEYXlzX1JlbW92ZWRPdXRsaWVycy54bHN4XVNpbXVsYXRpb25SZXN1bHRzNEhERCFSMThDMTI9QFNpbXVsYXRpb25IaXN0b2dyYW1CaW4oIERBVEEhUlsxOF1DWy02XSwgMjEsIDE0LCBUUlVFICkgL0AgU2ltdWxhdGlvblRyaWFscygpgQAAAFtRNGFfVVNFRF9Nb250ZUNhcmxvX0RlZ3JlZURheXNfUmVtb3ZlZE91dGxpZXJzLnhsc3hdU2ltdWxhdGlvblJlc3VsdHMzQ0REIVIxNEM2PUBTaW11bGF0aW9uUGVyY2VudGlsZSggREFUQSFSWzU5XUNbLTFdLCBSQ1stMV0gKZwAAABbUTRhX1VTRURfTW9udGVDYXJsb19EZWdyZWVEYXlzX1JlbW92ZWRPdXRsaWVycy54bHN4XVNpbXVsYXRpb25SZXN1bHRzNSFSMTBDMTI9QFNpbXVsYXRpb25IaXN0b2dyYW1CaW4oIERBVEEhUls2M11DWy01XSwgMjEsIDYsIFRSVUUgKSAvQCBTaW11bGF0aW9uVHJpYWxzKCmcAAAAW1E0YV9VU0VEX01vbnRlQ2FybG9fRGVncmVlRGF5c19SZW1vdmVkT3V0bGllcnMueGxzeF1TaW11bGF0aW9uUmVzdWx0czUhUjEwQzEyPUBTaW11bGF0aW9uSGlzdG9ncmFtQmluKCBEQVRBIVJbNjNdQ1stNV0sIDIxLCA2LCBUUlVFICkgL0AgU2ltdWxhdGlvblRyaWFscygphgAAAFtRNGFfVVNFRF9Nb250ZUNhcmxvX0RlZ3JlZURheXNfUmVtb3ZlZE91dGxpZXJzLnhsc3hdU2ltdWxhdGlvblJlc3VsdHM1IVIxNEM5PUBTaW11bGF0aW9uSGlzdG9ncmFtQmluKCBEQVRBIVJbNTldQ1stMl0sIDIxLCAxMCwgVFJVRSApoAAAAFtRNGFfVVNFRF9Nb250ZUNhcmxvX0RlZ3JlZURheXNfUmVtb3ZlZE91dGxpZXJzLnhsc3hdU2ltdWxhdGlvblJlc3VsdHMxSEREIVIxOEMxMj1AU2ltdWxhdGlvbkhpc3RvZ3JhbUJpbiggREFUQSFSWzE4XUNbLTldLCAyMSwgMTQsIFRSVUUgKSAvQCBTaW11bGF0aW9uVHJpYWxzKCmgAAAAW1E0YV9VU0VEX01vbnRlQ2FybG9fRGVncmVlRGF5c19SZW1vdmVkT3V0bGllcnMueGxzeF1TaW11bGF0aW9uUmVzdWx0czFIREQhUjE4QzEyPUBTaW11bGF0aW9uSGlzdG9ncmFtQmluKCBEQVRBIVJbMThdQ1stOV0sIDIxLCAxNCwgVFJVRSApIC9AIFNpbXVsYXRpb25UcmlhbHMoKYIAAABbUTRhX1VTRURfTW9udGVDYXJsb19EZWdyZWVEYXlzX1JlbW92ZWRPdXRsaWVycy54bHN4XVNpbXVsYXRpb25SZXN1bHRzNyFSMjFDOT1AU2ltdWxhdGlvbkhpc3RvZ3JhbUJpbiggREFUQSFSWzUyXUMsIDIxLCAxNywgVFJVRSApgQAAAFtRNGFfVVNFRF9Nb250ZUNhcmxvX0RlZ3JlZURheXNfUmVtb3ZlZE91dGxpZXJzLnhsc3hdU2ltdWxhdGlvblJlc3VsdHMzQ0REIVIyMkM2PUBTaW11bGF0aW9uUGVyY2VudGlsZSggREFUQSFSWzUxXUNbLTFdLCBSQ1stMV0gKYwAAABbUTRhX1VTRURfTW9udGVDYXJsb19EZWdyZWVEYXlzX1JlbW92ZWRPdXRsaWVycy54bHN4XVNpbXVsYXRpb25SZXN1bHRzNSFSMTlDMTE9QFNpbXVsYXRpb25IaXN0b2dyYW1CaW5MYWJlbCggREFUQSFSWzU0XUNbLTRdLCAyMSwgMTUsIFRSVUUgKYQAAABbUTRhX1VTRURfTW9udGVDYXJsb19EZWdyZWVEYXlzX1JlbW92ZWRPdXRsaWVycy54bHN4XVNpbXVsYXRpb25SZXN1bHRzNSFSNkM5PUBTaW11bGF0aW9uSGlzdG9ncmFtQmluKCBEQVRBIVJbNjddQ1stMl0sIDIxLCAyLCBUUlVFICmfAAAAW1E0YV9VU0VEX01vbnRlQ2FybG9fRGVncmVlRGF5c19SZW1vdmVkT3V0bGllcnMueGxzeF1TaW11bGF0aW9uUmVzdWx0czFIREQhUjEwQzEyPUBTaW11bGF0aW9uSGlzdG9ncmFtQmluKCBEQVRBIVJbMjZdQ1stOV0sIDIxLCA2LCBUUlVFICkgL0AgU2ltdWxhdGlvblRyaWFscygpnwAAAFtRNGFfVVNFRF9Nb250ZUNhcmxvX0RlZ3JlZURheXNfUmVtb3ZlZE91dGxpZXJzLnhsc3hdU2ltdWxhdGlvblJlc3VsdHMxSEREIVIxMEMxMj1AU2ltdWxhdGlvbkhpc3RvZ3JhbUJpbiggREFUQSFSWzI2XUNbLTldLCAyMSwgNiwgVFJVRSApIC9AIFNpbXVsYXRpb25UcmlhbHMoKYkAAABbUTRhX1VTRURfTW9udGVDYXJsb19EZWdyZWVEYXlzX1JlbW92ZWRPdXRsaWVycy54bHN4XVNpbXVsYXRpb25SZXN1bHRzNENERCFSMjFDOT1AU2ltdWxhdGlvbkhpc3RvZ3JhbUJpbiggREFUQSFSWzUyXUNbLTNdLCAyMSwgMTcsIFRSVUUgKX0AAABbUTRhX1VTRURfTW9udGVDYXJsb19EZWdyZWVEYXlzX1JlbW92ZWRPdXRsaWVycy54bHN4XVNpbXVsYXRpb25SZXN1bHRzNENERCFSMjBDNj1AU2ltdWxhdGlvblBlcmNlbnRpbGUoIERBVEEhUls1M11DLCBSQ1stMV0gKY8AAABbUTRhX1VTRURfTW9udGVDYXJsb19EZWdyZWVEYXlzX1JlbW92ZWRPdXRsaWVycy54bHN4XVNpbXVsYXRpb25SZXN1bHRzNEhERCFSMTlDMTE9QFNpbXVsYXRpb25IaXN0b2dyYW1CaW5MYWJlbCggREFUQSFSWzE3XUNbLTVdLCAyMSwgMTUsIFRSVUUgKX0AAABbUTRhX1VTRURfTW9udGVDYXJsb19EZWdyZWVEYXlzX1JlbW92ZWRPdXRsaWVycy54bHN4XVNpbXVsYXRpb25SZXN1bHRzNiFSMTVDNj1AU2ltdWxhdGlvblBlcmNlbnRpbGUoIERBVEEhUls1OF1DWzJdLCBSQ1stMV0gKXEAAABbUTRhX1VTRURfTW9udGVDYXJsb19EZWdyZWVEYXlzX1JlbW92ZWRPdXRsaWVycy54bHN4XVNpbXVsYXRpb25SZXN1bHRzM0NERCFSNEMzPUBTaW11bGF0aW9uTWVhbiggREFUQSFSWzY5XUNbMl0gKYEAAABbUTRhX1VTRURfTW9udGVDYXJsb19EZWdyZWVEYXlzX1JlbW92ZWRPdXRsaWVycy54bHN4XVNpbXVsYXRpb25SZXN1bHRzMkhERCFSMjVDNj1AU2ltdWxhdGlvblBlcmNlbnRpbGUoIERBVEEhUlsxMV1DWy0yXSwgUkNbLTFdICmIAAAAW1E0YV9VU0VEX01vbnRlQ2FybG9fRGVncmVlRGF5c19SZW1vdmVkT3V0bGllcnMueGxzeF1TaW11bGF0aW9uUmVzdWx0czJIREQhUjEzQzk9QFNpbXVsYXRpb25IaXN0b2dyYW1CaW4oIERBVEEhUlsyM11DWy01XSwgMjEsIDksIFRSVUUgKaAAAABbUTRhX1VTRURfTW9udGVDYXJsb19EZWdyZWVEYXlzX1JlbW92ZWRPdXRsaWVycy54bHN4XVNpbXVsYXRpb25SZXN1bHRzMTFIREQhUjE5QzEyPUBTaW11bGF0aW9uSGlzdG9ncmFtQmluKCBEQVRBIVJbMTddQ1sxXSwgMjEsIDE1LCBUUlVFICkgL0AgU2ltdWxhdGlvblRyaWFscygpoAAAAFtRNGFfVVNFRF9Nb250ZUNhcmxvX0RlZ3JlZURheXNfUmVtb3ZlZE91dGxpZXJzLnhsc3hdU2ltdWxhdGlvblJlc3VsdHMxMUhERCFSMTlDMTI9QFNpbXVsYXRpb25IaXN0b2dyYW1CaW4oIERBVEEhUlsxN11DWzFdLCAyMSwgMTUsIFRSVUUgKSAvQCBTaW11bGF0aW9uVHJpYWxzKCmgAAAAW1E0YV9VU0VEX01vbnRlQ2FybG9fRGVncmVlRGF5c19SZW1vdmVkT3V0bGllcnMueGxzeF1TaW11bGF0aW9uUmVzdWx0czJIREQhUjE2QzEyPUBTaW11bGF0aW9uSGlzdG9ncmFtQmluKCBEQVRBIVJbMjBdQ1stOF0sIDIxLCAxMiwgVFJVRSApIC9AIFNpbXVsYXRpb25UcmlhbHMoKaAAAABbUTRhX1VTRURfTW9udGVDYXJsb19EZWdyZWVEYXlzX1JlbW92ZWRPdXRsaWVycy54bHN4XVNpbXVsYXRpb25SZXN1bHRzMkhERCFSMTZDMTI9QFNpbXVsYXRpb25IaXN0b2dyYW1CaW4oIERBVEEhUlsyMF1DWy04XSwgMjEsIDEyLCBUUlVFICkgL0AgU2ltdWxhdGlvblRyaWFscygpgAAAAFtRNGFfVVNFRF9Nb250ZUNhcmxvX0RlZ3JlZURheXNfUmVtb3ZlZE91dGxpZXJzLnhsc3hdU2ltdWxhdGlvblJlc3VsdHMxSEREIVI3QzY9QFNpbXVsYXRpb25QZXJjZW50aWxlKCBEQVRBIVJbMjldQ1stM10sIFJDWy0xXSApiQAAAFtRNGFfVVNFRF9Nb250ZUNhcmxvX0RlZ3JlZURheXNfUmVtb3ZlZE91dGxpZXJzLnhsc3hdU2ltdWxhdGlvblJlc3VsdHMzQ0REIVIyNEM5PUBTaW11bGF0aW9uSGlzdG9ncmFtQmluKCBEQVRBIVJbNDldQ1stNF0sIDIxLCAyMCwgVFJVRSApcQAAAFtRNGFfVVNFRF9Nb250ZUNhcmxvX0RlZ3JlZURheXNfUmVtb3ZlZE91dGxpZXJzLnhsc3hdU2ltdWxhdGlvblJlc3VsdHM0SEREIVI0QzM9QFNpbXVsYXRpb25NZWFuKCBEQVRBIVJbMzJdQ1szXSApjgAAAFtRNGFfVVNFRF9Nb250ZUNhcmxvX0RlZ3JlZURheXNfUmVtb3ZlZE91dGxpZXJzLnhsc3hdU2ltdWxhdGlvblJlc3VsdHMxMkhERCFSMTBDMTE9QFNpbXVsYXRpb25IaXN0b2dyYW1CaW5MYWJlbCggREFUQSFSWzI2XUNbM10sIDIxLCA2LCBUUlVFICl/AAAAW1E0YV9VU0VEX01vbnRlQ2FybG9fRGVncmVlRGF5c19SZW1vdmVkT3V0bGllcnMueGxzeF1TaW11bGF0aW9uUmVzdWx0czJDREQhUjEzQzM9QFNpbXVsYXRpb25TdGFuZGFyZERldmlhdGlvbiggREFUQSFSWzYwXUNbMV0gKY8AAABbUTRhX1VTRURfTW9udGVDYXJsb19EZWdyZWVEYXlzX1JlbW92ZWRPdXRsaWVycy54bHN4XVNpbXVsYXRpb25SZXN1bHRzMkNERCFSMTZDMTE9QFNpbXVsYXRpb25IaXN0b2dyYW1CaW5MYWJlbCggREFUQSFSWzU3XUNbLTddLCAyMSwgMTIsIFRSVUUgKYEAAABbUTRhX1VTRURfTW9udGVDYXJsb19EZWdyZWVEYXlzX1JlbW92ZWRPdXRsaWVycy54bHN4XVNpbXVsYXRpb25SZXN1bHRzMTFIREQhUjExQzY9QFNpbXVsYXRpb25QZXJjZW50aWxlKCBEQVRBIVJbMjVdQ1s3XSwgUkNbLTFdICmgAAAAW1E0YV9VU0VEX01vbnRlQ2FybG9fRGVncmVlRGF5c19SZW1vdmVkT3V0bGllcnMueGxzeF1TaW11bGF0aW9uUmVzdWx0czJIREQhUjIwQzEyPUBTaW11bGF0aW9uSGlzdG9ncmFtQmluKCBEQVRBIVJbMTZdQ1stOF0sIDIxLCAxNiwgVFJVRSApIC9AIFNpbXVsYXRpb25UcmlhbHMoKaAAAABbUTRhX1VTRURfTW9udGVDYXJsb19EZWdyZWVEYXlzX1JlbW92ZWRPdXRsaWVycy54bHN4XVNpbXVsYXRpb25SZXN1bHRzMkhERCFSMjBDMTI9QFNpbXVsYXRpb25IaXN0b2dyYW1CaW4oIERBVEEhUlsxNl1DWy04XSwgMjEsIDE2LCBUUlVFICkgL0AgU2ltdWxhdGlvblRyaWFscygpgQAAAFtRNGFfVVNFRF9Nb250ZUNhcmxvX0RlZ3JlZURheXNfUmVtb3ZlZE91dGxpZXJzLnhsc3hdU2ltdWxhdGlvblJlc3VsdHMxSEREIVIxMUM2PUBTaW11bGF0aW9uUGVyY2VudGlsZSggREFUQSFSWzI1XUNbLTNdLCBSQ1stMV0gKaAAAABbUTRhX1VTRURfTW9udGVDYXJsb19EZWdyZWVEYXlzX1JlbW92ZWRPdXRsaWVycy54bHN4XVNpbXVsYXRpb25SZXN1bHRzM0NERCFSMjJDMTI9QFNpbXVsYXRpb25IaXN0b2dyYW1CaW4oIERBVEEhUls1MV1DWy03XSwgMjEsIDE4LCBUUlVFICkgL0AgU2ltdWxhdGlvblRyaWFscygpoAAAAFtRNGFfVVNFRF9Nb250ZUNhcmxvX0RlZ3JlZURheXNfUmVtb3ZlZE91dGxpZXJzLnhsc3hdU2ltdWxhdGlvblJlc3VsdHMzQ0REIVIyMkMxMj1AU2ltdWxhdGlvbkhpc3RvZ3JhbUJpbiggREFUQSFSWzUxXUNbLTddLCAyMSwgMTgsIFRSVUUgKSAvQCBTaW11bGF0aW9uVHJpYWxzKCmJAAAAW1E0YV9VU0VEX01vbnRlQ2FybG9fRGVncmVlRGF5c19SZW1vdmVkT3V0bGllcnMueGxzeF1TaW11bGF0aW9uUmVzdWx0czRIREQhUjE2Qzk9QFNpbXVsYXRpb25IaXN0b2dyYW1CaW4oIERBVEEhUlsyMF1DWy0zXSwgMjEsIDEyLCBUUlVFICltAAAAW1E0YV9VU0VEX01vbnRlQ2FybG9fRGVncmVlRGF5c19SZW1vdmVkT3V0bGllcnMueGxzeF1TaW11bGF0aW9uUmVzdWx0czFDREQhUjhDMz1AU2ltdWxhdGlvbk1pbiggREFUQSFSWzY1XUMgKYEAAABbUTRhX1VTRURfTW9udGVDYXJsb19EZWdyZWVEYXlzX1JlbW92ZWRPdXRsaWVycy54bHN4XVNpbXVsYXRpb25SZXN1bHRzMkNERCFSMjFDNj1AU2ltdWxhdGlvblBlcmNlbnRpbGUoIERBVEEhUls1Ml1DWy0yXSwgUkNbLTFdICmgAAAAW1E0YV9VU0VEX01vbnRlQ2FybG9fRGVncmVlRGF5c19SZW1vdmVkT3V0bGllcnMueGxzeF1TaW11bGF0aW9uUmVzdWx0czJDREQhUjE1QzEyPUBTaW11bGF0aW9uSGlzdG9ncmFtQmluKCBEQVRBIVJbNThdQ1stOF0sIDIxLCAxMSwgVFJVRSApIC9AIFNpbXVsYXRpb25UcmlhbHMoKaAAAABbUTRhX1VTRURfTW9udGVDYXJsb19EZWdyZWVEYXlzX1JlbW92ZWRPdXRsaWVycy54bHN4XVNpbXVsYXRpb25SZXN1bHRzMkNERCFSMTVDMTI9QFNpbXVsYXRpb25IaXN0b2dyYW1CaW4oIERBVEEhUls1OF1DWy04XSwgMjEsIDExLCBUUlVFICkgL0AgU2ltdWxhdGlvblRyaWFscygpjQAAAFtRNGFfVVNFRF9Nb250ZUNhcmxvX0RlZ3JlZURheXNfUmVtb3ZlZE91dGxpZXJzLnhsc3hdU2ltdWxhdGlvblJlc3VsdHMxMUhERCFSMTBDOD1AU2ltdWxhdGlvbkhpc3RvZ3JhbUJpbkxhYmVsKCBEQVRBIVJbMjZdQ1s1XSwgMjEsIDYsIFRSVUUgKYEAAABbUTRhX1VTRURfTW9udGVDYXJsb19EZWdyZWVEYXlzX1JlbW92ZWRPdXRsaWVycy54bHN4XVNpbXVsYXRpb25SZXN1bHRzMkhERCFSMTJDNj1AU2ltdWxhdGlvblBlcmNlbnRpbGUoIERBVEEhUlsyNF1DWy0yXSwgUkNbLTFdICmOAAAAW1E0YV9VU0VEX01vbnRlQ2FybG9fRGVncmVlRGF5c19SZW1vdmVkT3V0bGllcnMueGxzeF1TaW11bGF0aW9uUmVzdWx0czFDREQhUjE0Qzg9QFNpbXVsYXRpb25IaXN0b2dyYW1CaW5MYWJlbCggREFUQSFSWzU5XUNbLTVdLCAyMSwgMTAsIFRSVUUgKY4AAABbUTRhX1VTRURfTW9udGVDYXJsb19EZWdyZWVEYXlzX1JlbW92ZWRPdXRsaWVycy54bHN4XVNpbXVsYXRpb25SZXN1bHRzNEhERCFSMTFDMTE9QFNpbXVsYXRpb25IaXN0b2dyYW1CaW5MYWJlbCggREFUQSFSWzI1XUNbLTVdLCAyMSwgNywgVFJVRSApgAAAAFtRNGFfVVNFRF9Nb250ZUNhcmxvX0RlZ3JlZURheXNfUmVtb3ZlZE91dGxpZXJzLnhsc3hdU2ltdWxhdGlvblJlc3VsdHMxQ0REIVI1QzY9QFNpbXVsYXRpb25QZXJjZW50aWxlKCBEQVRBIVJbNjhdQ1stM10sIFJDWy0xXSApjgAAAFtRNGFfVVNFRF9Nb250ZUNhcmxvX0RlZ3JlZURheXNfUmVtb3ZlZE91dGxpZXJzLnhsc3hdU2ltdWxhdGlvblJlc3VsdHMyQ0REIVIyMEM4PUBTaW11bGF0aW9uSGlzdG9ncmFtQmluTGFiZWwoIERBVEEhUls1M11DWy00XSwgMjEsIDE2LCBUUlVFICl2AAAAW1E0YV9VU0VEX01vbnRlQ2FybG9fRGVncmVlRGF5c19SZW1vdmVkT3V0bGllcnMueGxzeF1TaW11bGF0aW9uUmVzdWx0czJIREQhUjE2QzM9QFNpbXVsYXRpb25Ta2V3bmVzcyggREFUQSFSWzIwXUNbMV0gKYcAAABbUTRhX1VTRURfTW9udGVDYXJsb19EZWdyZWVEYXlzX1JlbW92ZWRPdXRsaWVycy54bHN4XVNpbXVsYXRpb25SZXN1bHRzMTFIREQhUjlDOT1AU2ltdWxhdGlvbkhpc3RvZ3JhbUJpbiggREFUQSFSWzI3XUNbNF0sIDIxLCA1LCBUUlVFICmNAAAAW1E0YV9VU0VEX01vbnRlQ2FybG9fRGVncmVlRGF5c19SZW1vdmVkT3V0bGllcnMueGxzeF1TaW11bGF0aW9uUmVzdWx0czJIREQhUjExQzg9QFNpbXVsYXRpb25IaXN0b2dyYW1CaW5MYWJlbCggREFUQSFSWzI1XUNbLTRdLCAyMSwgNywgVFJVRSApiAAAAFtRNGFfVVNFRF9Nb250ZUNhcmxvX0RlZ3JlZURheXNfUmVtb3ZlZE91dGxpZXJzLnhsc3hdU2ltdWxhdGlvblJlc3VsdHMxQ0REIVIxM0M5PUBTaW11bGF0aW9uSGlzdG9ncmFtQmluKCBEQVRBIVJbNjBdQ1stNl0sIDIxLCA5LCBUUlVFICmgAAAAW1E0YV9VU0VEX01vbnRlQ2FybG9fRGVncmVlRGF5c19SZW1vdmVkT3V0bGllcnMueGxzeF1TaW11bGF0aW9uUmVzdWx0czJIREQhUjI1QzEyPUBTaW11bGF0aW9uSGlzdG9ncmFtQmluKCBEQVRBIVJbMTFdQ1stOF0sIDIxLCAyMSwgVFJVRSApIC9AIFNpbXVsYXRpb25UcmlhbHMoKaAAAABbUTRhX1VTRURfTW9udGVDYXJsb19EZWdyZWVEYXlzX1JlbW92ZWRPdXRsaWVycy54bHN4XVNpbXVsYXRpb25SZXN1bHRzMkhERCFSMjVDMTI9QFNpbXVsYXRpb25IaXN0b2dyYW1CaW4oIERBVEEhUlsxMV1DWy04XSwgMjEsIDIxLCBUUlVFICkgL0AgU2ltdWxhdGlvblRyaWFscygpjwAAAFtRNGFfVVNFRF9Nb250ZUNhcmxvX0RlZ3JlZURheXNfUmVtb3ZlZE91dGxpZXJzLnhsc3hdU2ltdWxhdGlvblJlc3VsdHMzQ0REIVIyM0MxMT1AU2ltdWxhdGlvbkhpc3RvZ3JhbUJpbkxhYmVsKCBEQVRBIVJbNTBdQ1stNl0sIDIxLCAxOSwgVFJVRSApiAAAAFtRNGFfVVNFRF9Nb250ZUNhcmxvX0RlZ3JlZURheXNfUmVtb3ZlZE91dGxpZXJzLnhsc3hdU2ltdWxhdGlvblJlc3VsdHMzQ0REIVIxMEM5PUBTaW11bGF0aW9uSGlzdG9ncmFtQmluKCBEQVRBIVJbNjNdQ1stNF0sIDIxLCA2LCBUUlVFICmHAAAAW1E0YV9VU0VEX01vbnRlQ2FybG9fRGVncmVlRGF5c19SZW1vdmVkT3V0bGllcnMueGxzeF1TaW11bGF0aW9uUmVzdWx0czFIREQhUjVDOT1AU2ltdWxhdGlvbkhpc3RvZ3JhbUJpbiggREFUQSFSWzMxXUNbLTZdLCAyMSwgMSwgVFJVRSAphwAAAFtRNGFfVVNFRF9Nb250ZUNhcmxvX0RlZ3JlZURheXNfUmVtb3ZlZE91dGxpZXJzLnhsc3hdU2ltdWxhdGlvblJlc3VsdHM0Q0REIVI4Qzk9QFNpbXVsYXRpb25IaXN0b2dyYW1CaW4oIERBVEEhUls2NV1DWy0zXSwgMjEsIDQsIFRSVUUgKZ4AAABbUTRhX1VTRURfTW9udGVDYXJsb19EZWdyZWVEYXlzX1JlbW92ZWRPdXRsaWVycy54bHN4XVNpbXVsYXRpb25SZXN1bHRzMUhERCFSOEMxMj1AU2ltdWxhdGlvbkhpc3RvZ3JhbUJpbiggREFUQSFSWzI4XUNbLTldLCAyMSwgNCwgVFJVRSApIC9AIFNpbXVsYXRpb25UcmlhbHMoKZ4AAABbUTRhX1VTRURfTW9udGVDYXJsb19EZWdyZWVEYXlzX1JlbW92ZWRPdXRsaWVycy54bHN4XVNpbXVsYXRpb25SZXN1bHRzMUhERCFSOEMxMj1AU2ltdWxhdGlvbkhpc3RvZ3JhbUJpbiggREFUQSFSWzI4XUNbLTldLCAyMSwgNCwgVFJVRSApIC9AIFNpbXVsYXRpb25UcmlhbHMoKYkAAABbUTRhX1VTRURfTW9udGVDYXJsb19EZWdyZWVEYXlzX1JlbW92ZWRPdXRsaWVycy54bHN4XVNpbXVsYXRpb25SZXN1bHRzMUNERCFSMTlDOT1AU2ltdWxhdGlvbkhpc3RvZ3JhbUJpbiggREFUQSFSWzU0XUNbLTZdLCAyMSwgMTUsIFRSVUUgKYgAAABbUTRhX1VTRURfTW9udGVDYXJsb19EZWdyZWVEYXlzX1JlbW92ZWRPdXRsaWVycy54bHN4XVNpbXVsYXRpb25SZXN1bHRzMkNERCFSMTFDOT1AU2ltdWxhdGlvbkhpc3RvZ3JhbUJpbiggREFUQSFSWzYyXUNbLTVdLCAyMSwgNywgVFJVRSApgQAAAFtRNGFfVVNFRF9Nb250ZUNhcmxvX0RlZ3JlZURheXNfUmVtb3ZlZE91dGxpZXJzLnhsc3hdU2ltdWxhdGlvblJlc3VsdHMySEREIVIxNUM2PUBTaW11bGF0aW9uUGVyY2VudGlsZSggREFUQSFSWzIxXUNbLTJdLCBSQ1stMV0gKYkAAABbUTRhX1VTRURfTW9udGVDYXJsb19EZWdyZWVEYXlzX1JlbW92ZWRPdXRsaWVycy54bHN4XVNpbXVsYXRpb25SZXN1bHRzMTFIREQhUjIxQzk9QFNpbXVsYXRpb25IaXN0b2dyYW1CaW4oIERBVEEhUlsxNV1DWzRdLCAyMSwgMTcsIFRSVUUgKY4AAABbUTRhX1VTRURfTW9udGVDYXJsb19EZWdyZWVEYXlzX1JlbW92ZWRPdXRsaWVycy54bHN4XVNpbXVsYXRpb25SZXN1bHRzMkhERCFSMjNDOD1AU2ltdWxhdGlvbkhpc3RvZ3JhbUJpbkxhYmVsKCBEQVRBIVJbMTNdQ1stNF0sIDIxLCAxOSwgVFJVRSApiQAAAFtRNGFfVVNFRF9Nb250ZUNhcmxvX0RlZ3JlZURheXNfUmVtb3ZlZE91dGxpZXJzLnhsc3hdU2ltdWxhdGlvblJlc3VsdHMxQ0REIVIyNUM5PUBTaW11bGF0aW9uSGlzdG9ncmFtQmluKCBEQVRBIVJbNDhdQ1stNl0sIDIxLCAyMSwgVFJVRSApfgAAAFtRNGFfVVNFRF9Nb250ZUNhcmxvX0RlZ3JlZURheXNfUmVtb3ZlZE91dGxpZXJzLnhsc3hdU2ltdWxhdGlvblJlc3VsdHMxMCFSMjNDNj1AU2ltdWxhdGlvblBlcmNlbnRpbGUoIERBVEEhUls1MF1DWzZdLCBSQ1stMV0gKY8AAABbUTRhX1VTRURfTW9udGVDYXJsb19EZWdyZWVEYXlzX1JlbW92ZWRPdXRsaWVycy54bHN4XVNpbXVsYXRpb25SZXN1bHRzMTJIREQhUjI1QzExPUBTaW11bGF0aW9uSGlzdG9ncmFtQmluTGFiZWwoIERBVEEhUlsxMV1DWzNdLCAyMSwgMjEsIFRSVUUgKY0AAABbUTRhX1VTRURfTW9udGVDYXJsb19EZWdyZWVEYXlzX1JlbW92ZWRPdXRsaWVycy54bHN4XVNpbXVsYXRpb25SZXN1bHRzMTFDREQhUjZDMTE9QFNpbXVsYXRpb25IaXN0b2dyYW1CaW5MYWJlbCggREFUQSFSWzY3XUNbMl0sIDIxLCAyLCBUUlVFICmMAAAAW1E0YV9VU0VEX01vbnRlQ2FybG9fRGVncmVlRGF5c19SZW1vdmVkT3V0bGllcnMueGxzeF1TaW11bGF0aW9uUmVzdWx0czExQ0REIVI1Qzg9QFNpbXVsYXRpb25IaXN0b2dyYW1CaW5MYWJlbCggREFUQSFSWzY4XUNbNV0sIDIxLCAxLCBUUlVFICl4AAAAW1E0YV9VU0VEX01vbnRlQ2FybG9fRGVncmVlRGF5c19SZW1vdmVkT3V0bGllcnMueGxzeF1TaW11bGF0aW9uUmVzdWx0czExSEREIVIxNEMzPUBTaW11bGF0aW9uVmFyaWFuY2UoIERBVEEhUlsyMl1DWzEwXSApjgAAAFtRNGFfVVNFRF9Nb250ZUNhcmxvX0RlZ3JlZURheXNfUmVtb3ZlZE91dGxpZXJzLnhsc3hdU2ltdWxhdGlvblJlc3VsdHMxMkhERCFSMTlDOD1AU2ltdWxhdGlvbkhpc3RvZ3JhbUJpbkxhYmVsKCBEQVRBIVJbMTddQ1s2XSwgMjEsIDE1LCBUUlVFICmJAAAAW1E0YV9VU0VEX01vbnRlQ2FybG9fRGVncmVlRGF5c19SZW1vdmVkT3V0bGllcnMueGxzeF1TaW11bGF0aW9uUmVzdWx0czkhUjExQzg9QFNpbXVsYXRpb25IaXN0b2dyYW1CaW5MYWJlbCggREFUQSFSWzYyXUNbM10sIDIxLCA3LCBUUlVFICmMAAAAW1E0YV9VU0VEX01vbnRlQ2FybG9fRGVncmVlRGF5c19SZW1vdmVkT3V0bGllcnMueGxzeF1TaW11bGF0aW9uUmVzdWx0czYhUjE2QzExPUBTaW11bGF0aW9uSGlzdG9ncmFtQmluTGFiZWwoIERBVEEhUls1N11DWy0zXSwgMjEsIDEyLCBUUlVFICmKAAAAW1E0YV9VU0VEX01vbnRlQ2FybG9fRGVncmVlRGF5c19SZW1vdmVkT3V0bGllcnMueGxzeF1TaW11bGF0aW9uUmVzdWx0czchUjIwQzg9QFNpbXVsYXRpb25IaXN0b2dyYW1CaW5MYWJlbCggREFUQSFSWzUzXUNbMV0sIDIxLCAxNiwgVFJVRSApfQAAAFtRNGFfVVNFRF9Nb250ZUNhcmxvX0RlZ3JlZURheXNfUmVtb3ZlZE91dGxpZXJzLnhsc3hdU2ltdWxhdGlvblJlc3VsdHM5IVIxNUM2PUBTaW11bGF0aW9uUGVyY2VudGlsZSggREFUQSFSWzU4XUNbNV0sIFJDWy0xXSApiAAAAFtRNGFfVVNFRF9Nb250ZUNhcmxvX0RlZ3JlZURheXNfUmVtb3ZlZE91dGxpZXJzLnhsc3hdU2ltdWxhdGlvblJlc3VsdHM5IVI4Qzg9QFNpbXVsYXRpb25IaXN0b2dyYW1CaW5MYWJlbCggREFUQSFSWzY1XUNbM10sIDIxLCA0LCBUUlVFICmRAAAAW1E0YV9VU0VEX01vbnRlQ2FybG9fRGVncmVlRGF5c19SZW1vdmVkT3V0bGllcnMueGxzeF1TaW11bGF0aW9uUmVzdWx0czchUjExQzM9QFNpbXVsYXRpb25NYXgoIERBVEEhUls2Ml1DWzZdICkgLUAgU2ltdWxhdGlvbk1pbiggREFUQSFSWzYyXUNbNl0gKZEAAABbUTRhX1VTRURfTW9udGVDYXJsb19EZWdyZWVEYXlzX1JlbW92ZWRPdXRsaWVycy54bHN4XVNpbXVsYXRpb25SZXN1bHRzNyFSMTFDMz1AU2ltdWxhdGlvbk1heCggREFUQSFSWzYyXUNbNl0gKSAtQCBTaW11bGF0aW9uTWluKCBEQVRBIVJbNjJdQ1s2XSApbQAAAFtRNGFfVVNFRF9Nb250ZUNhcmxvX0RlZ3JlZURheXNfUmVtb3ZlZE91dGxpZXJzLnhsc3hdU2ltdWxhdGlvblJlc3VsdHM4IVI5QzM9QFNpbXVsYXRpb25NYXgoIERBVEEhUls2NF1DWzddICmFAAAAW1E0YV9VU0VEX01vbnRlQ2FybG9fRGVncmVlRGF5c19SZW1vdmVkT3V0bGllcnMueGxzeF1TaW11bGF0aW9uUmVzdWx0czYhUjExQzk9QFNpbXVsYXRpb25IaXN0b2dyYW1CaW4oIERBVEEhUls2Ml1DWy0xXSwgMjEsIDcsIFRSVUUgKYsAAABbUTRhX1VTRURfTW9udGVDYXJsb19EZWdyZWVEYXlzX1JlbW92ZWRPdXRsaWVycy54bHN4XVNpbXVsYXRpb25SZXN1bHRzOCFSMTBDMTE9QFNpbXVsYXRpb25IaXN0b2dyYW1CaW5MYWJlbCggREFUQSFSWzYzXUNbLTFdLCAyMSwgNiwgVFJVRSAphwAAAFtRNGFfVVNFRF9Nb250ZUNhcmxvX0RlZ3JlZURheXNfUmVtb3ZlZE91dGxpZXJzLnhsc3hdU2ltdWxhdGlvblJlc3VsdHM2IVIyM0M4PUBTaW11bGF0aW9uSGlzdG9ncmFtQmluTGFiZWwoIERBVEEhUls1MF1DLCAyMSwgMTksIFRSVUUgKYoAAABbUTRhX1VTRURfTW9udGVDYXJsb19EZWdyZWVEYXlzX1JlbW92ZWRPdXRsaWVycy54bHN4XVNpbXVsYXRpb25SZXN1bHRzNyFSMjFDOD1AU2ltdWxhdGlvbkhpc3RvZ3JhbUJpbkxhYmVsKCBEQVRBIVJbNTJdQ1sxXSwgMjEsIDE3LCBUUlVFICmcAAAAW1E0YV9VU0VEX01vbnRlQ2FybG9fRGVncmVlRGF5c19SZW1vdmVkT3V0bGllcnMueGxzeF1TaW11bGF0aW9uUmVzdWx0czghUjEyQzEyPUBTaW11bGF0aW9uSGlzdG9ncmFtQmluKCBEQVRBIVJbNjFdQ1stMl0sIDIxLCA4LCBUUlVFICkgL0AgU2ltdWxhdGlvblRyaWFscygpnAAAAFtRNGFfVVNFRF9Nb250ZUNhcmxvX0RlZ3JlZURheXNfUmVtb3ZlZE91dGxpZXJzLnhsc3hdU2ltdWxhdGlvblJlc3VsdHM4IVIxMkMxMj1AU2ltdWxhdGlvbkhpc3RvZ3JhbUJpbiggREFUQSFSWzYxXUNbLTJdLCAyMSwgOCwgVFJVRSApIC9AIFNpbXVsYXRpb25UcmlhbHMoKZwAAABbUTRhX1VTRURfTW9udGVDYXJsb19EZWdyZWVEYXlzX1JlbW92ZWRPdXRsaWVycy54bHN4XVNpbXVsYXRpb25SZXN1bHRzOSFSMTBDMTI9QFNpbXVsYXRpb25IaXN0b2dyYW1CaW4oIERBVEEhUls2M11DWy0xXSwgMjEsIDYsIFRSVUUgKSAvQCBTaW11bGF0aW9uVHJpYWxzKCmcAAAAW1E0YV9VU0VEX01vbnRlQ2FybG9fRGVncmVlRGF5c19SZW1vdmVkT3V0bGllcnMueGxzeF1TaW11bGF0aW9uUmVzdWx0czkhUjEwQzEyPUBTaW11bGF0aW9uSGlzdG9ncmFtQmluKCBEQVRBIVJbNjNdQ1stMV0sIDIxLCA2LCBUUlVFICkgL0AgU2ltdWxhdGlvblRyaWFscygphwAAAFtRNGFfVVNFRF9Nb250ZUNhcmxvX0RlZ3JlZURheXNfUmVtb3ZlZE91dGxpZXJzLnhsc3hdU2ltdWxhdGlvblJlc3VsdHM2IVIyMEM4PUBTaW11bGF0aW9uSGlzdG9ncmFtQmluTGFiZWwoIERBVEEhUls1M11DLCAyMSwgMTYsIFRSVUUgKX0AAABbUTRhX1VTRURfTW9udGVDYXJsb19EZWdyZWVEYXlzX1JlbW92ZWRPdXRsaWVycy54bHN4XVNpbXVsYXRpb25SZXN1bHRzOCFSMTVDNj1AU2ltdWxhdGlvblBlcmNlbnRpbGUoIERBVEEhUls1OF1DWzRdLCBSQ1stMV0gKYsAAABbUTRhX1VTRURfTW9udGVDYXJsb19EZWdyZWVEYXlzX1JlbW92ZWRPdXRsaWVycy54bHN4XVNpbXVsYXRpb25SZXN1bHRzNSFSMjJDOD1AU2ltdWxhdGlvbkhpc3RvZ3JhbUJpbkxhYmVsKCBEQVRBIVJbNTFdQ1stMV0sIDIxLCAxOCwgVFJVRSApnQAAAFtRNGFfVVNFRF9Nb250ZUNhcmxvX0RlZ3JlZURheXNfUmVtb3ZlZE91dGxpZXJzLnhsc3hdU2ltdWxhdGlvblJlc3VsdHM3IVIyNEMxMj1AU2ltdWxhdGlvbkhpc3RvZ3JhbUJpbiggREFUQSFSWzQ5XUNbLTNdLCAyMSwgMjAsIFRSVUUgKSAvQCBTaW11bGF0aW9uVHJpYWxzKCmdAAAAW1E0YV9VU0VEX01vbnRlQ2FybG9fRGVncmVlRGF5c19SZW1vdmVkT3V0bGllcnMueGxzeF1TaW11bGF0aW9uUmVzdWx0czchUjI0QzEyPUBTaW11bGF0aW9uSGlzdG9ncmFtQmluKCBEQVRBIVJbNDldQ1stM10sIDIxLCAyMCwgVFJVRSApIC9AIFNpbXVsYXRpb25UcmlhbHMoKY8AAABbUTRhX1VTRURfTW9udGVDYXJsb19EZWdyZWVEYXlzX1JlbW92ZWRPdXRsaWVycy54bHN4XVNpbXVsYXRpb25SZXN1bHRzNEhERCFSMjBDMTE9QFNpbXVsYXRpb25IaXN0b2dyYW1CaW5MYWJlbCggREFUQSFSWzE2XUNbLTVdLCAyMSwgMTYsIFRSVUUgKY4AAABbUTRhX1VTRURfTW9udGVDYXJsb19EZWdyZWVEYXlzX1JlbW92ZWRPdXRsaWVycy54bHN4XVNpbXVsYXRpb25SZXN1bHRzNEhERCFSMTlDOD1AU2ltdWxhdGlvbkhpc3RvZ3JhbUJpbkxhYmVsKCBEQVRBIVJbMTddQ1stMl0sIDIxLCAxNSwgVFJVRSApjAAAAFtRNGFfVVNFRF9Nb250ZUNhcmxvX0RlZ3JlZURheXNfUmVtb3ZlZE91dGxpZXJzLnhsc3hdU2ltdWxhdGlvblJlc3VsdHM1IVIyMkMxMT1AU2ltdWxhdGlvbkhpc3RvZ3JhbUJpbkxhYmVsKCBEQVRBIVJbNTFdQ1stNF0sIDIxLCAxOCwgVFJVRSApggAAAFtRNGFfVVNFRF9Nb250ZUNhcmxvX0RlZ3JlZURheXNfUmVtb3ZlZE91dGxpZXJzLnhsc3hdU2ltdWxhdGlvblJlc3VsdHM3IVIxN0M5PUBTaW11bGF0aW9uSGlzdG9ncmFtQmluKCBEQVRBIVJbNTZdQywgMjEsIDEzLCBUUlVFICl9AAAAW1E0YV9VU0VEX01vbnRlQ2FybG9fRGVncmVlRGF5c19SZW1vdmVkT3V0bGllcnMueGxzeF1TaW11bGF0aW9uUmVzdWx0czghUjIxQzY9QFNpbXVsYXRpb25QZXJjZW50aWxlKCBEQVRBIVJbNTJdQ1s0XSwgUkNbLTFdICmdAAAAW1E0YV9VU0VEX01vbnRlQ2FybG9fRGVncmVlRGF5c19SZW1vdmVkT3V0bGllcnMueGxzeF1TaW11bGF0aW9uUmVzdWx0czUhUjI0QzEyPUBTaW11bGF0aW9uSGlzdG9ncmFtQmluKCBEQVRBIVJbNDldQ1stNV0sIDIxLCAyMCwgVFJVRSApIC9AIFNpbXVsYXRpb25UcmlhbHMoKZ0AAABbUTRhX1VTRURfTW9udGVDYXJsb19EZWdyZWVEYXlzX1JlbW92ZWRPdXRsaWVycy54bHN4XVNpbXVsYXRpb25SZXN1bHRzNSFSMjRDMTI9QFNpbXVsYXRpb25IaXN0b2dyYW1CaW4oIERBVEEhUls0OV1DWy01XSwgMjEsIDIwLCBUUlVFICkgL0AgU2ltdWxhdGlvblRyaWFscygpnQAAAFtRNGFfVVNFRF9Nb250ZUNhcmxvX0RlZ3JlZURheXNfUmVtb3ZlZE91dGxpZXJzLnhsc3hdU2ltdWxhdGlvblJlc3VsdHM2IVIyMkMxMj1AU2ltdWxhdGlvbkhpc3RvZ3JhbUJpbiggREFUQSFSWzUxXUNbLTRdLCAyMSwgMTgsIFRSVUUgKSAvQCBTaW11bGF0aW9uVHJpYWxzKCmdAAAAW1E0YV9VU0VEX01vbnRlQ2FybG9fRGVncmVlRGF5c19SZW1vdmVkT3V0bGllcnMueGxzeF1TaW11bGF0aW9uUmVzdWx0czYhUjIyQzEyPUBTaW11bGF0aW9uSGlzdG9ncmFtQmluKCBEQVRBIVJbNTFdQ1stNF0sIDIxLCAxOCwgVFJVRSApIC9AIFNpbXVsYXRpb25UcmlhbHMoKZwAAABbUTRhX1VTRURfTW9udGVDYXJsb19EZWdyZWVEYXlzX1JlbW92ZWRPdXRsaWVycy54bHN4XVNpbXVsYXRpb25SZXN1bHRzNyFSMTJDMTI9QFNpbXVsYXRpb25IaXN0b2dyYW1CaW4oIERBVEEhUls2MV1DWy0zXSwgMjEsIDgsIFRSVUUgKSAvQCBTaW11bGF0aW9uVHJpYWxzKCmcAAAAW1E0YV9VU0VEX01vbnRlQ2FybG9fRGVncmVlRGF5c19SZW1vdmVkT3V0bGllcnMueGxzeF1TaW11bGF0aW9uUmVzdWx0czchUjEyQzEyPUBTaW11bGF0aW9uSGlzdG9ncmFtQmluKCBEQVRBIVJbNjFdQ1stM10sIDIxLCA4LCBUUlVFICkgL0AgU2ltdWxhdGlvblRyaWFscygpnAAAAFtRNGFfVVNFRF9Nb250ZUNhcmxvX0RlZ3JlZURheXNfUmVtb3ZlZE91dGxpZXJzLnhsc3hdU2ltdWxhdGlvblJlc3VsdHM4IVIxMEMxMj1AU2ltdWxhdGlvbkhpc3RvZ3JhbUJpbiggREFUQSFSWzYzXUNbLTJdLCAyMSwgNiwgVFJVRSApIC9AIFNpbXVsYXRpb25UcmlhbHMoKZwAAABbUTRhX1VTRURfTW9udGVDYXJsb19EZWdyZWVEYXlzX1JlbW92ZWRPdXRsaWVycy54bHN4XVNpbXVsYXRpb25SZXN1bHRzOCFSMTBDMTI9QFNpbXVsYXRpb25IaXN0b2dyYW1CaW4oIERBVEEhUls2M11DWy0yXSwgMjEsIDYsIFRSVUUgKSAvQCBTaW11bGF0aW9uVHJpYWxzKCmJAAAAW1E0YV9VU0VEX01vbnRlQ2FybG9fRGVncmVlRGF5c19SZW1vdmVkT3V0bGllcnMueGxzeF1TaW11bGF0aW9uUmVzdWx0czchUjEyQzg9QFNpbXVsYXRpb25IaXN0b2dyYW1CaW5MYWJlbCggREFUQSFSWzYxXUNbMV0sIDIxLCA4LCBUUlVFICmbAAAAW1E0YV9VU0VEX01vbnRlQ2FybG9fRGVncmVlRGF5c19SZW1vdmVkT3V0bGllcnMueGxzeF1TaW11bGF0aW9uUmVzdWx0czchUjlDMTI9QFNpbXVsYXRpb25IaXN0b2dyYW1CaW4oIERBVEEhUls2NF1DWy0zXSwgMjEsIDUsIFRSVUUgKSAvQCBTaW11bGF0aW9uVHJpYWxzKCmbAAAAW1E0YV9VU0VEX01vbnRlQ2FybG9fRGVncmVlRGF5c19SZW1vdmVkT3V0bGllcnMueGxzeF1TaW11bGF0aW9uUmVzdWx0czchUjlDMTI9QFNpbXVsYXRpb25IaXN0b2dyYW1CaW4oIERBVEEhUls2NF1DWy0zXSwgMjEsIDUsIFRSVUUgKSAvQCBTaW11bGF0aW9uVHJpYWxzKCmFAAAAW1E0YV9VU0VEX01vbnRlQ2FybG9fRGVncmVlRGF5c19SZW1vdmVkT3V0bGllcnMueGxzeF1TaW11bGF0aW9uUmVzdWx0czkhUjI1Qzk9QFNpbXVsYXRpb25IaXN0b2dyYW1CaW4oIERBVEEhUls0OF1DWzJdLCAyMSwgMjEsIFRSVUUgKYYAAABbUTRhX1VTRURfTW9udGVDYXJsb19EZWdyZWVEYXlzX1JlbW92ZWRPdXRsaWVycy54bHN4XVNpbXVsYXRpb25SZXN1bHRzNiFSMjBDOT1AU2ltdWxhdGlvbkhpc3RvZ3JhbUJpbiggREFUQSFSWzUzXUNbLTFdLCAyMSwgMTYsIFRSVUUgKZEAAABbUTRhX1VTRURfTW9udGVDYXJsb19EZWdyZWVEYXlzX1JlbW92ZWRPdXRsaWVycy54bHN4XVNpbXVsYXRpb25SZXN1bHRzOCFSMTFDMz1AU2ltdWxhdGlvbk1heCggREFUQSFSWzYyXUNbN10gKSAtQCBTaW11bGF0aW9uTWluKCBEQVRBIVJbNjJdQ1s3XSApkQAAAFtRNGFfVVNFRF9Nb250ZUNhcmxvX0RlZ3JlZURheXNfUmVtb3ZlZE91dGxpZXJzLnhsc3hdU2ltdWxhdGlvblJlc3VsdHM4IVIxMUMzPUBTaW11bGF0aW9uTWF4KCBEQVRBIVJbNjJdQ1s3XSApIC1AIFNpbXVsYXRpb25NaW4oIERBVEEhUls2Ml1DWzddICltAAAAW1E0YV9VU0VEX01vbnRlQ2FybG9fRGVncmVlRGF5c19SZW1vdmVkT3V0bGllcnMueGxzeF1TaW11bGF0aW9uUmVzdWx0czkhUjlDMz1AU2ltdWxhdGlvbk1heCggREFUQSFSWzY0XUNbOF0gKZ0AAABbUTRhX1VTRURfTW9udGVDYXJsb19EZWdyZWVEYXlzX1JlbW92ZWRPdXRsaWVycy54bHN4XVNpbXVsYXRpb25SZXN1bHRzOSFSMjBDMTI9QFNpbXVsYXRpb25IaXN0b2dyYW1CaW4oIERBVEEhUls1M11DWy0xXSwgMjEsIDE2LCBUUlVFICkgL0AgU2ltdWxhdGlvblRyaWFscygpnQAAAFtRNGFfVVNFRF9Nb250ZUNhcmxvX0RlZ3JlZURheXNfUmVtb3ZlZE91dGxpZXJzLnhsc3hdU2ltdWxhdGlvblJlc3VsdHM5IVIyMEMxMj1AU2ltdWxhdGlvbkhpc3RvZ3JhbUJpbiggREFUQSFSWzUzXUNbLTFdLCAyMSwgMTYsIFRSVUUgKSAvQCBTaW11bGF0aW9uVHJpYWxzKCmKAAAAW1E0YV9VU0VEX01vbnRlQ2FybG9fRGVncmVlRGF5c19SZW1vdmVkT3V0bGllcnMueGxzeF1TaW11bGF0aW9uUmVzdWx0czchUjE0Qzg9QFNpbXVsYXRpb25IaXN0b2dyYW1CaW5MYWJlbCggREFUQSFSWzU5XUNbMV0sIDIxLCAxMCwgVFJVRSApigAAAFtRNGFfVVNFRF9Nb250ZUNhcmxvX0RlZ3JlZURheXNfUmVtb3ZlZE91dGxpZXJzLnhsc3hdU2ltdWxhdGlvblJlc3VsdHM5IVIyMEM4PUBTaW11bGF0aW9uSGlzdG9ncmFtQmluTGFiZWwoIERBVEEhUls1M11DWzNdLCAyMSwgMTYsIFRSVUUgKX0AAABbUTRhX1VTRURfTW9udGVDYXJsb19EZWdyZWVEYXlzX1JlbW92ZWRPdXRsaWVycy54bHN4XVNpbXVsYXRpb25SZXN1bHRzNyFSMTJDNj1AU2ltdWxhdGlvblBlcmNlbnRpbGUoIERBVEEhUls2MV1DWzNdLCBSQ1stMV0gKaAAAABbUTRhX1VTRURfTW9udGVDYXJsb19EZWdyZWVEYXlzX1JlbW92ZWRPdXRsaWVycy54bHN4XVNpbXVsYXRpb25SZXN1bHRzNENERCFSMTlDMTI9QFNpbXVsYXRpb25IaXN0b2dyYW1CaW4oIERBVEEhUls1NF1DWy02XSwgMjEsIDE1LCBUUlVFICkgL0AgU2ltdWxhdGlvblRyaWFscygpoAAAAFtRNGFfVVNFRF9Nb250ZUNhcmxvX0RlZ3JlZURheXNfUmVtb3ZlZE91dGxpZXJzLnhsc3hdU2ltdWxhdGlvblJlc3VsdHM0Q0REIVIxOUMxMj1AU2ltdWxhdGlvbkhpc3RvZ3JhbUJpbiggREFUQSFSWzU0XUNbLTZdLCAyMSwgMTUsIFRSVUUgKSAvQCBTaW11bGF0aW9uVHJpYWxzKCmJAAAAW1E0YV9VU0VEX01vbnRlQ2FybG9fRGVncmVlRGF5c19SZW1vdmVkT3V0bGllcnMueGxzeF1TaW11bGF0aW9uUmVzdWx0czRDREQhUjE4Qzk9QFNpbXVsYXRpb25IaXN0b2dyYW1CaW4oIERBVEEhUls1NV1DWy0zXSwgMjEsIDE0LCBUUlVFICl9AAAAW1E0YV9VU0VEX01vbnRlQ2FybG9fRGVncmVlRGF5c19SZW1vdmVkT3V0bGllcnMueGxzeF1TaW11bGF0aW9uUmVzdWx0czUhUjI1QzY9QFNpbXVsYXRpb25QZXJjZW50aWxlKCBEQVRBIVJbNDhdQ1sxXSwgUkNbLTFdICmPAAAAW1E0YV9VU0VEX01vbnRlQ2FybG9fRGVncmVlRGF5c19SZW1vdmVkT3V0bGllcnMueGxzeF1TaW11bGF0aW9uUmVzdWx0czFDREQhUjIzQzExPUBTaW11bGF0aW9uSGlzdG9ncmFtQmluTGFiZWwoIERBVEEhUls1MF1DWy04XSwgMjEsIDE5LCBUUlVFICmdAAAAW1E0YV9VU0VEX01vbnRlQ2FybG9fRGVncmVlRGF5c19SZW1vdmVkT3V0bGllcnMueGxzeF1TaW11bGF0aW9uUmVzdWx0czUhUjIwQzEyPUBTaW11bGF0aW9uSGlzdG9ncmFtQmluKCBEQVRBIVJbNTNdQ1stNV0sIDIxLCAxNiwgVFJVRSApIC9AIFNpbXVsYXRpb25UcmlhbHMoKZ0AAABbUTRhX1VTRURfTW9udGVDYXJsb19EZWdyZWVEYXlzX1JlbW92ZWRPdXRsaWVycy54bHN4XVNpbXVsYXRpb25SZXN1bHRzNSFSMjBDMTI9QFNpbXVsYXRpb25IaXN0b2dyYW1CaW4oIERBVEEhUls1M11DWy01XSwgMjEsIDE2LCBUUlVFICkgL0AgU2ltdWxhdGlvblRyaWFscygpiAAAAFtRNGFfVVNFRF9Nb250ZUNhcmxvX0RlZ3JlZURheXNfUmVtb3ZlZE91dGxpZXJzLnhsc3hdU2ltdWxhdGlvblJlc3VsdHM0Q0REIVIxMUM5PUBTaW11bGF0aW9uSGlzdG9ncmFtQmluKCBEQVRBIVJbNjJdQ1stM10sIDIxLCA3LCBUUlVFICmCAAAAW1E0YV9VU0VEX01vbnRlQ2FybG9fRGVncmVlRGF5c19SZW1vdmVkT3V0bGllcnMueGxzeF1TaW11bGF0aW9uUmVzdWx0czchUjIwQzk9QFNpbXVsYXRpb25IaXN0b2dyYW1CaW4oIERBVEEhUls1M11DLCAyMSwgMTYsIFRSVUUgKY0AAABbUTRhX1VTRURfTW9udGVDYXJsb19EZWdyZWVEYXlzX1JlbW92ZWRPdXRsaWVycy54bHN4XVNpbXVsYXRpb25SZXN1bHRzNEhERCFSNkMxMT1AU2ltdWxhdGlvbkhpc3RvZ3JhbUJpbkxhYmVsKCBEQVRBIVJbMzBdQ1stNV0sIDIxLCAyLCBUUlVFICmPAAAAW1E0YV9VU0VEX01vbnRlQ2FybG9fRGVncmVlRGF5c19SZW1vdmVkT3V0bGllcnMueGxzeF1TaW11bGF0aW9uUmVzdWx0czJDREQhUjIzQzExPUBTaW11bGF0aW9uSGlzdG9ncmFtQmluTGFiZWwoIERBVEEhUls1MF1DWy03XSwgMjEsIDE5LCBUUlVFICmIAAAAW1E0YV9VU0VEX01vbnRlQ2FybG9fRGVncmVlRGF5c19SZW1vdmVkT3V0bGllcnMueGxzeF1TaW11bGF0aW9uUmVzdWx0czRIREQhUjEzQzk9QFNpbXVsYXRpb25IaXN0b2dyYW1CaW4oIERBVEEhUlsyM11DWy0zXSwgMjEsIDksIFRSVUUgKX0AAABbUTRhX1VTRURfTW9udGVDYXJsb19EZWdyZWVEYXlzX1JlbW92ZWRPdXRsaWVycy54bHN4XVNpbXVsYXRpb25SZXN1bHRzNEhERCFSMTJDNj1AU2ltdWxhdGlvblBlcmNlbnRpbGUoIERBVEEhUlsyNF1DLCBSQ1stMV0gKYkAAABbUTRhX1VTRURfTW9udGVDYXJsb19EZWdyZWVEYXlzX1JlbW92ZWRPdXRsaWVycy54bHN4XVNpbXVsYXRpb25SZXN1bHRzMUNERCFSMTZDOT1AU2ltdWxhdGlvbkhpc3RvZ3JhbUJpbiggREFUQSFSWzU3XUNbLTZdLCAyMSwgMTIsIFRSVUUgKZsAAABbUTRhX1VTRURfTW9udGVDYXJsb19EZWdyZWVEYXlzX1JlbW92ZWRPdXRsaWVycy54bHN4XVNpbXVsYXRpb25SZXN1bHRzOCFSN0MxMj1AU2ltdWxhdGlvbkhpc3RvZ3JhbUJpbiggREFUQSFSWzY2XUNbLTJdLCAyMSwgMywgVFJVRSApIC9AIFNpbXVsYXRpb25UcmlhbHMoKZsAAABbUTRhX1VTRURfTW9udGVDYXJsb19EZWdyZWVEYXlzX1JlbW92ZWRPdXRsaWVycy54bHN4XVNpbXVsYXRpb25SZXN1bHRzOCFSN0MxMj1AU2ltdWxhdGlvbkhpc3RvZ3JhbUJpbiggREFUQSFSWzY2XUNbLTJdLCAyMSwgMywgVFJVRSApIC9AIFNpbXVsYXRpb25UcmlhbHMoKYgAAABbUTRhX1VTRURfTW9udGVDYXJsb19EZWdyZWVEYXlzX1JlbW92ZWRPdXRsaWVycy54bHN4XVNpbXVsYXRpb25SZXN1bHRzM0NERCFSMTJDOT1AU2ltdWxhdGlvbkhpc3RvZ3JhbUJpbiggREFUQSFSWzYxXUNbLTRdLCAyMSwgOCwgVFJVRSApfQAAAFtRNGFfVVNFRF9Nb250ZUNhcmxvX0RlZ3JlZURheXNfUmVtb3ZlZE91dGxpZXJzLnhsc3hdU2ltdWxhdGlvblJlc3VsdHM2IVIxMEM2PUBTaW11bGF0aW9uUGVyY2VudGlsZSggREFUQSFSWzYzXUNbMl0sIFJDWy0xXSApmwAAAFtRNGFfVVNFRF9Nb250ZUNhcmxvX0RlZ3JlZURheXNfUmVtb3ZlZE91dGxpZXJzLnhsc3hdU2ltdWxhdGlvblJlc3VsdHM1IVI4QzEyPUBTaW11bGF0aW9uSGlzdG9ncmFtQmluKCBEQVRBIVJbNjVdQ1stNV0sIDIxLCA0LCBUUlVFICkgL0AgU2ltdWxhdGlvblRyaWFscygpmwAAAFtRNGFfVVNFRF9Nb250ZUNhcmxvX0RlZ3JlZURheXNfUmVtb3ZlZE91dGxpZXJzLnhsc3hdU2ltdWxhdGlvblJlc3VsdHM1IVI4QzEyPUBTaW11bGF0aW9uSGlzdG9ncmFtQmluKCBEQVRBIVJbNjVdQ1stNV0sIDIxLCA0LCBUUlVFICkgL0AgU2ltdWxhdGlvblRyaWFscygpgQAAAFtRNGFfVVNFRF9Nb250ZUNhcmxvX0RlZ3JlZURheXNfUmVtb3ZlZE91dGxpZXJzLnhsc3hdU2ltdWxhdGlvblJlc3VsdHMyQ0REIVIxMEM2PUBTaW11bGF0aW9uUGVyY2VudGlsZSggREFUQSFSWzYzXUNbLTJdLCBSQ1stMV0gKZ8AAABbUTRhX1VTRURfTW9udGVDYXJsb19EZWdyZWVEYXlzX1JlbW92ZWRPdXRsaWVycy54bHN4XVNpbXVsYXRpb25SZXN1bHRzNENERCFSMTFDMTI9QFNpbXVsYXRpb25IaXN0b2dyYW1CaW4oIERBVEEhUls2Ml1DWy02XSwgMjEsIDcsIFRSVUUgKSAvQCBTaW11bGF0aW9uVHJpYWxzKCmfAAAAW1E0YV9VU0VEX01vbnRlQ2FybG9fRGVncmVlRGF5c19SZW1vdmVkT3V0bGllcnMueGxzeF1TaW11bGF0aW9uUmVzdWx0czRDREQhUjExQzEyPUBTaW11bGF0aW9uSGlzdG9ncmFtQmluKCBEQVRBIVJbNjJdQ1stNl0sIDIxLCA3LCBUUlVFICkgL0AgU2ltdWxhdGlvblRyaWFscygpiAAAAFtRNGFfVVNFRF9Nb250ZUNhcmxvX0RlZ3JlZURheXNfUmVtb3ZlZE91dGxpZXJzLnhsc3hdU2ltdWxhdGlvblJlc3VsdHM0Q0REIVIxMEM5PUBTaW11bGF0aW9uSGlzdG9ncmFtQmluKCBEQVRBIVJbNjNdQ1stM10sIDIxLCA2LCBUUlVFICmgAAAAW1E0YV9VU0VEX01vbnRlQ2FybG9fRGVncmVlRGF5c19SZW1vdmVkT3V0bGllcnMueGxzeF1TaW11bGF0aW9uUmVzdWx0czEySEREIVIxNEMxMj1AU2ltdWxhdGlvbkhpc3RvZ3JhbUJpbiggREFUQSFSWzIyXUNbMl0sIDIxLCAxMCwgVFJVRSApIC9AIFNpbXVsYXRpb25UcmlhbHMoKaAAAABbUTRhX1VTRURfTW9udGVDYXJsb19EZWdyZWVEYXlzX1JlbW92ZWRPdXRsaWVycy54bHN4XVNpbXVsYXRpb25SZXN1bHRzMTJIREQhUjE0QzEyPUBTaW11bGF0aW9uSGlzdG9ncmFtQmluKCBEQVRBIVJbMjJdQ1syXSwgMjEsIDEwLCBUUlVFICkgL0AgU2ltdWxhdGlvblRyaWFscygpbQAAAFtRNGFfVVNFRF9Nb250ZUNhcmxvX0RlZ3JlZURheXNfUmVtb3ZlZE91dGxpZXJzLnhsc3hdU2ltdWxhdGlvblJlc3VsdHM1IVI5QzM9QFNpbXVsYXRpb25NYXgoIERBVEEhUls2NF1DWzRdICmMAAAAW1E0YV9VU0VEX01vbnRlQ2FybG9fRGVncmVlRGF5c19SZW1vdmVkT3V0bGllcnMueGxzeF1TaW11bGF0aW9uUmVzdWx0czNDREQhUjVDOD1AU2ltdWxhdGlvbkhpc3RvZ3JhbUJpbkxhYmVsKCBEQVRBIVJbNjhdQ1stM10sIDIxLCAxLCBUUlVFICmJAAAAW1E0YV9VU0VEX01vbnRlQ2FybG9fRGVncmVlRGF5c19SZW1vdmVkT3V0bGllcnMueGxzeF1TaW11bGF0aW9uUmVzdWx0czJIREQhUjE1Qzk9QFNpbXVsYXRpb25IaXN0b2dyYW1CaW4oIERBVEEhUlsyMV1DWy01XSwgMjEsIDExLCBUUlVFIClzAAAAW1E0YV9VU0VEX01vbnRlQ2FybG9fRGVncmVlRGF5c19SZW1vdmVkT3V0bGllcnMueGxzeF1TaW11bGF0aW9uUmVzdWx0czYhUjE2QzM9QFNpbXVsYXRpb25Ta2V3bmVzcyggREFUQSFSWzU3XUNbNV0gKYkAAABbUTRhX1VTRURfTW9udGVDYXJsb19EZWdyZWVEYXlzX1JlbW92ZWRPdXRsaWVycy54bHN4XVNpbXVsYXRpb25SZXN1bHRzMUhERCFSMjRDOT1AU2ltdWxhdGlvbkhpc3RvZ3JhbUJpbiggREFUQSFSWzEyXUNbLTZdLCAyMSwgMjAsIFRSVUUgKX0AAABbUTRhX1VTRURfTW9udGVDYXJsb19EZWdyZWVEYXlzX1JlbW92ZWRPdXRsaWVycy54bHN4XVNpbXVsYXRpb25SZXN1bHRzNENERCFSMTlDNj1AU2ltdWxhdGlvblBlcmNlbnRpbGUoIERBVEEhUls1NF1DLCBSQ1stMV0gKZ4AAABbUTRhX1VTRURfTW9udGVDYXJsb19EZWdyZWVEYXlzX1JlbW92ZWRPdXRsaWVycy54bHN4XVNpbXVsYXRpb25SZXN1bHRzM0NERCFSOEMxMj1AU2ltdWxhdGlvbkhpc3RvZ3JhbUJpbiggREFUQSFSWzY1XUNbLTddLCAyMSwgNCwgVFJVRSApIC9AIFNpbXVsYXRpb25UcmlhbHMoKZ4AAABbUTRhX1VTRURfTW9udGVDYXJsb19EZWdyZWVEYXlzX1JlbW92ZWRPdXRsaWVycy54bHN4XVNpbXVsYXRpb25SZXN1bHRzM0NERCFSOEMxMj1AU2ltdWxhdGlvbkhpc3RvZ3JhbUJpbiggREFUQSFSWzY1XUNbLTddLCAyMSwgNCwgVFJVRSApIC9AIFNpbXVsYXRpb25UcmlhbHMoKYkAAABbUTRhX1VTRURfTW9udGVDYXJsb19EZWdyZWVEYXlzX1JlbW92ZWRPdXRsaWVycy54bHN4XVNpbXVsYXRpb25SZXN1bHRzNyFSMTBDOD1AU2ltdWxhdGlvbkhpc3RvZ3JhbUJpbkxhYmVsKCBEQVRBIVJbNjNdQ1sxXSwgMjEsIDYsIFRSVUUgKYQAAABbUTRhX1VTRURfTW9udGVDYXJsb19EZWdyZWVEYXlzX1JlbW92ZWRPdXRsaWVycy54bHN4XVNpbXVsYXRpb25SZXN1bHRzNSFSN0M5PUBTaW11bGF0aW9uSGlzdG9ncmFtQmluKCBEQVRBIVJbNjZdQ1stMl0sIDIxLCAzLCBUUlVFICmJAAAAW1E0YV9VU0VEX01vbnRlQ2FybG9fRGVncmVlRGF5c19SZW1vdmVkT3V0bGllcnMueGxzeF1TaW11bGF0aW9uUmVzdWx0czJIREQhUjI0Qzk9QFNpbXVsYXRpb25IaXN0b2dyYW1CaW4oIERBVEEhUlsxMl1DWy01XSwgMjEsIDIwLCBUUlVFICmLAAAAW1E0YV9VU0VEX01vbnRlQ2FybG9fRGVncmVlRGF5c19SZW1vdmVkT3V0bGllcnMueGxzeF1TaW11bGF0aW9uUmVzdWx0czUhUjE4Qzg9QFNpbXVsYXRpb25IaXN0b2dyYW1CaW5MYWJlbCggREFUQSFSWzU1XUNbLTFdLCAyMSwgMTQsIFRSVUUgKaAAAABbUTRhX1VTRURfTW9udGVDYXJsb19EZWdyZWVEYXlzX1JlbW92ZWRPdXRsaWVycy54bHN4XVNpbXVsYXRpb25SZXN1bHRzNEhERCFSMjRDMTI9QFNpbXVsYXRpb25IaXN0b2dyYW1CaW4oIERBVEEhUlsxMl1DWy02XSwgMjEsIDIwLCBUUlVFICkgL0AgU2ltdWxhdGlvblRyaWFscygpoAAAAFtRNGFfVVNFRF9Nb250ZUNhcmxvX0RlZ3JlZURheXNfUmVtb3ZlZE91dGxpZXJzLnhsc3hdU2ltdWxhdGlvblJlc3VsdHM0SEREIVIyNEMxMj1AU2ltdWxhdGlvbkhpc3RvZ3JhbUJpbiggREFUQSFSWzEyXUNbLTZdLCAyMSwgMjAsIFRSVUUgKSAvQCBTaW11bGF0aW9uVHJpYWxzKCmOAAAAW1E0YV9VU0VEX01vbnRlQ2FybG9fRGVncmVlRGF5c19SZW1vdmVkT3V0bGllcnMueGxzeF1TaW11bGF0aW9uUmVzdWx0czFIREQhUjE3Qzg9QFNpbXVsYXRpb25IaXN0b2dyYW1CaW5MYWJlbCggREFUQSFSWzE5XUNbLTVdLCAyMSwgMTMsIFRSVUUgKZsAAABbUTRhX1VTRURfTW9udGVDYXJsb19EZWdyZWVEYXlzX1JlbW92ZWRPdXRsaWVycy54bHN4XVNpbXVsYXRpb25SZXN1bHRzNiFSNkMxMj1AU2ltdWxhdGlvbkhpc3RvZ3JhbUJpbiggREFUQSFSWzY3XUNbLTRdLCAyMSwgMiwgVFJVRSApIC9AIFNpbXVsYXRpb25UcmlhbHMoKZsAAABbUTRhX1VTRURfTW9udGVDYXJsb19EZWdyZWVEYXlzX1JlbW92ZWRPdXRsaWVycy54bHN4XVNpbXVsYXRpb25SZXN1bHRzNiFSNkMxMj1AU2ltdWxhdGlvbkhpc3RvZ3JhbUJpbiggREFUQSFSWzY3XUNbLTRdLCAyMSwgMiwgVFJVRSApIC9AIFNpbXVsYXRpb25UcmlhbHMoKY4AAABbUTRhX1VTRURfTW9udGVDYXJsb19EZWdyZWVEYXlzX1JlbW92ZWRPdXRsaWVycy54bHN4XVNpbXVsYXRpb25SZXN1bHRzMkhERCFSMTFDMTE9QFNpbXVsYXRpb25IaXN0b2dyYW1CaW5MYWJlbCggREFUQSFSWzI1XUNbLTddLCAyMSwgNywgVFJVRSApigAAAFtRNGFfVVNFRF9Nb250ZUNhcmxvX0RlZ3JlZURheXNfUmVtb3ZlZE91dGxpZXJzLnhsc3hdU2ltdWxhdGlvblJlc3VsdHM1IVIxMEM4PUBTaW11bGF0aW9uSGlzdG9ncmFtQmluTGFiZWwoIERBVEEhUls2M11DWy0xXSwgMjEsIDYsIFRSVUUgKaAAAABbUTRhX1VTRURfTW9udGVDYXJsb19EZWdyZWVEYXlzX1JlbW92ZWRPdXRsaWVycy54bHN4XVNpbXVsYXRpb25SZXN1bHRzNEhERCFSMTZDMTI9QFNpbXVsYXRpb25IaXN0b2dyYW1CaW4oIERBVEEhUlsyMF1DWy02XSwgMjEsIDEyLCBUUlVFICkgL0AgU2ltdWxhdGlvblRyaWFscygpoAAAAFtRNGFfVVNFRF9Nb250ZUNhcmxvX0RlZ3JlZURheXNfUmVtb3ZlZE91dGxpZXJzLnhsc3hdU2ltdWxhdGlvblJlc3VsdHM0SEREIVIxNkMxMj1AU2ltdWxhdGlvbkhpc3RvZ3JhbUJpbiggREFUQSFSWzIwXUNbLTZdLCAyMSwgMTIsIFRSVUUgKSAvQCBTaW11bGF0aW9uVHJpYWxzKCmMAAAAW1E0YV9VU0VEX01vbnRlQ2FybG9fRGVncmVlRGF5c19SZW1vdmVkT3V0bGllcnMueGxzeF1TaW11bGF0aW9uUmVzdWx0czFIREQhUjlDOD1AU2ltdWxhdGlvbkhpc3RvZ3JhbUJpbkxhYmVsKCBEQVRBIVJbMjddQ1stNV0sIDIxLCA1LCBUUlVFICl0AAAAW1E0YV9VU0VEX01vbnRlQ2FybG9fRGVncmVlRGF5c19SZW1vdmVkT3V0bGllcnMueGxzeF1TaW11bGF0aW9uUmVzdWx0czRDREQhUjEwQzM9QFNpbXVsYXRpb25NZWRpYW4oIERBVEEhUls2M11DWzNdICmNAAAAW1E0YV9VU0VEX01vbnRlQ2FybG9fRGVncmVlRGF5c19SZW1vdmVkT3V0bGllcnMueGxzeF1TaW11bGF0aW9uUmVzdWx0czNDREQhUjlDMTE9QFNpbXVsYXRpb25IaXN0b2dyYW1CaW5MYWJlbCggREFUQSFSWzY0XUNbLTZdLCAyMSwgNSwgVFJVRSAphgAAAFtRNGFfVVNFRF9Nb250ZUNhcmxvX0RlZ3JlZURheXNfUmVtb3ZlZE91dGxpZXJzLnhsc3hdU2ltdWxhdGlvblJlc3VsdHM2IVIyNUM5PUBTaW11bGF0aW9uSGlzdG9ncmFtQmluKCBEQVRBIVJbNDhdQ1stMV0sIDIxLCAyMSwgVFJVRSApiQAAAFtRNGFfVVNFRF9Nb250ZUNhcmxvX0RlZ3JlZURheXNfUmVtb3ZlZE91dGxpZXJzLnhsc3hdU2ltdWxhdGlvblJlc3VsdHM1IVI4Qzg9QFNpbXVsYXRpb25IaXN0b2dyYW1CaW5MYWJlbCggREFUQSFSWzY1XUNbLTFdLCAyMSwgNCwgVFJVRSApjgAAAFtRNGFfVVNFRF9Nb250ZUNhcmxvX0RlZ3JlZURheXNfUmVtb3ZlZE91dGxpZXJzLnhsc3hdU2ltdWxhdGlvblJlc3VsdHMySEREIVIyNUM4PUBTaW11bGF0aW9uSGlzdG9ncmFtQmluTGFiZWwoIERBVEEhUlsxMV1DWy00XSwgMjEsIDIxLCBUUlVFICmPAAAAW1E0YV9VU0VEX01vbnRlQ2FybG9fRGVncmVlRGF5c19SZW1vdmVkT3V0bGllcnMueGxzeF1TaW11bGF0aW9uUmVzdWx0czJDREQhUjE0QzExPUBTaW11bGF0aW9uSGlzdG9ncmFtQmluTGFiZWwoIERBVEEhUls1OV1DWy03XSwgMjEsIDEwLCBUUlVFICmgAAAAW1E0YV9VU0VEX01vbnRlQ2FybG9fRGVncmVlRGF5c19SZW1vdmVkT3V0bGllcnMueGxzeF1TaW11bGF0aW9uUmVzdWx0czJDREQhUjIzQzEyPUBTaW11bGF0aW9uSGlzdG9ncmFtQmluKCBEQVRBIVJbNTBdQ1stOF0sIDIxLCAxOSwgVFJVRSApIC9AIFNpbXVsYXRpb25UcmlhbHMoKaAAAABbUTRhX1VTRURfTW9udGVDYXJsb19EZWdyZWVEYXlzX1JlbW92ZWRPdXRsaWVycy54bHN4XVNpbXVsYXRpb25SZXN1bHRzMkNERCFSMjNDMTI9QFNpbXVsYXRpb25IaXN0b2dyYW1CaW4oIERBVEEhUls1MF1DWy04XSwgMjEsIDE5LCBUUlVFICkgL0AgU2ltdWxhdGlvblRyaWFscygpjgAAAFtRNGFfVVNFRF9Nb250ZUNhcmxvX0RlZ3JlZURheXNfUmVtb3ZlZE91dGxpZXJzLnhsc3hdU2ltdWxhdGlvblJlc3VsdHMxMUhERCFSMThDOD1AU2ltdWxhdGlvbkhpc3RvZ3JhbUJpbkxhYmVsKCBEQVRBIVJbMThdQ1s1XSwgMjEsIDE0LCBUUlVFICmOAAAAW1E0YV9VU0VEX01vbnRlQ2FybG9fRGVncmVlRGF5c19SZW1vdmVkT3V0bGllcnMueGxzeF1TaW11bGF0aW9uUmVzdWx0czJIREQhUjE1Qzg9QFNpbXVsYXRpb25IaXN0b2dyYW1CaW5MYWJlbCggREFUQSFSWzIxXUNbLTRdLCAyMSwgMTEsIFRSVUUgKYkAAABbUTRhX1VTRURfTW9udGVDYXJsb19EZWdyZWVEYXlzX1JlbW92ZWRPdXRsaWVycy54bHN4XVNpbXVsYXRpb25SZXN1bHRzMUNERCFSMTdDOT1AU2ltdWxhdGlvbkhpc3RvZ3JhbUJpbiggREFUQSFSWzU2XUNbLTZdLCAyMSwgMTMsIFRSVUUgKXAAAABbUTRhX1VTRURfTW9udGVDYXJsb19EZWdyZWVEYXlzX1JlbW92ZWRPdXRsaWVycy54bHN4XVNpbXVsYXRpb25SZXN1bHRzM0NERCFSOEMzPUBTaW11bGF0aW9uTWluKCBEQVRBIVJbNjVdQ1syXSApnwAAAFtRNGFfVVNFRF9Nb250ZUNhcmxvX0RlZ3JlZURheXNfUmVtb3ZlZE91dGxpZXJzLnhsc3hdU2ltdWxhdGlvblJlc3VsdHMzQ0REIVIxMEMxMj1AU2ltdWxhdGlvbkhpc3RvZ3JhbUJpbiggREFUQSFSWzYzXUNbLTddLCAyMSwgNiwgVFJVRSApIC9AIFNpbXVsYXRpb25UcmlhbHMoKZ8AAABbUTRhX1VTRURfTW9udGVDYXJsb19EZWdyZWVEYXlzX1JlbW92ZWRPdXRsaWVycy54bHN4XVNpbXVsYXRpb25SZXN1bHRzM0NERCFSMTBDMTI9QFNpbXVsYXRpb25IaXN0b2dyYW1CaW4oIERBVEEhUls2M11DWy03XSwgMjEsIDYsIFRSVUUgKSAvQCBTaW11bGF0aW9uVHJpYWxzKCmAAAAAW1E0YV9VU0VEX01vbnRlQ2FybG9fRGVncmVlRGF5c19SZW1vdmVkT3V0bGllcnMueGxzeF1TaW11bGF0aW9uUmVzdWx0czEySEREIVI3QzY9QFNpbXVsYXRpb25QZXJjZW50aWxlKCBEQVRBIVJbMjldQ1s4XSwgUkNbLTFdICmMAAAAW1E0YV9VU0VEX01vbnRlQ2FybG9fRGVncmVlRGF5c19SZW1vdmVkT3V0bGllcnMueGxzeF1TaW11bGF0aW9uUmVzdWx0czghUjIxQzExPUBTaW11bGF0aW9uSGlzdG9ncmFtQmluTGFiZWwoIERBVEEhUls1Ml1DWy0xXSwgMjEsIDE3LCBUUlVFICmIAAAAW1E0YV9VU0VEX01vbnRlQ2FybG9fRGVncmVlRGF5c19SZW1vdmVkT3V0bGllcnMueGxzeF1TaW11bGF0aW9uUmVzdWx0czkhUjE5QzExPUBTaW11bGF0aW9uSGlzdG9ncmFtQmluTGFiZWwoIERBVEEhUls1NF1DLCAyMSwgMTUsIFRSVUUgKZsAAABbUTRhX1VTRURfTW9udGVDYXJsb19EZWdyZWVEYXlzX1JlbW92ZWRPdXRsaWVycy54bHN4XVNpbXVsYXRpb25SZXN1bHRzNiFSOUMxMj1AU2ltdWxhdGlvbkhpc3RvZ3JhbUJpbiggREFUQSFSWzY0XUNbLTRdLCAyMSwgNSwgVFJVRSApIC9AIFNpbXVsYXRpb25UcmlhbHMoKZsAAABbUTRhX1VTRURfTW9udGVDYXJsb19EZWdyZWVEYXlzX1JlbW92ZWRPdXRsaWVycy54bHN4XVNpbXVsYXRpb25SZXN1bHRzNiFSOUMxMj1AU2ltdWxhdGlvbkhpc3RvZ3JhbUJpbiggREFUQSFSWzY0XUNbLTRdLCAyMSwgNSwgVFJVRSApIC9AIFNpbXVsYXRpb25UcmlhbHMoKYUAAABbUTRhX1VTRURfTW9udGVDYXJsb19EZWdyZWVEYXlzX1JlbW92ZWRPdXRsaWVycy54bHN4XVNpbXVsYXRpb25SZXN1bHRzOCFSMjVDOT1AU2ltdWxhdGlvbkhpc3RvZ3JhbUJpbiggREFUQSFSWzQ4XUNbMV0sIDIxLCAyMSwgVFJVRSApjAAAAFtRNGFfVVNFRF9Nb250ZUNhcmxvX0RlZ3JlZURheXNfUmVtb3ZlZE91dGxpZXJzLnhsc3hdU2ltdWxhdGlvblJlc3VsdHM4IVIxOEMxMT1AU2ltdWxhdGlvbkhpc3RvZ3JhbUJpbkxhYmVsKCBEQVRBIVJbNTVdQ1stMV0sIDIxLCAxNCwgVFJVRSAphQAAAFtRNGFfVVNFRF9Nb250ZUNhcmxvX0RlZ3JlZURheXNfUmVtb3ZlZE91dGxpZXJzLnhsc3hdU2ltdWxhdGlvblJlc3VsdHM2IVIxMEM5PUBTaW11bGF0aW9uSGlzdG9ncmFtQmluKCBEQVRBIVJbNjNdQ1stMV0sIDIxLCA2LCBUUlVFICmAAAAAW1E0YV9VU0VEX01vbnRlQ2FybG9fRGVncmVlRGF5c19SZW1vdmVkT3V0bGllcnMueGxzeF1TaW11bGF0aW9uUmVzdWx0czchUjhDOT1AU2ltdWxhdGlvbkhpc3RvZ3JhbUJpbiggREFUQSFSWzY1XUMsIDIxLCA0LCBUUlVFICmdAAAAW1E0YV9VU0VEX01vbnRlQ2FybG9fRGVncmVlRGF5c19SZW1vdmVkT3V0bGllcnMueGxzeF1TaW11bGF0aW9uUmVzdWx0czUhUjIxQzEyPUBTaW11bGF0aW9uSGlzdG9ncmFtQmluKCBEQVRBIVJbNTJdQ1stNV0sIDIxLCAxNywgVFJVRSApIC9AIFNpbXVsYXRpb25UcmlhbHMoKZ0AAABbUTRhX1VTRURfTW9udGVDYXJsb19EZWdyZWVEYXlzX1JlbW92ZWRPdXRsaWVycy54bHN4XVNpbXVsYXRpb25SZXN1bHRzNSFSMjFDMTI9QFNpbXVsYXRpb25IaXN0b2dyYW1CaW4oIERBVEEhUls1Ml1DWy01XSwgMjEsIDE3LCBUUlVFICkgL0AgU2ltdWxhdGlvblRyaWFscygpfAAAAFtRNGFfVVNFRF9Nb250ZUNhcmxvX0RlZ3JlZURheXNfUmVtb3ZlZE91dGxpZXJzLnhsc3hdU2ltdWxhdGlvblJlc3VsdHM4IVI5QzY9QFNpbXVsYXRpb25QZXJjZW50aWxlKCBEQVRBIVJbNjRdQ1s0XSwgUkNbLTFdICmdAAAAW1E0YV9VU0VEX01vbnRlQ2FybG9fRGVncmVlRGF5c19SZW1vdmVkT3V0bGllcnMueGxzeF1TaW11bGF0aW9uUmVzdWx0czkhUjE1QzEyPUBTaW11bGF0aW9uSGlzdG9ncmFtQmluKCBEQVRBIVJbNThdQ1stMV0sIDIxLCAxMSwgVFJVRSApIC9AIFNpbXVsYXRpb25UcmlhbHMoKZ0AAABbUTRhX1VTRURfTW9udGVDYXJsb19EZWdyZWVEYXlzX1JlbW92ZWRPdXRsaWVycy54bHN4XVNpbXVsYXRpb25SZXN1bHRzOSFSMTVDMTI9QFNpbXVsYXRpb25IaXN0b2dyYW1CaW4oIERBVEEhUls1OF1DWy0xXSwgMjEsIDExLCBUUlVFICkgL0AgU2ltdWxhdGlvblRyaWFscygpnAAAAFtRNGFfVVNFRF9Nb250ZUNhcmxvX0RlZ3JlZURheXNfUmVtb3ZlZE91dGxpZXJzLnhsc3hdU2ltdWxhdGlvblJlc3VsdHM2IVIxMEMxMj1AU2ltdWxhdGlvbkhpc3RvZ3JhbUJpbiggREFUQSFSWzYzXUNbLTRdLCAyMSwgNiwgVFJVRSApIC9AIFNpbXVsYXRpb25UcmlhbHMoKZwAAABbUTRhX1VTRURfTW9udGVDYXJsb19EZWdyZWVEYXlzX1JlbW92ZWRPdXRsaWVycy54bHN4XVNpbXVsYXRpb25SZXN1bHRzNiFSMTBDMTI9QFNpbXVsYXRpb25IaXN0b2dyYW1CaW4oIERBVEEhUls2M11DWy00XSwgMjEsIDYsIFRSVUUgKSAvQCBTaW11bGF0aW9uVHJpYWxzKCmJAAAAW1E0YV9VU0VEX01vbnRlQ2FybG9fRGVncmVlRGF5c19SZW1vdmVkT3V0bGllcnMueGxzeF1TaW11bGF0aW9uUmVzdWx0czghUjExQzg9QFNpbXVsYXRpb25IaXN0b2dyYW1CaW5MYWJlbCggREFUQSFSWzYyXUNbMl0sIDIxLCA3LCBUUlVFICmIAAAAW1E0YV9VU0VEX01vbnRlQ2FybG9fRGVncmVlRGF5c19SZW1vdmVkT3V0bGllcnMueGxzeF1TaW11bGF0aW9uUmVzdWx0czkhUjlDOD1AU2ltdWxhdGlvbkhpc3RvZ3JhbUJpbkxhYmVsKCBEQVRBIVJbNjRdQ1szXSwgMjEsIDUsIFRSVUUgKZsAAABbUTRhX1VTRURfTW9udGVDYXJsb19EZWdyZWVEYXlzX1JlbW92ZWRPdXRsaWVycy54bHN4XVNpbXVsYXRpb25SZXN1bHRzNSFSOUMxMj1AU2ltdWxhdGlvbkhpc3RvZ3JhbUJpbiggREFUQSFSWzY0XUNbLTVdLCAyMSwgNSwgVFJVRSApIC9AIFNpbXVsYXRpb25UcmlhbHMoKZsAAABbUTRhX1VTRURfTW9udGVDYXJsb19EZWdyZWVEYXlzX1JlbW92ZWRPdXRsaWVycy54bHN4XVNpbXVsYXRpb25SZXN1bHRzNSFSOUMxMj1AU2ltdWxhdGlvbkhpc3RvZ3JhbUJpbiggREFUQSFSWzY0XUNbLTVdLCAyMSwgNSwgVFJVRSApIC9AIFNpbXVsYXRpb25UcmlhbHMoKYIAAABbUTRhX1VTRURfTW9udGVDYXJsb19EZWdyZWVEYXlzX1JlbW92ZWRPdXRsaWVycy54bHN4XVNpbXVsYXRpb25SZXN1bHRzNyFSMjVDOT1AU2ltdWxhdGlvbkhpc3RvZ3JhbUJpbiggREFUQSFSWzQ4XUMsIDIxLCAyMSwgVFJVRSAphwAAAFtRNGFfVVNFRF9Nb250ZUNhcmxvX0RlZ3JlZURheXNfUmVtb3ZlZE91dGxpZXJzLnhsc3hdU2ltdWxhdGlvblJlc3VsdHM5IVIxMEMxMT1AU2ltdWxhdGlvbkhpc3RvZ3JhbUJpbkxhYmVsKCBEQVRBIVJbNjNdQywgMjEsIDYsIFRSVUUgKYoAAABbUTRhX1VTRURfTW9udGVDYXJsb19EZWdyZWVEYXlzX1JlbW92ZWRPdXRsaWVycy54bHN4XVNpbXVsYXRpb25SZXN1bHRzNyFSMjNDOD1AU2ltdWxhdGlvbkhpc3RvZ3JhbUJpbkxhYmVsKCBEQVRBIVJbNTBdQ1sxXSwgMjEsIDE5LCBUUlVFICl9AAAAW1E0YV9VU0VEX01vbnRlQ2FybG9fRGVncmVlRGF5c19SZW1vdmVkT3V0bGllcnMueGxzeF1TaW11bGF0aW9uUmVzdWx0czRIREQhUjE5QzY9QFNpbXVsYXRpb25QZXJjZW50aWxlKCBEQVRBIVJbMTddQywgUkNbLTFdICmeAAAAW1E0YV9VU0VEX01vbnRlQ2FybG9fRGVncmVlRGF5c19SZW1vdmVkT3V0bGllcnMueGxzeF1TaW11bGF0aW9uUmVzdWx0czRDREQhUjhDMTI9QFNpbXVsYXRpb25IaXN0b2dyYW1CaW4oIERBVEEhUls2NV1DWy02XSwgMjEsIDQsIFRSVUUgKSAvQCBTaW11bGF0aW9uVHJpYWxzKCmeAAAAW1E0YV9VU0VEX01vbnRlQ2FybG9fRGVncmVlRGF5c19SZW1vdmVkT3V0bGllcnMueGxzeF1TaW11bGF0aW9uUmVzdWx0czRDREQhUjhDMTI9QFNpbXVsYXRpb25IaXN0b2dyYW1CaW4oIERBVEEhUls2NV1DWy02XSwgMjEsIDQsIFRSVUUgKSAvQCBTaW11bGF0aW9uVHJpYWxzKCmFAAAAW1E0YV9VU0VEX01vbnRlQ2FybG9fRGVncmVlRGF5c19SZW1vdmVkT3V0bGllcnMueGxzeF1TaW11bGF0aW9uUmVzdWx0czkhUjIyQzk9QFNpbXVsYXRpb25IaXN0b2dyYW1CaW4oIERBVEEhUls1MV1DWzJdLCAyMSwgMTgsIFRSVUUgKWAAAABbUTRhX1VTRURfTW9udGVDYXJsb19EZWdyZWVEYXlzX1JlbW92ZWRPdXRsaWVycy54bHN4XVNpbXVsYXRpb25SZXN1bHRzNyFSNUMzPUBTaW11bGF0aW9uVHJpYWxzKCmLAAAAW1E0YV9VU0VEX01vbnRlQ2FybG9fRGVncmVlRGF5c19SZW1vdmVkT3V0bGllcnMueGxzeF1TaW11bGF0aW9uUmVzdWx0czchUjEwQzExPUBTaW11bGF0aW9uSGlzdG9ncmFtQmluTGFiZWwoIERBVEEhUls2M11DWy0yXSwgMjEsIDYsIFRSVUUgKYMAAABbUTRhX1VTRURfTW9udGVDYXJsb19EZWdyZWVEYXlzX1JlbW92ZWRPdXRsaWVycy54bHN4XVNpbXVsYXRpb25SZXN1bHRzOSFSNUM5PUBTaW11bGF0aW9uSGlzdG9ncmFtQmluKCBEQVRBIVJbNjhdQ1syXSwgMjEsIDEsIFRSVUUgKYUAAABbUTRhX1VTRURfTW9udGVDYXJsb19EZWdyZWVEYXlzX1JlbW92ZWRPdXRsaWVycy54bHN4XVNpbXVsYXRpb25SZXN1bHRzOSFSMTlDOT1AU2ltdWxhdGlvbkhpc3RvZ3JhbUJpbiggREFUQSFSWzU0XUNbMl0sIDIxLCAxNSwgVFJVRSApiQAAAFtRNGFfVVNFRF9Nb250ZUNhcmxvX0RlZ3JlZURheXNfUmVtb3ZlZE91dGxpZXJzLnhsc3hdU2ltdWxhdGlvblJlc3VsdHM3IVIxMUM4PUBTaW11bGF0aW9uSGlzdG9ncmFtQmluTGFiZWwoIERBVEEhUls2Ml1DWzFdLCAyMSwgNywgVFJVRSApiAAAAFtRNGFfVVNFRF9Nb250ZUNhcmxvX0RlZ3JlZURheXNfUmVtb3ZlZE91dGxpZXJzLnhsc3hdU2ltdWxhdGlvblJlc3VsdHM4IVI5Qzg9QFNpbXVsYXRpb25IaXN0b2dyYW1CaW5MYWJlbCggREFUQSFSWzY0XUNbMl0sIDIxLCA1LCBUUlVFICmMAAAAW1E0YV9VU0VEX01vbnRlQ2FybG9fRGVncmVlRGF5c19SZW1vdmVkT3V0bGllcnMueGxzeF1TaW11bGF0aW9uUmVzdWx0czYhUjIyQzExPUBTaW11bGF0aW9uSGlzdG9ncmFtQmluTGFiZWwoIERBVEEhUls1MV1DWy0zXSwgMjEsIDE4LCBUUlVFICmIAAAAW1E0YV9VU0VEX01vbnRlQ2FybG9fRGVncmVlRGF5c19SZW1vdmVkT3V0bGllcnMueGxzeF1TaW11bGF0aW9uUmVzdWx0czchUjhDOD1AU2ltdWxhdGlvbkhpc3RvZ3JhbUJpbkxhYmVsKCBEQVRBIVJbNjVdQ1sxXSwgMjEsIDQsIFRSVUUgKXMAAABbUTRhX1VTRURfTW9udGVDYXJsb19EZWdyZWVEYXlzX1JlbW92ZWRPdXRsaWVycy54bHN4XVNpbXVsYXRpb25SZXN1bHRzOSFSMTZDMz1AU2ltdWxhdGlvblNrZXduZXNzKCBEQVRBIVJbNTddQ1s4XSApiAAAAFtRNGFfVVNFRF9Nb250ZUNhcmxvX0RlZ3JlZURheXNfUmVtb3ZlZE91dGxpZXJzLnhsc3hdU2ltdWxhdGlvblJlc3VsdHM5IVIxOEMxMT1AU2ltdWxhdGlvbkhpc3RvZ3JhbUJpbkxhYmVsKCBEQVRBIVJbNTVdQywgMjEsIDE0LCBUUlVFICmBAAAAW1E0YV9VU0VEX01vbnRlQ2FybG9fRGVncmVlRGF5c19SZW1vdmVkT3V0bGllcnMueGxzeF1TaW11bGF0aW9uUmVzdWx0czchUjEwQzk9QFNpbXVsYXRpb25IaXN0b2dyYW1CaW4oIERBVEEhUls2M11DLCAyMSwgNiwgVFJVRSApgwAAAFtRNGFfVVNFRF9Nb250ZUNhcmxvX0RlZ3JlZURheXNfUmVtb3ZlZE91dGxpZXJzLnhsc3hdU2ltdWxhdGlvblJlc3VsdHM4IVI4Qzk9QFNpbXVsYXRpb25IaXN0b2dyYW1CaW4oIERBVEEhUls2NV1DWzFdLCAyMSwgNCwgVFJVRSApigAAAFtRNGFfVVNFRF9Nb250ZUNhcmxvX0RlZ3JlZURheXNfUmVtb3ZlZE91dGxpZXJzLnhsc3hdU2ltdWxhdGlvblJlc3VsdHM5IVIxOUM4PUBTaW11bGF0aW9uSGlzdG9ncmFtQmluTGFiZWwoIERBVEEhUls1NF1DWzNdLCAyMSwgMTUsIFRSVUUgKYwAAABbUTRhX1VTRURfTW9udGVDYXJsb19EZWdyZWVEYXlzX1JlbW92ZWRPdXRsaWVycy54bHN4XVNpbXVsYXRpb25SZXN1bHRzNiFSMjRDMTE9QFNpbXVsYXRpb25IaXN0b2dyYW1CaW5MYWJlbCggREFUQSFSWzQ5XUNbLTNdLCAyMSwgMjAsIFRSVUUgKZsAAABbUTRhX1VTRURfTW9udGVDYXJsb19EZWdyZWVEYXlzX1JlbW92ZWRPdXRsaWVycy54bHN4XVNpbXVsYXRpb25SZXN1bHRzOCFSOUMxMj1AU2ltdWxhdGlvbkhpc3RvZ3JhbUJpbiggREFUQSFSWzY0XUNbLTJdLCAyMSwgNSwgVFJVRSApIC9AIFNpbXVsYXRpb25UcmlhbHMoKZsAAABbUTRhX1VTRURfTW9udGVDYXJsb19EZWdyZWVEYXlzX1JlbW92ZWRPdXRsaWVycy54bHN4XVNpbXVsYXRpb25SZXN1bHRzOCFSOUMxMj1AU2ltdWxhdGlvbkhpc3RvZ3JhbUJpbiggREFUQSFSWzY0XUNbLTJdLCAyMSwgNSwgVFJVRSApIC9AIFNpbXVsYXRpb25UcmlhbHMoKYYAAABbUTRhX1VTRURfTW9udGVDYXJsb19EZWdyZWVEYXlzX1JlbW92ZWRPdXRsaWVycy54bHN4XVNpbXVsYXRpb25SZXN1bHRzNiFSMjJDOT1AU2ltdWxhdGlvbkhpc3RvZ3JhbUJpbiggREFUQSFSWzUxXUNbLTFdLCAyMSwgMTgsIFRSVUUgKY4AAABbUTRhX1VTRURfTW9udGVDYXJsb19EZWdyZWVEYXlzX1JlbW92ZWRPdXRsaWVycy54bHN4XVNpbXVsYXRpb25SZXN1bHRzNENERCFSMThDOD1AU2ltdWxhdGlvbkhpc3RvZ3JhbUJpbkxhYmVsKCBEQVRBIVJbNTVdQ1stMl0sIDIxLCAxNCwgVFJVRSApegAAAFtRNGFfVVNFRF9Nb250ZUNhcmxvX0RlZ3JlZURheXNfUmVtb3ZlZE91dGxpZXJzLnhsc3hdU2ltdWxhdGlvblJlc3VsdHM0Q0REIVI2QzM9QFNpbXVsYXRpb25TdGFuZGFyZEVycm9yKCBEQVRBIVJbNjddQ1szXSApfQAAAFtRNGFfVVNFRF9Nb250ZUNhcmxvX0RlZ3JlZURheXNfUmVtb3ZlZE91dGxpZXJzLnhsc3hdU2ltdWxhdGlvblJlc3VsdHM0SEREIVIxM0M2PUBTaW11bGF0aW9uUGVyY2VudGlsZSggREFUQSFSWzIzXUMsIFJDWy0xXSApgQAAAFtRNGFfVVNFRF9Nb250ZUNhcmxvX0RlZ3JlZURheXNfUmVtb3ZlZE91dGxpZXJzLnhsc3hdU2ltdWxhdGlvblJlc3VsdHMxQ0REIVIyMkM2PUBTaW11bGF0aW9uUGVyY2VudGlsZSggREFUQSFSWzUxXUNbLTNdLCBSQ1stMV0gKX0AAABbUTRhX1VTRURfTW9udGVDYXJsb19EZWdyZWVEYXlzX1JlbW92ZWRPdXRsaWVycy54bHN4XVNpbXVsYXRpb25SZXN1bHRzNSFSMjJDNj1AU2ltdWxhdGlvblBlcmNlbnRpbGUoIERBVEEhUls1MV1DWzFdLCBSQ1stMV0gKYcAAABbUTRhX1VTRURfTW9udGVDYXJsb19EZWdyZWVEYXlzX1JlbW92ZWRPdXRsaWVycy54bHN4XVNpbXVsYXRpb25SZXN1bHRzM0NERCFSOEM5PUBTaW11bGF0aW9uSGlzdG9ncmFtQmluKCBEQVRBIVJbNjVdQ1stNF0sIDIxLCA0LCBUUlVFICmFAAAAW1E0YV9VU0VEX01vbnRlQ2FybG9fRGVncmVlRGF5c19SZW1vdmVkT3V0bGllcnMueGxzeF1TaW11bGF0aW9uUmVzdWx0czYhUjVDOD1AU2ltdWxhdGlvbkhpc3RvZ3JhbUJpbkxhYmVsKCBEQVRBIVJbNjhdQywgMjEsIDEsIFRSVUUgKX0AAABbUTRhX1VTRURfTW9udGVDYXJsb19EZWdyZWVEYXlzX1JlbW92ZWRPdXRsaWVycy54bHN4XVNpbXVsYXRpb25SZXN1bHRzNiFSMTFDNj1AU2ltdWxhdGlvblBlcmNlbnRpbGUoIERBVEEhUls2Ml1DWzJdLCBSQ1stMV0gKYEAAABbUTRhX1VTRURfTW9udGVDYXJsb19EZWdyZWVEYXlzX1JlbW92ZWRPdXRsaWVycy54bHN4XVNpbXVsYXRpb25SZXN1bHRzMkNERCFSMjJDNj1AU2ltdWxhdGlvblBlcmNlbnRpbGUoIERBVEEhUls1MV1DWy0yXSwgUkNbLTFdICmgAAAAW1E0YV9VU0VEX01vbnRlQ2FybG9fRGVncmVlRGF5c19SZW1vdmVkT3V0bGllcnMueGxzeF1TaW11bGF0aW9uUmVzdWx0czRDREQhUjIzQzEyPUBTaW11bGF0aW9uSGlzdG9ncmFtQmluKCBEQVRBIVJbNTBdQ1stNl0sIDIxLCAxOSwgVFJVRSApIC9AIFNpbXVsYXRpb25UcmlhbHMoKaAAAABbUTRhX1VTRURfTW9udGVDYXJsb19EZWdyZWVEYXlzX1JlbW92ZWRPdXRsaWVycy54bHN4XVNpbXVsYXRpb25SZXN1bHRzNENERCFSMjNDMTI9QFNpbXVsYXRpb25IaXN0b2dyYW1CaW4oIERBVEEhUls1MF1DWy02XSwgMjEsIDE5LCBUUlVFICkgL0AgU2ltdWxhdGlvblRyaWFscygpiQAAAFtRNGFfVVNFRF9Nb250ZUNhcmxvX0RlZ3JlZURheXNfUmVtb3ZlZE91dGxpZXJzLnhsc3hdU2ltdWxhdGlvblJlc3VsdHM0Q0REIVIyMkM5PUBTaW11bGF0aW9uSGlzdG9ncmFtQmluKCBEQVRBIVJbNTFdQ1stM10sIDIxLCAxOCwgVFJVRSApbgAAAFtRNGFfVVNFRF9Nb250ZUNhcmxvX0RlZ3JlZURheXNfUmVtb3ZlZE91dGxpZXJzLnhsc3hdU2ltdWxhdGlvblJlc3VsdHMxQ0REIVI0QzM9QFNpbXVsYXRpb25NZWFuKCBEQVRBIVJbNjldQyApnQAAAFtRNGFfVVNFRF9Nb250ZUNhcmxvX0RlZ3JlZURheXNfUmVtb3ZlZE91dGxpZXJzLnhsc3hdU2ltdWxhdGlvblJlc3VsdHM4IVIyMkMxMj1AU2ltdWxhdGlvbkhpc3RvZ3JhbUJpbiggREFUQSFSWzUxXUNbLTJdLCAyMSwgMTgsIFRSVUUgKSAvQCBTaW11bGF0aW9uVHJpYWxzKCmdAAAAW1E0YV9VU0VEX01vbnRlQ2FybG9fRGVncmVlRGF5c19SZW1vdmVkT3V0bGllcnMueGxzeF1TaW11bGF0aW9uUmVzdWx0czghUjIyQzEyPUBTaW11bGF0aW9uSGlzdG9ncmFtQmluKCBEQVRBIVJbNTFdQ1stMl0sIDIxLCAxOCwgVFJVRSApIC9AIFNpbXVsYXRpb25UcmlhbHMoKaAAAABbUTRhX1VTRURfTW9udGVDYXJsb19EZWdyZWVEYXlzX1JlbW92ZWRPdXRsaWVycy54bHN4XVNpbXVsYXRpb25SZXN1bHRzMkhERCFSMjJDMTI9QFNpbXVsYXRpb25IaXN0b2dyYW1CaW4oIERBVEEhUlsxNF1DWy04XSwgMjEsIDE4LCBUUlVFICkgL0AgU2ltdWxhdGlvblRyaWFscygpoAAAAFtRNGFfVVNFRF9Nb250ZUNhcmxvX0RlZ3JlZURheXNfUmVtb3ZlZE91dGxpZXJzLnhsc3hdU2ltdWxhdGlvblJlc3VsdHMySEREIVIyMkMxMj1AU2ltdWxhdGlvbkhpc3RvZ3JhbUJpbiggREFUQSFSWzE0XUNbLThdLCAyMSwgMTgsIFRSVUUgKSAvQCBTaW11bGF0aW9uVHJpYWxzKCmLAAAAW1E0YV9VU0VEX01vbnRlQ2FybG9fRGVncmVlRGF5c19SZW1vdmVkT3V0bGllcnMueGxzeF1TaW11bGF0aW9uUmVzdWx0czUhUjEyQzExPUBTaW11bGF0aW9uSGlzdG9ncmFtQmluTGFiZWwoIERBVEEhUls2MV1DWy00XSwgMjEsIDgsIFRSVUUgKX0AAABbUTRhX1VTRURfTW9udGVDYXJsb19EZWdyZWVEYXlzX1JlbW92ZWRPdXRsaWVycy54bHN4XVNpbXVsYXRpb25SZXN1bHRzNSFSMTZDNj1AU2ltdWxhdGlvblBlcmNlbnRpbGUoIERBVEEhUls1N11DWzFdLCBSQ1stMV0gKYkAAABbUTRhX1VTRURfTW9udGVDYXJsb19EZWdyZWVEYXlzX1JlbW92ZWRPdXRsaWVycy54bHN4XVNpbXVsYXRpb25SZXN1bHRzMUhERCFSMjBDOT1AU2ltdWxhdGlvbkhpc3RvZ3JhbUJpbiggREFUQSFSWzE2XUNbLTZdLCAyMSwgMTYsIFRSVUUgKY0AAABbUTRhX1VTRURfTW9udGVDYXJsb19EZWdyZWVEYXlzX1JlbW92ZWRPdXRsaWVycy54bHN4XVNpbXVsYXRpb25SZXN1bHRzNENERCFSMTBDOD1AU2ltdWxhdGlvbkhpc3RvZ3JhbUJpbkxhYmVsKCBEQVRBIVJbNjNdQ1stMl0sIDIxLCA2LCBUUlVFICmgAAAAW1E0YV9VU0VEX01vbnRlQ2FybG9fRGVncmVlRGF5c19SZW1vdmVkT3V0bGllcnMueGxzeF1TaW11bGF0aW9uUmVzdWx0czNDREQhUjIwQzEyPUBTaW11bGF0aW9uSGlzdG9ncmFtQmluKCBEQVRBIVJbNTNdQ1stN10sIDIxLCAxNiwgVFJVRSApIC9AIFNpbXVsYXRpb25UcmlhbHMoKaAAAABbUTRhX1VTRURfTW9udGVDYXJsb19EZWdyZWVEYXlzX1JlbW92ZWRPdXRsaWVycy54bHN4XVNpbXVsYXRpb25SZXN1bHRzM0NERCFSMjBDMTI9QFNpbXVsYXRpb25IaXN0b2dyYW1CaW4oIERBVEEhUls1M11DWy03XSwgMjEsIDE2LCBUUlVFICkgL0AgU2ltdWxhdGlvblRyaWFscygpjAAAAFtRNGFfVVNFRF9Nb250ZUNhcmxvX0RlZ3JlZURheXNfUmVtb3ZlZE91dGxpZXJzLnhsc3hdU2ltdWxhdGlvblJlc3VsdHM3IVIxNkMxMT1AU2ltdWxhdGlvbkhpc3RvZ3JhbUJpbkxhYmVsKCBEQVRBIVJbNTddQ1stMl0sIDIxLCAxMiwgVFJVRSAphgAAAFtRNGFfVVNFRF9Nb250ZUNhcmxvX0RlZ3JlZURheXNfUmVtb3ZlZE91dGxpZXJzLnhsc3hdU2ltdWxhdGlvblJlc3VsdHM1IVIxOUM5PUBTaW11bGF0aW9uSGlzdG9ncmFtQmluKCBEQVRBIVJbNTRdQ1stMl0sIDIxLCAxNSwgVFJVRSApjwAAAFtRNGFfVVNFRF9Nb250ZUNhcmxvX0RlZ3JlZURheXNfUmVtb3ZlZE91dGxpZXJzLnhsc3hdU2ltdWxhdGlvblJlc3VsdHMySEREIVIxNUMxMT1AU2ltdWxhdGlvbkhpc3RvZ3JhbUJpbkxhYmVsKCBEQVRBIVJbMjFdQ1stN10sIDIxLCAxMSwgVFJVRSApoAAAAFtRNGFfVVNFRF9Nb250ZUNhcmxvX0RlZ3JlZURheXNfUmVtb3ZlZE91dGxpZXJzLnhsc3hdU2ltdWxhdGlvblJlc3VsdHMyQ0REIVIyNUMxMj1AU2ltdWxhdGlvbkhpc3RvZ3JhbUJpbiggREFUQSFSWzQ4XUNbLThdLCAyMSwgMjEsIFRSVUUgKSAvQCBTaW11bGF0aW9uVHJpYWxzKCmgAAAAW1E0YV9VU0VEX01vbnRlQ2FybG9fRGVncmVlRGF5c19SZW1vdmVkT3V0bGllcnMueGxzeF1TaW11bGF0aW9uUmVzdWx0czJDREQhUjI1QzEyPUBTaW11bGF0aW9uSGlzdG9ncmFtQmluKCBEQVRBIVJbNDhdQ1stOF0sIDIxLCAyMSwgVFJVRSApIC9AIFNpbXVsYXRpb25UcmlhbHMoKXEAAABbUTRhX1VTRURfTW9udGVDYXJsb19EZWdyZWVEYXlzX1JlbW92ZWRPdXRsaWVycy54bHN4XVNpbXVsYXRpb25SZXN1bHRzNiFSMTBDMz1AU2ltdWxhdGlvbk1lZGlhbiggREFUQSFSWzYzXUNbNV0gKXMAAABbUTRhX1VTRURfTW9udGVDYXJsb19EZWdyZWVEYXlzX1JlbW92ZWRPdXRsaWVycy54bHN4XVNpbXVsYXRpb25SZXN1bHRzMUhERCFSMTRDMz1AU2ltdWxhdGlvblZhcmlhbmNlKCBEQVRBIVJbMjJdQyApjgAAAFtRNGFfVVNFRF9Nb250ZUNhcmxvX0RlZ3JlZURheXNfUmVtb3ZlZE91dGxpZXJzLnhsc3hdU2ltdWxhdGlvblJlc3VsdHMzQ0REIVIxMkMxMT1AU2ltdWxhdGlvbkhpc3RvZ3JhbUJpbkxhYmVsKCBEQVRBIVJbNjFdQ1stNl0sIDIxLCA4LCBUUlVFICl/AAAAW1E0YV9VU0VEX01vbnRlQ2FybG9fRGVncmVlRGF5c19SZW1vdmVkT3V0bGllcnMueGxzeF1TaW11bGF0aW9uUmVzdWx0czRIREQhUjEzQzM9QFNpbXVsYXRpb25TdGFuZGFyZERldmlhdGlvbiggREFUQSFSWzIzXUNbM10gKYsAAABbUTRhX1VTRURfTW9udGVDYXJsb19EZWdyZWVEYXlzX1JlbW92ZWRPdXRsaWVycy54bHN4XVNpbXVsYXRpb25SZXN1bHRzOCFSMTFDMTE9QFNpbXVsYXRpb25IaXN0b2dyYW1CaW5MYWJlbCggREFUQSFSWzYyXUNbLTFdLCAyMSwgNywgVFJVRSApoAAAAFtRNGFfVVNFRF9Nb250ZUNhcmxvX0RlZ3JlZURheXNfUmVtb3ZlZE91dGxpZXJzLnhsc3hdU2ltdWxhdGlvblJlc3VsdHM0SEREIVIxN0MxMj1AU2ltdWxhdGlvbkhpc3RvZ3JhbUJpbiggREFUQSFSWzE5XUNbLTZdLCAyMSwgMTMsIFRSVUUgKSAvQCBTaW11bGF0aW9uVHJpYWxzKCmgAAAAW1E0YV9VU0VEX01vbnRlQ2FybG9fRGVncmVlRGF5c19SZW1vdmVkT3V0bGllcnMueGxzeF1TaW11bGF0aW9uUmVzdWx0czRIREQhUjE3QzEyPUBTaW11bGF0aW9uSGlzdG9ncmFtQmluKCBEQVRBIVJbMTldQ1stNl0sIDIxLCAxMywgVFJVRSApIC9AIFNpbXVsYXRpb25UcmlhbHMoKXYAAABbUTRhX1VTRURfTW9udGVDYXJsb19EZWdyZWVEYXlzX1JlbW92ZWRPdXRsaWVycy54bHN4XVNpbXVsYXRpb25SZXN1bHRzMkhERCFSMTRDMz1AU2ltdWxhdGlvblZhcmlhbmNlKCBEQVRBIVJbMjJdQ1sxXSApjwAAAFtRNGFfVVNFRF9Nb250ZUNhcmxvX0RlZ3JlZURheXNfUmVtb3ZlZE91dGxpZXJzLnhsc3hdU2ltdWxhdGlvblJlc3VsdHM0SEREIVIyNEMxMT1AU2ltdWxhdGlvbkhpc3RvZ3JhbUJpbkxhYmVsKCBEQVRBIVJbMTJdQ1stNV0sIDIxLCAyMCwgVFJVRSApjgAAAFtRNGFfVVNFRF9Nb250ZUNhcmxvX0RlZ3JlZURheXNfUmVtb3ZlZE91dGxpZXJzLnhsc3hdU2ltdWxhdGlvblJlc3VsdHM0SEREIVIyM0M4PUBTaW11bGF0aW9uSGlzdG9ncmFtQmluTGFiZWwoIERBVEEhUlsxM11DWy0yXSwgMjEsIDE5LCBUUlVFICmeAAAAW1E0YV9VU0VEX01vbnRlQ2FybG9fRGVncmVlRGF5c19SZW1vdmVkT3V0bGllcnMueGxzeF1TaW11bGF0aW9uUmVzdWx0czFDREQhUjZDMTI9QFNpbXVsYXRpb25IaXN0b2dyYW1CaW4oIERBVEEhUls2N11DWy05XSwgMjEsIDIsIFRSVUUgKSAvQCBTaW11bGF0aW9uVHJpYWxzKCmeAAAAW1E0YV9VU0VEX01vbnRlQ2FybG9fRGVncmVlRGF5c19SZW1vdmVkT3V0bGllcnMueGxzeF1TaW11bGF0aW9uUmVzdWx0czFDREQhUjZDMTI9QFNpbXVsYXRpb25IaXN0b2dyYW1CaW4oIERBVEEhUls2N11DWy05XSwgMjEsIDIsIFRSVUUgKSAvQCBTaW11bGF0aW9uVHJpYWxzKCmFAAAAW1E0YV9VU0VEX01vbnRlQ2FybG9fRGVncmVlRGF5c19SZW1vdmVkT3V0bGllcnMueGxzeF1TaW11bGF0aW9uUmVzdWx0czUhUjEzQzk9QFNpbXVsYXRpb25IaXN0b2dyYW1CaW4oIERBVEEhUls2MF1DWy0yXSwgMjEsIDksIFRSVUUgKYEAAABbUTRhX1VTRURfTW9udGVDYXJsb19EZWdyZWVEYXlzX1JlbW92ZWRPdXRsaWVycy54bHN4XVNpbXVsYXRpb25SZXN1bHRzMkhERCFSMTBDNj1AU2ltdWxhdGlvblBlcmNlbnRpbGUoIERBVEEhUlsyNl1DWy0yXSwgUkNbLTFdICmPAAAAW1E0YV9VU0VEX01vbnRlQ2FybG9fRGVncmVlRGF5c19SZW1vdmVkT3V0bGllcnMueGxzeF1TaW11bGF0aW9uUmVzdWx0czRIREQhUjE2QzExPUBTaW11bGF0aW9uSGlzdG9ncmFtQmluTGFiZWwoIERBVEEhUlsyMF1DWy01XSwgMjEsIDEyLCBUUlVFICmOAAAAW1E0YV9VU0VEX01vbnRlQ2FybG9fRGVncmVlRGF5c19SZW1vdmVkT3V0bGllcnMueGxzeF1TaW11bGF0aW9uUmVzdWx0czRIREQhUjE1Qzg9QFNpbXVsYXRpb25IaXN0b2dyYW1CaW5MYWJlbCggREFUQSFSWzIxXUNbLTJdLCAyMSwgMTEsIFRSVUUgKY8AAABbUTRhX1VTRURfTW9udGVDYXJsb19EZWdyZWVEYXlzX1JlbW92ZWRPdXRsaWVycy54bHN4XVNpbXVsYXRpb25SZXN1bHRzMUNERCFSMTlDMTE9QFNpbXVsYXRpb25IaXN0b2dyYW1CaW5MYWJlbCggREFUQSFSWzU0XUNbLThdLCAyMSwgMTUsIFRSVUUgKYcAAABbUTRhX1VTRURfTW9udGVDYXJsb19EZWdyZWVEYXlzX1JlbW92ZWRPdXRsaWVycy54bHN4XVNpbXVsYXRpb25SZXN1bHRzNiFSMTRDOD1AU2ltdWxhdGlvbkhpc3RvZ3JhbUJpbkxhYmVsKCBEQVRBIVJbNTldQywgMjEsIDEwLCBUUlVFICmPAAAAW1E0YV9VU0VEX01vbnRlQ2FybG9fRGVncmVlRGF5c19SZW1vdmVkT3V0bGllcnMueGxzeF1TaW11bGF0aW9uUmVzdWx0czRDREQhUjE0QzExPUBTaW11bGF0aW9uSGlzdG9ncmFtQmluTGFiZWwoIERBVEEhUls1OV1DWy01XSwgMjEsIDEwLCBUUlVFICluAAAAW1E0YV9VU0VEX01vbnRlQ2FybG9fRGVncmVlRGF5c19SZW1vdmVkT3V0bGllcnMueGxzeF1TaW11bGF0aW9uUmVzdWx0czghUjRDMz1AU2ltdWxhdGlvbk1lYW4oIERBVEEhUls2OV1DWzddICmPAAAAW1E0YV9VU0VEX01vbnRlQ2FybG9fRGVncmVlRGF5c19SZW1vdmVkT3V0bGllcnMueGxzeF1TaW11bGF0aW9uUmVzdWx0czRIREQhUjE4QzExPUBTaW11bGF0aW9uSGlzdG9ncmFtQmluTGFiZWwoIERBVEEhUlsxOF1DWy01XSwgMjEsIDE0LCBUUlVFICmgAAAAW1E0YV9VU0VEX01vbnRlQ2FybG9fRGVncmVlRGF5c19SZW1vdmVkT3V0bGllcnMueGxzeF1TaW11bGF0aW9uUmVzdWx0czJDREQhUjE0QzEyPUBTaW11bGF0aW9uSGlzdG9ncmFtQmluKCBEQVRBIVJbNTldQ1stOF0sIDIxLCAxMCwgVFJVRSApIC9AIFNpbXVsYXRpb25UcmlhbHMoKaAAAABbUTRhX1VTRURfTW9udGVDYXJsb19EZWdyZWVEYXlzX1JlbW92ZWRPdXRsaWVycy54bHN4XVNpbXVsYXRpb25SZXN1bHRzMkNERCFSMTRDMTI9QFNpbXVsYXRpb25IaXN0b2dyYW1CaW4oIERBVEEhUls1OV1DWy04XSwgMjEsIDEwLCBUUlVFICkgL0AgU2ltdWxhdGlvblRyaWFscygpgQAAAFtRNGFfVVNFRF9Nb250ZUNhcmxvX0RlZ3JlZURheXNfUmVtb3ZlZE91dGxpZXJzLnhsc3hdU2ltdWxhdGlvblJlc3VsdHMyQ0REIVIxM0M2PUBTaW11bGF0aW9uUGVyY2VudGlsZSggREFUQSFSWzYwXUNbLTJdLCBSQ1stMV0gKY4AAABbUTRhX1VTRURfTW9udGVDYXJsb19EZWdyZWVEYXlzX1JlbW92ZWRPdXRsaWVycy54bHN4XVNpbXVsYXRpb25SZXN1bHRzMkNERCFSMjJDOD1AU2ltdWxhdGlvbkhpc3RvZ3JhbUJpbkxhYmVsKCBEQVRBIVJbNTFdQ1stNF0sIDIxLCAxOCwgVFJVRSApngAAAFtRNGFfVVNFRF9Nb250ZUNhcmxvX0RlZ3JlZURheXNfUmVtb3ZlZE91dGxpZXJzLnhsc3hdU2ltdWxhdGlvblJlc3VsdHMxMUNERCFSN0MxMj1AU2ltdWxhdGlvbkhpc3RvZ3JhbUJpbiggREFUQSFSWzY2XUNbMV0sIDIxLCAzLCBUUlVFICkgL0AgU2ltdWxhdGlvblRyaWFscygpngAAAFtRNGFfVVNFRF9Nb250ZUNhcmxvX0RlZ3JlZURheXNfUmVtb3ZlZE91dGxpZXJzLnhsc3hdU2ltdWxhdGlvblJlc3VsdHMxMUNERCFSN0MxMj1AU2ltdWxhdGlvbkhpc3RvZ3JhbUJpbiggREFUQSFSWzY2XUNbMV0sIDIxLCAzLCBUUlVFICkgL0AgU2ltdWxhdGlvblRyaWFscygpjwAAAFtRNGFfVVNFRF9Nb250ZUNhcmxvX0RlZ3JlZURheXNfUmVtb3ZlZE91dGxpZXJzLnhsc3hdU2ltdWxhdGlvblJlc3VsdHMyQ0REIVIyNUMxMT1AU2ltdWxhdGlvbkhpc3RvZ3JhbUJpbkxhYmVsKCBEQVRBIVJbNDhdQ1stN10sIDIxLCAyMSwgVFJVRSApoAAAAFtRNGFfVVNFRF9Nb250ZUNhcmxvX0RlZ3JlZURheXNfUmVtb3ZlZE91dGxpZXJzLnhsc3hdU2ltdWxhdGlvblJlc3VsdHMxMkhERCFSMjNDMTI9QFNpbXVsYXRpb25IaXN0b2dyYW1CaW4oIERBVEEhUlsxM11DWzJdLCAyMSwgMTksIFRSVUUgKSAvQCBTaW11bGF0aW9uVHJpYWxzKCmgAAAAW1E0YV9VU0VEX01vbnRlQ2FybG9fRGVncmVlRGF5c19SZW1vdmVkT3V0bGllcnMueGxzeF1TaW11bGF0aW9uUmVzdWx0czEySEREIVIyM0MxMj1AU2ltdWxhdGlvbkhpc3RvZ3JhbUJpbiggREFUQSFSWzEzXUNbMl0sIDIxLCAxOSwgVFJVRSApIC9AIFNpbXVsYXRpb25UcmlhbHMoKYcAAABbUTRhX1VTRURfTW9udGVDYXJsb19EZWdyZWVEYXlzX1JlbW92ZWRPdXRsaWVycy54bHN4XVNpbXVsYXRpb25SZXN1bHRzMkhERCFSN0M5PUBTaW11bGF0aW9uSGlzdG9ncmFtQmluKCBEQVRBIVJbMjldQ1stNV0sIDIxLCAzLCBUUlVFICmBAAAAW1E0YV9VU0VEX01vbnRlQ2FybG9fRGVncmVlRGF5c19SZW1vdmVkT3V0bGllcnMueGxzeF1TaW11bGF0aW9uUmVzdWx0czNDREQhUjExQzY9QFNpbXVsYXRpb25QZXJjZW50aWxlKCBEQVRBIVJbNjJdQ1stMV0sIFJDWy0xXSApiQAAAFtRNGFfVVNFRF9Nb250ZUNhcmxvX0RlZ3JlZURheXNfUmVtb3ZlZE91dGxpZXJzLnhsc3hdU2ltdWxhdGlvblJlc3VsdHMxMkNERCFSMTdDOT1AU2ltdWxhdGlvbkhpc3RvZ3JhbUJpbiggREFUQSFSWzU2XUNbNV0sIDIxLCAxMywgVFJVRSApjgAAAFtRNGFfVVNFRF9Nb250ZUNhcmxvX0RlZ3JlZURheXNfUmVtb3ZlZE91dGxpZXJzLnhsc3hdU2ltdWxhdGlvblJlc3VsdHMzQ0REIVIxOUM4PUBTaW11bGF0aW9uSGlzdG9ncmFtQmluTGFiZWwoIERBVEEhUls1NF1DWy0zXSwgMjEsIDE1LCBUUlVFICmJAAAAW1E0YV9VU0VEX01vbnRlQ2FybG9fRGVncmVlRGF5c19SZW1vdmVkT3V0bGllcnMueGxzeF1TaW11bGF0aW9uUmVzdWx0czFIREQhUjI1Qzk9QFNpbXVsYXRpb25IaXN0b2dyYW1CaW4oIERBVEEhUlsxMV1DWy02XSwgMjEsIDIxLCBUUlVFICmBAAAAW1E0YV9VU0VEX01vbnRlQ2FybG9fRGVncmVlRGF5c19SZW1vdmVkT3V0bGllcnMueGxzeF1TaW11bGF0aW9uUmVzdWx0czExQ0REIVIxOUM2PUBTaW11bGF0aW9uUGVyY2VudGlsZSggREFUQSFSWzU0XUNbN10sIFJDWy0xXSApngAAAFtRNGFfVVNFRF9Nb250ZUNhcmxvX0RlZ3JlZURheXNfUmVtb3ZlZE91dGxpZXJzLnhsc3hdU2ltdWxhdGlvblJlc3VsdHMyQ0REIVI4QzEyPUBTaW11bGF0aW9uSGlzdG9ncmFtQmluKCBEQVRBIVJbNjVdQ1stOF0sIDIxLCA0LCBUUlVFICkgL0AgU2ltdWxhdGlvblRyaWFscygpngAAAFtRNGFfVVNFRF9Nb250ZUNhcmxvX0RlZ3JlZURheXNfUmVtb3ZlZE91dGxpZXJzLnhsc3hdU2ltdWxhdGlvblJlc3VsdHMyQ0REIVI4QzEyPUBTaW11bGF0aW9uSGlzdG9ncmFtQmluKCBEQVRBIVJbNjVdQ1stOF0sIDIxLCA0LCBUUlVFICkgL0AgU2ltdWxhdGlvblRyaWFscygpYwAAAFtRNGFfVVNFRF9Nb250ZUNhcmxvX0RlZ3JlZURheXNfUmVtb3ZlZE91dGxpZXJzLnhsc3hdU2ltdWxhdGlvblJlc3VsdHMxQ0REIVI1QzM9QFNpbXVsYXRpb25UcmlhbHMoKY0AAABbUTRhX1VTRURfTW9udGVDYXJsb19EZWdyZWVEYXlzX1JlbW92ZWRPdXRsaWVycy54bHN4XVNpbXVsYXRpb25SZXN1bHRzMkhERCFSNkMxMT1AU2ltdWxhdGlvbkhpc3RvZ3JhbUJpbkxhYmVsKCBEQVRBIVJbMzBdQ1stN10sIDIxLCAyLCBUUlVFICmNAAAAW1E0YV9VU0VEX01vbnRlQ2FybG9fRGVncmVlRGF5c19SZW1vdmVkT3V0bGllcnMueGxzeF1TaW11bGF0aW9uUmVzdWx0czNDREQhUjEwQzg9QFNpbXVsYXRpb25IaXN0b2dyYW1CaW5MYWJlbCggREFUQSFSWzYzXUNbLTNdLCAyMSwgNiwgVFJVRSApjwAAAFtRNGFfVVNFRF9Nb250ZUNhcmxvX0RlZ3JlZURheXNfUmVtb3ZlZE91dGxpZXJzLnhsc3hdU2ltdWxhdGlvblJlc3VsdHMxMkNERCFSMTZDMTE9QFNpbXVsYXRpb25IaXN0b2dyYW1CaW5MYWJlbCggREFUQSFSWzU3XUNbM10sIDIxLCAxMiwgVFJVRSApiQAAAFtRNGFfVVNFRF9Nb250ZUNhcmxvX0RlZ3JlZURheXNfUmVtb3ZlZE91dGxpZXJzLnhsc3hdU2ltdWxhdGlvblJlc3VsdHMzQ0REIVIyM0M5PUBTaW11bGF0aW9uSGlzdG9ncmFtQmluKCBEQVRBIVJbNTBdQ1stNF0sIDIxLCAxOSwgVFJVRSApjwAAAFtRNGFfVVNFRF9Nb250ZUNhcmxvX0RlZ3JlZURheXNfUmVtb3ZlZE91dGxpZXJzLnhsc3hdU2ltdWxhdGlvblJlc3VsdHMxSEREIVIyNEMxMT1AU2ltdWxhdGlvbkhpc3RvZ3JhbUJpbkxhYmVsKCBEQVRBIVJbMTJdQ1stOF0sIDIxLCAyMCwgVFJVRSApoAAAAFtRNGFfVVNFRF9Nb250ZUNhcmxvX0RlZ3JlZURheXNfUmVtb3ZlZE91dGxpZXJzLnhsc3hdU2ltdWxhdGlvblJlc3VsdHM0Q0REIVIxNEMxMj1AU2ltdWxhdGlvbkhpc3RvZ3JhbUJpbiggREFUQSFSWzU5XUNbLTZdLCAyMSwgMTAsIFRSVUUgKSAvQCBTaW11bGF0aW9uVHJpYWxzKCmgAAAAW1E0YV9VU0VEX01vbnRlQ2FybG9fRGVncmVlRGF5c19SZW1vdmVkT3V0bGllcnMueGxzeF1TaW11bGF0aW9uUmVzdWx0czRDREQhUjE0QzEyPUBTaW11bGF0aW9uSGlzdG9ncmFtQmluKCBEQVRBIVJbNTldQ1stNl0sIDIxLCAxMCwgVFJVRSApIC9AIFNpbXVsYXRpb25UcmlhbHMoKZQAAABbUTRhX1VTRURfTW9udGVDYXJsb19EZWdyZWVEYXlzX1JlbW92ZWRPdXRsaWVycy54bHN4XVNpbXVsYXRpb25SZXN1bHRzMkNERCFSMTFDMz1AU2ltdWxhdGlvbk1heCggREFUQSFSWzYyXUNbMV0gKSAtQCBTaW11bGF0aW9uTWluKCBEQVRBIVJbNjJdQ1sxXSAplAAAAFtRNGFfVVNFRF9Nb250ZUNhcmxvX0RlZ3JlZURheXNfUmVtb3ZlZE91dGxpZXJzLnhsc3hdU2ltdWxhdGlvblJlc3VsdHMyQ0REIVIxMUMzPUBTaW11bGF0aW9uTWF4KCBEQVRBIVJbNjJdQ1sxXSApIC1AIFNpbXVsYXRpb25NaW4oIERBVEEhUls2Ml1DWzFdICmgAAAAW1E0YV9VU0VEX01vbnRlQ2FybG9fRGVncmVlRGF5c19SZW1vdmVkT3V0bGllcnMueGxzeF1TaW11bGF0aW9uUmVzdWx0czFDREQhUjI1QzEyPUBTaW11bGF0aW9uSGlzdG9ncmFtQmluKCBEQVRBIVJbNDhdQ1stOV0sIDIxLCAyMSwgVFJVRSApIC9AIFNpbXVsYXRpb25UcmlhbHMoKaAAAABbUTRhX1VTRURfTW9udGVDYXJsb19EZWdyZWVEYXlzX1JlbW92ZWRPdXRsaWVycy54bHN4XVNpbXVsYXRpb25SZXN1bHRzMUNERCFSMjVDMTI9QFNpbXVsYXRpb25IaXN0b2dyYW1CaW4oIERBVEEhUls0OF1DWy05XSwgMjEsIDIxLCBUUlVFICkgL0AgU2ltdWxhdGlvblRyaWFscygpjgAAAFtRNGFfVVNFRF9Nb250ZUNhcmxvX0RlZ3JlZURheXNfUmVtb3ZlZE91dGxpZXJzLnhsc3hdU2ltdWxhdGlvblJlc3VsdHMzQ0REIVIxNEM4PUBTaW11bGF0aW9uSGlzdG9ncmFtQmluTGFiZWwoIERBVEEhUls1OV1DWy0zXSwgMjEsIDEwLCBUUlVFICmPAAAAW1E0YV9VU0VEX01vbnRlQ2FybG9fRGVncmVlRGF5c19SZW1vdmVkT3V0bGllcnMueGxzeF1TaW11bGF0aW9uUmVzdWx0czEyQ0REIVIyMEMxMT1AU2ltdWxhdGlvbkhpc3RvZ3JhbUJpbkxhYmVsKCBEQVRBIVJbNTNdQ1szXSwgMjEsIDE2LCBUUlVFICmgAAAAW1E0YV9VU0VEX01vbnRlQ2FybG9fRGVncmVlRGF5c19SZW1vdmVkT3V0bGllcnMueGxzeF1TaW11bGF0aW9uUmVzdWx0czNDREQhUjIxQzEyPUBTaW11bGF0aW9uSGlzdG9ncmFtQmluKCBEQVRBIVJbNTJdQ1stN10sIDIxLCAxNywgVFJVRSApIC9AIFNpbXVsYXRpb25UcmlhbHMoKaAAAABbUTRhX1VTRURfTW9udGVDYXJsb19EZWdyZWVEYXlzX1JlbW92ZWRPdXRsaWVycy54bHN4XVNpbXVsYXRpb25SZXN1bHRzM0NERCFSMjFDMTI9QFNpbXVsYXRpb25IaXN0b2dyYW1CaW4oIERBVEEhUls1Ml1DWy03XSwgMjEsIDE3LCBUUlVFICkgL0AgU2ltdWxhdGlvblRyaWFscygpoAAAAFtRNGFfVVNFRF9Nb250ZUNhcmxvX0RlZ3JlZURheXNfUmVtb3ZlZE91dGxpZXJzLnhsc3hdU2ltdWxhdGlvblJlc3VsdHMxSEREIVIyM0MxMj1AU2ltdWxhdGlvbkhpc3RvZ3JhbUJpbiggREFUQSFSWzEzXUNbLTldLCAyMSwgMTksIFRSVUUgKSAvQCBTaW11bGF0aW9uVHJpYWxzKCmgAAAAW1E0YV9VU0VEX01vbnRlQ2FybG9fRGVncmVlRGF5c19SZW1vdmVkT3V0bGllcnMueGxzeF1TaW11bGF0aW9uUmVzdWx0czFIREQhUjIzQzEyPUBTaW11bGF0aW9uSGlzdG9ncmFtQmluKCBEQVRBIVJbMTNdQ1stOV0sIDIxLCAxOSwgVFJVRSApIC9AIFNpbXVsYXRpb25UcmlhbHMoKY0AAABbUTRhX1VTRURfTW9udGVDYXJsb19EZWdyZWVEYXlzX1JlbW92ZWRPdXRsaWVycy54bHN4XVNpbXVsYXRpb25SZXN1bHRzNEhERCFSMTNDOD1AU2ltdWxhdGlvbkhpc3RvZ3JhbUJpbkxhYmVsKCBEQVRBIVJbMjNdQ1stMl0sIDIxLCA5LCBUUlVFICmBAAAAW1E0YV9VU0VEX01vbnRlQ2FybG9fRGVncmVlRGF5c19SZW1vdmVkT3V0bGllcnMueGxzeF1TaW11bGF0aW9uUmVzdWx0czJDREQhUjIwQzY9QFNpbXVsYXRpb25QZXJjZW50aWxlKCBEQVRBIVJbNTNdQ1stMl0sIFJDWy0xXSApjQAAAFtRNGFfVVNFRF9Nb250ZUNhcmxvX0RlZ3JlZURheXNfUmVtb3ZlZE91dGxpZXJzLnhsc3hdU2ltdWxhdGlvblJlc3VsdHMxSEREIVIxMkM4PUBTaW11bGF0aW9uSGlzdG9ncmFtQmluTGFiZWwoIERBVEEhUlsyNF1DWy01XSwgMjEsIDgsIFRSVUUgKZ8AAABbUTRhX1VTRURfTW9udGVDYXJsb19EZWdyZWVEYXlzX1JlbW92ZWRPdXRsaWVycy54bHN4XVNpbXVsYXRpb25SZXN1bHRzMkNERCFSMTNDMTI9QFNpbXVsYXRpb25IaXN0b2dyYW1CaW4oIERBVEEhUls2MF1DWy04XSwgMjEsIDksIFRSVUUgKSAvQCBTaW11bGF0aW9uVHJpYWxzKCmfAAAAW1E0YV9VU0VEX01vbnRlQ2FybG9fRGVncmVlRGF5c19SZW1vdmVkT3V0bGllcnMueGxzeF1TaW11bGF0aW9uUmVzdWx0czJDREQhUjEzQzEyPUBTaW11bGF0aW9uSGlzdG9ncmFtQmluKCBEQVRBIVJbNjBdQ1stOF0sIDIxLCA5LCBUUlVFICkgL0AgU2ltdWxhdGlvblRyaWFscygpiQAAAFtRNGFfVVNFRF9Nb250ZUNhcmxvX0RlZ3JlZURheXNfUmVtb3ZlZE91dGxpZXJzLnhsc3hdU2ltdWxhdGlvblJlc3VsdHMySEREIVIxN0M5PUBTaW11bGF0aW9uSGlzdG9ncmFtQmluKCBEQVRBIVJbMTldQ1stNV0sIDIxLCAxMywgVFJVRSApgAAAAFtRNGFfVVNFRF9Nb250ZUNhcmxvX0RlZ3JlZURheXNfUmVtb3ZlZE91dGxpZXJzLnhsc3hdU2ltdWxhdGlvblJlc3VsdHMySEREIVI4QzY9QFNpbXVsYXRpb25QZXJjZW50aWxlKCBEQVRBIVJbMjhdQ1stMl0sIFJDWy0xXSApjQAAAFtRNGFfVVNFRF9Nb250ZUNhcmxvX0RlZ3JlZURheXNfUmVtb3ZlZE91dGxpZXJzLnhsc3hdU2ltdWxhdGlvblJlc3VsdHMxQ0REIVIxMEM4PUBTaW11bGF0aW9uSGlzdG9ncmFtQmluTGFiZWwoIERBVEEhUls2M11DWy01XSwgMjEsIDYsIFRSVUUgKaAAAABbUTRhX1VTRURfTW9udGVDYXJsb19EZWdyZWVEYXlzX1JlbW92ZWRPdXRsaWVycy54bHN4XVNpbXVsYXRpb25SZXN1bHRzMkhERCFSMTdDMTI9QFNpbXVsYXRpb25IaXN0b2dyYW1CaW4oIERBVEEhUlsxOV1DWy04XSwgMjEsIDEzLCBUUlVFICkgL0AgU2ltdWxhdGlvblRyaWFscygpoAAAAFtRNGFfVVNFRF9Nb250ZUNhcmxvX0RlZ3JlZURheXNfUmVtb3ZlZE91dGxpZXJzLnhsc3hdU2ltdWxhdGlvblJlc3VsdHMySEREIVIxN0MxMj1AU2ltdWxhdGlvbkhpc3RvZ3JhbUJpbiggREFUQSFSWzE5XUNbLThdLCAyMSwgMTMsIFRSVUUgKSAvQCBTaW11bGF0aW9uVHJpYWxzKCmNAAAAW1E0YV9VU0VEX01vbnRlQ2FybG9fRGVncmVlRGF5c19SZW1vdmVkT3V0bGllcnMueGxzeF1TaW11bGF0aW9uUmVzdWx0czNDREQhUjdDMTE9QFNpbXVsYXRpb25IaXN0b2dyYW1CaW5MYWJlbCggREFUQSFSWzY2XUNbLTZdLCAyMSwgMywgVFJVRSApZAAAAFtRNGFfVVNFRF9Nb250ZUNhcmxvX0RlZ3JlZURheXNfUmVtb3ZlZE91dGxpZXJzLnhsc3hdU2ltdWxhdGlvblJlc3VsdHMxMkhERCFSNUMzPUBTaW11bGF0aW9uVHJpYWxzKCl9AAAAW1E0YV9VU0VEX01vbnRlQ2FybG9fRGVncmVlRGF5c19SZW1vdmVkT3V0bGllcnMueGxzeF1TaW11bGF0aW9uUmVzdWx0czRDREQhUjE3QzY9QFNpbXVsYXRpb25QZXJjZW50aWxlKCBEQVRBIVJbNTZdQywgUkNbLTFdICl2AAAAW1E0YV9VU0VEX01vbnRlQ2FybG9fRGVncmVlRGF5c19SZW1vdmVkT3V0bGllcnMueGxzeF1TaW11bGF0aW9uUmVzdWx0czJDREQhUjE2QzM9QFNpbXVsYXRpb25Ta2V3bmVzcyggREFUQSFSWzU3XUNbMV0gKYcAAABbUTRhX1VTRURfTW9udGVDYXJsb19EZWdyZWVEYXlzX1JlbW92ZWRPdXRsaWVycy54bHN4XVNpbXVsYXRpb25SZXN1bHRzMTFDREQhUjlDOT1AU2ltdWxhdGlvbkhpc3RvZ3JhbUJpbiggREFUQSFSWzY0XUNbNF0sIDIxLCA1LCBUUlVFICmNAAAAW1E0YV9VU0VEX01vbnRlQ2FybG9fRGVncmVlRGF5c19SZW1vdmVkT3V0bGllcnMueGxzeF1TaW11bGF0aW9uUmVzdWx0czJDREQhUjExQzg9QFNpbXVsYXRpb25IaXN0b2dyYW1CaW5MYWJlbCggREFUQSFSWzYyXUNbLTRdLCAyMSwgNywgVFJVRSApiQAAAFtRNGFfVVNFRF9Nb250ZUNhcmxvX0RlZ3JlZURheXNfUmVtb3ZlZE91dGxpZXJzLnhsc3hdU2ltdWxhdGlvblJlc3VsdHMxSEREIVIxNUM5PUBTaW11bGF0aW9uSGlzdG9ncmFtQmluKCBEQVRBIVJbMjFdQ1stNl0sIDIxLCAxMSwgVFJVRSApngAAAFtRNGFfVVNFRF9Nb250ZUNhcmxvX0RlZ3JlZURheXNfUmVtb3ZlZE91dGxpZXJzLnhsc3hdU2ltdWxhdGlvblJlc3VsdHMxSEREIVI5QzEyPUBTaW11bGF0aW9uSGlzdG9ncmFtQmluKCBEQVRBIVJbMjddQ1stOV0sIDIxLCA1LCBUUlVFICkgL0AgU2ltdWxhdGlvblRyaWFscygpngAAAFtRNGFfVVNFRF9Nb250ZUNhcmxvX0RlZ3JlZURheXNfUmVtb3ZlZE91dGxpZXJzLnhsc3hdU2ltdWxhdGlvblJlc3VsdHMxSEREIVI5QzEyPUBTaW11bGF0aW9uSGlzdG9ncmFtQmluKCBEQVRBIVJbMjddQ1stOV0sIDIxLCA1LCBUUlVFICkgL0AgU2ltdWxhdGlvblRyaWFscygpjwAAAFtRNGFfVVNFRF9Nb250ZUNhcmxvX0RlZ3JlZURheXNfUmVtb3ZlZE91dGxpZXJzLnhsc3hdU2ltdWxhdGlvblJlc3VsdHMxMUhERCFSMjNDMTE9QFNpbXVsYXRpb25IaXN0b2dyYW1CaW5MYWJlbCggREFUQSFSWzEzXUNbMl0sIDIxLCAxOSwgVFJVRSApiQAAAFtRNGFfVVNFRF9Nb250ZUNhcmxvX0RlZ3JlZURheXNfUmVtb3ZlZE91dGxpZXJzLnhsc3hdU2ltdWxhdGlvblJlc3VsdHMxQ0REIVIyMkM5PUBTaW11bGF0aW9uSGlzdG9ncmFtQmluKCBEQVRBIVJbNTFdQ1stNl0sIDIxLCAxOCwgVFJVRSApdgAAAFtRNGFfVVNFRF9Nb250ZUNhcmxvX0RlZ3JlZURheXNfUmVtb3ZlZE91dGxpZXJzLnhsc3hdU2ltdWxhdGlvblJlc3VsdHMxMUNERCFSMTBDMz1AU2ltdWxhdGlvbk1lZGlhbiggREFUQSFSWzYzXUNbMTBdICltAAAAW1E0YV9VU0VEX01vbnRlQ2FybG9fRGVncmVlRGF5c19SZW1vdmVkT3V0bGllcnMueGxzeF1TaW11bGF0aW9uUmVzdWx0czFIREQhUjhDMz1AU2ltdWxhdGlvbk1pbiggREFUQSFSWzI4XUMgKYwAAABbUTRhX1VTRURfTW9udGVDYXJsb19EZWdyZWVEYXlzX1JlbW92ZWRPdXRsaWVycy54bHN4XVNpbXVsYXRpb25SZXN1bHRzMTJDREQhUjdDOD1AU2ltdWxhdGlvbkhpc3RvZ3JhbUJpbkxhYmVsKCBEQVRBIVJbNjZdQ1s2XSwgMjEsIDMsIFRSVUUgKY8AAABbUTRhX1VTRURfTW9udGVDYXJsb19EZWdyZWVEYXlzX1JlbW92ZWRPdXRsaWVycy54bHN4XVNpbXVsYXRpb25SZXN1bHRzMUNERCFSMjFDMTE9QFNpbXVsYXRpb25IaXN0b2dyYW1CaW5MYWJlbCggREFUQSFSWzUyXUNbLThdLCAyMSwgMTcsIFRSVUUgKaAAAABbUTRhX1VTRURfTW9udGVDYXJsb19EZWdyZWVEYXlzX1JlbW92ZWRPdXRsaWVycy54bHN4XVNpbXVsYXRpb25SZXN1bHRzMTFIREQhUjIxQzEyPUBTaW11bGF0aW9uSGlzdG9ncmFtQmluKCBEQVRBIVJbMTVdQ1sxXSwgMjEsIDE3LCBUUlVFICkgL0AgU2ltdWxhdGlvblRyaWFscygpoAAAAFtRNGFfVVNFRF9Nb250ZUNhcmxvX0RlZ3JlZURheXNfUmVtb3ZlZE91dGxpZXJzLnhsc3hdU2ltdWxhdGlvblJlc3VsdHMxMUhERCFSMjFDMTI9QFNpbXVsYXRpb25IaXN0b2dyYW1CaW4oIERBVEEhUlsxNV1DWzFdLCAyMSwgMTcsIFRSVUUgKSAvQCBTaW11bGF0aW9uVHJpYWxzKCl9AAAAW1E0YV9VU0VEX01vbnRlQ2FybG9fRGVncmVlRGF5c19SZW1vdmVkT3V0bGllcnMueGxzeF1TaW11bGF0aW9uUmVzdWx0czghUjIwQzY9QFNpbXVsYXRpb25QZXJjZW50aWxlKCBEQVRBIVJbNTNdQ1s0XSwgUkNbLTFdICl9AAAAW1E0YV9VU0VEX01vbnRlQ2FybG9fRGVncmVlRGF5c19SZW1vdmVkT3V0bGllcnMueGxzeF1TaW11bGF0aW9uUmVzdWx0czkhUjE4QzY9QFNpbXVsYXRpb25QZXJjZW50aWxlKCBEQVRBIVJbNTVdQ1s1XSwgUkNbLTFdICmFAAAAW1E0YV9VU0VEX01vbnRlQ2FybG9fRGVncmVlRGF5c19SZW1vdmVkT3V0bGllcnMueGxzeF1TaW11bGF0aW9uUmVzdWx0czYhUjhDOD1AU2ltdWxhdGlvbkhpc3RvZ3JhbUJpbkxhYmVsKCBEQVRBIVJbNjVdQywgMjEsIDQsIFRSVUUgKXMAAABbUTRhX1VTRURfTW9udGVDYXJsb19EZWdyZWVEYXlzX1JlbW92ZWRPdXRsaWVycy54bHN4XVNpbXVsYXRpb25SZXN1bHRzOCFSMTZDMz1AU2ltdWxhdGlvblNrZXduZXNzKCBEQVRBIVJbNTddQ1s3XSApfQAAAFtRNGFfVVNFRF9Nb250ZUNhcmxvX0RlZ3JlZURheXNfUmVtb3ZlZE91dGxpZXJzLnhsc3hdU2ltdWxhdGlvblJlc3VsdHM4IVIxN0M2PUBTaW11bGF0aW9uUGVyY2VudGlsZSggREFUQSFSWzU2XUNbNF0sIFJDWy0xXSApnQAAAFtRNGFfVVNFRF9Nb250ZUNhcmxvX0RlZ3JlZURheXNfUmVtb3ZlZE91dGxpZXJzLnhsc3hdU2ltdWxhdGlvblJlc3VsdHM5IVIyM0MxMj1AU2ltdWxhdGlvbkhpc3RvZ3JhbUJpbiggREFUQSFSWzUwXUNbLTFdLCAyMSwgMTksIFRSVUUgKSAvQCBTaW11bGF0aW9uVHJpYWxzKCmdAAAAW1E0YV9VU0VEX01vbnRlQ2FybG9fRGVncmVlRGF5c19SZW1vdmVkT3V0bGllcnMueGxzeF1TaW11bGF0aW9uUmVzdWx0czkhUjIzQzEyPUBTaW11bGF0aW9uSGlzdG9ncmFtQmluKCBEQVRBIVJbNTBdQ1stMV0sIDIxLCAxOSwgVFJVRSApIC9AIFNpbXVsYXRpb25UcmlhbHMoKZ0AAABbUTRhX1VTRURfTW9udGVDYXJsb19EZWdyZWVEYXlzX1JlbW92ZWRPdXRsaWVycy54bHN4XVNpbXVsYXRpb25SZXN1bHRzNiFSMThDMTI9QFNpbXVsYXRpb25IaXN0b2dyYW1CaW4oIERBVEEhUls1NV1DWy00XSwgMjEsIDE0LCBUUlVFICkgL0AgU2ltdWxhdGlvblRyaWFscygpnQAAAFtRNGFfVVNFRF9Nb250ZUNhcmxvX0RlZ3JlZURheXNfUmVtb3ZlZE91dGxpZXJzLnhsc3hdU2ltdWxhdGlvblJlc3VsdHM2IVIxOEMxMj1AU2ltdWxhdGlvbkhpc3RvZ3JhbUJpbiggREFUQSFSWzU1XUNbLTRdLCAyMSwgMTQsIFRSVUUgKSAvQCBTaW11bGF0aW9uVHJpYWxzKCmIAAAAW1E0YV9VU0VEX01vbnRlQ2FybG9fRGVncmVlRGF5c19SZW1vdmVkT3V0bGllcnMueGxzeF1TaW11bGF0aW9uUmVzdWx0czkhUjIxQzExPUBTaW11bGF0aW9uSGlzdG9ncmFtQmluTGFiZWwoIERBVEEhUls1Ml1DLCAyMSwgMTcsIFRSVUUgKYIAAABbUTRhX1VTRURfTW9udGVDYXJsb19EZWdyZWVEYXlzX1JlbW92ZWRPdXRsaWVycy54bHN4XVNpbXVsYXRpb25SZXN1bHRzNyFSMTlDOT1AU2ltdWxhdGlvbkhpc3RvZ3JhbUJpbiggREFUQSFSWzU0XUMsIDIxLCAxNSwgVFJVRSApigAAAFtRNGFfVVNFRF9Nb250ZUNhcmxvX0RlZ3JlZURheXNfUmVtb3ZlZE91dGxpZXJzLnhsc3hdU2ltdWxhdGlvblJlc3VsdHM5IVIxNEM4PUBTaW11bGF0aW9uSGlzdG9ncmFtQmluTGFiZWwoIERBVEEhUls1OV1DWzNdLCAyMSwgMTAsIFRSVUUgKYEAAABbUTRhX1VTRURfTW9udGVDYXJsb19EZWdyZWVEYXlzX1JlbW92ZWRPdXRsaWVycy54bHN4XVNpbXVsYXRpb25SZXN1bHRzMUNERCFSMTVDNj1AU2ltdWxhdGlvblBlcmNlbnRpbGUoIERBVEEhUls1OF1DWy0zXSwgUkNbLTFdICmMAAAAW1E0YV9VU0VEX01vbnRlQ2FybG9fRGVncmVlRGF5c19SZW1vdmVkT3V0bGllcnMueGxzeF1TaW11bGF0aW9uUmVzdWx0czchUjIxQzExPUBTaW11bGF0aW9uSGlzdG9ncmFtQmluTGFiZWwoIERBVEEhUls1Ml1DWy0yXSwgMjEsIDE3LCBUUlVFICmMAAAAW1E0YV9VU0VEX01vbnRlQ2FybG9fRGVncmVlRGF5c19SZW1vdmVkT3V0bGllcnMueGxzeF1TaW11bGF0aW9uUmVzdWx0czghUjE5QzExPUBTaW11bGF0aW9uSGlzdG9ncmFtQmluTGFiZWwoIERBVEEhUls1NF1DWy0xXSwgMjEsIDE1LCBUUlVFICmGAAAAW1E0YV9VU0VEX01vbnRlQ2FybG9fRGVncmVlRGF5c19SZW1vdmVkT3V0bGllcnMueGxzeF1TaW11bGF0aW9uUmVzdWx0czkhUjlDMTE9QFNpbXVsYXRpb25IaXN0b2dyYW1CaW5MYWJlbCggREFUQSFSWzY0XUMsIDIxLCA1LCBUUlVFIClzAAAAW1E0YV9VU0VEX01vbnRlQ2FybG9fRGVncmVlRGF5c19SZW1vdmVkT3V0bGllcnMueGxzeF1TaW11bGF0aW9uUmVzdWx0czchUjE2QzM9QFNpbXVsYXRpb25Ta2V3bmVzcyggREFUQSFSWzU3XUNbNl0gKXwAAABbUTRhX1VTRURfTW9udGVDYXJsb19EZWdyZWVEYXlzX1JlbW92ZWRPdXRsaWVycy54bHN4XVNpbXVsYXRpb25SZXN1bHRzOSFSOUM2PUBTaW11bGF0aW9uUGVyY2VudGlsZSggREFUQSFSWzY0XUNbNV0sIFJDWy0xXSApnAAAAFtRNGFfVVNFRF9Nb250ZUNhcmxvX0RlZ3JlZURheXNfUmVtb3ZlZE91dGxpZXJzLnhsc3hdU2ltdWxhdGlvblJlc3VsdHM2IVIxMkMxMj1AU2ltdWxhdGlvbkhpc3RvZ3JhbUJpbiggREFUQSFSWzYxXUNbLTRdLCAyMSwgOCwgVFJVRSApIC9AIFNpbXVsYXRpb25UcmlhbHMoKZwAAABbUTRhX1VTRURfTW9udGVDYXJsb19EZWdyZWVEYXlzX1JlbW92ZWRPdXRsaWVycy54bHN4XVNpbXVsYXRpb25SZXN1bHRzNiFSMTJDMTI9QFNpbXVsYXRpb25IaXN0b2dyYW1CaW4oIERBVEEhUls2MV1DWy00XSwgMjEsIDgsIFRSVUUgKSAvQCBTaW11bGF0aW9uVHJpYWxzKCmNAAAAW1E0YV9VU0VEX01vbnRlQ2FybG9fRGVncmVlRGF5c19SZW1vdmVkT3V0bGllcnMueGxzeF1TaW11bGF0aW9uUmVzdWx0czRDREQhUjhDMTE9QFNpbXVsYXRpb25IaXN0b2dyYW1CaW5MYWJlbCggREFUQSFSWzY1XUNbLTVdLCAyMSwgNCwgVFJVRSApjAAAAFtRNGFfVVNFRF9Nb250ZUNhcmxvX0RlZ3JlZURheXNfUmVtb3ZlZE91dGxpZXJzLnhsc3hdU2ltdWxhdGlvblJlc3VsdHM0Q0REIVI3Qzg9QFNpbXVsYXRpb25IaXN0b2dyYW1CaW5MYWJlbCggREFUQSFSWzY2XUNbLTJdLCAyMSwgMywgVFJVRSApkQAAAFtRNGFfVVNFRF9Nb250ZUNhcmxvX0RlZ3JlZURheXNfUmVtb3ZlZE91dGxpZXJzLnhsc3hdU2ltdWxhdGlvblJlc3VsdHM5IVIxMUMzPUBTaW11bGF0aW9uTWF4KCBEQVRBIVJbNjJdQ1s4XSApIC1AIFNpbXVsYXRpb25NaW4oIERBVEEhUls2Ml1DWzhdICmRAAAAW1E0YV9VU0VEX01vbnRlQ2FybG9fRGVncmVlRGF5c19SZW1vdmVkT3V0bGllcnMueGxzeF1TaW11bGF0aW9uUmVzdWx0czkhUjExQzM9QFNpbXVsYXRpb25NYXgoIERBVEEhUls2Ml1DWzhdICkgLUAgU2ltdWxhdGlvbk1pbiggREFUQSFSWzYyXUNbOF0gKYQAAABbUTRhX1VTRURfTW9udGVDYXJsb19EZWdyZWVEYXlzX1JlbW92ZWRPdXRsaWVycy54bHN4XVNpbXVsYXRpb25SZXN1bHRzNiFSNUM5PUBTaW11bGF0aW9uSGlzdG9ncmFtQmluKCBEQVRBIVJbNjhdQ1stMV0sIDIxLCAxLCBUUlVFICl8AAAAW1E0YV9VU0VEX01vbnRlQ2FybG9fRGVncmVlRGF5c19SZW1vdmVkT3V0bGllcnMueGxzeF1TaW11bGF0aW9uUmVzdWx0czchUjlDNj1AU2ltdWxhdGlvblBlcmNlbnRpbGUoIERBVEEhUls2NF1DWzNdLCBSQ1stMV0gKZ0AAABbUTRhX1VTRURfTW9udGVDYXJsb19EZWdyZWVEYXlzX1JlbW92ZWRPdXRsaWVycy54bHN4XVNpbXVsYXRpb25SZXN1bHRzOCFSMTVDMTI9QFNpbXVsYXRpb25IaXN0b2dyYW1CaW4oIERBVEEhUls1OF1DWy0yXSwgMjEsIDExLCBUUlVFICkgL0AgU2ltdWxhdGlvblRyaWFscygpnQAAAFtRNGFfVVNFRF9Nb250ZUNhcmxvX0RlZ3JlZURheXNfUmVtb3ZlZE91dGxpZXJzLnhsc3hdU2ltdWxhdGlvblJlc3VsdHM4IVIxNUMxMj1AU2ltdWxhdGlvbkhpc3RvZ3JhbUJpbiggREFUQSFSWzU4XUNbLTJdLCAyMSwgMTEsIFRSVUUgKSAvQCBTaW11bGF0aW9uVHJpYWxzKCltAAAAW1E0YV9VU0VEX01vbnRlQ2FybG9fRGVncmVlRGF5c19SZW1vdmVkT3V0bGllcnMueGxzeF1TaW11bGF0aW9uUmVzdWx0czkhUjhDMz1AU2ltdWxhdGlvbk1pbiggREFUQSFSWzY1XUNbOF0gKYwAAABbUTRhX1VTRURfTW9udGVDYXJsb19EZWdyZWVEYXlzX1JlbW92ZWRPdXRsaWVycy54bHN4XVNpbXVsYXRpb25SZXN1bHRzNiFSMjFDMTE9QFNpbXVsYXRpb25IaXN0b2dyYW1CaW5MYWJlbCggREFUQSFSWzUyXUNbLTNdLCAyMSwgMTcsIFRSVUUgKYwAAABbUTRhX1VTRURfTW9udGVDYXJsb19EZWdyZWVEYXlzX1JlbW92ZWRPdXRsaWVycy54bHN4XVNpbXVsYXRpb25SZXN1bHRzNyFSMTlDMTE9QFNpbXVsYXRpb25IaXN0b2dyYW1CaW5MYWJlbCggREFUQSFSWzU0XUNbLTJdLCAyMSwgMTUsIFRSVUUgKX0AAABbUTRhX1VTRURfTW9udGVDYXJsb19EZWdyZWVEYXlzX1JlbW92ZWRPdXRsaWVycy54bHN4XVNpbXVsYXRpb25SZXN1bHRzNiFSMjFDNj1AU2ltdWxhdGlvblBlcmNlbnRpbGUoIERBVEEhUls1Ml1DWzJdLCBSQ1stMV0gKYwAAABbUTRhX1VTRURfTW9udGVDYXJsb19EZWdyZWVEYXlzX1JlbW92ZWRPdXRsaWVycy54bHN4XVNpbXVsYXRpb25SZXN1bHRzNiFSMThDMTE9QFNpbXVsYXRpb25IaXN0b2dyYW1CaW5MYWJlbCggREFUQSFSWzU1XUNbLTNdLCAyMSwgMTQsIFRSVUUgKYQAAABbUTRhX1VTRURfTW9udGVDYXJsb19EZWdyZWVEYXlzX1JlbW92ZWRPdXRsaWVycy54bHN4XVNpbXVsYXRpb25SZXN1bHRzOCFSMTNDOT1AU2ltdWxhdGlvbkhpc3RvZ3JhbUJpbiggREFUQSFSWzYwXUNbMV0sIDIxLCA5LCBUUlVFICl9AAAAW1E0YV9VU0VEX01vbnRlQ2FybG9fRGVncmVlRGF5c19SZW1vdmVkT3V0bGllcnMueGxzeF1TaW11bGF0aW9uUmVzdWx0czkhUjE3QzY9QFNpbXVsYXRpb25QZXJjZW50aWxlKCBEQVRBIVJbNTZdQ1s1XSwgUkNbLTFdICmdAAAAW1E0YV9VU0VEX01vbnRlQ2FybG9fRGVncmVlRGF5c19SZW1vdmVkT3V0bGllcnMueGxzeF1TaW11bGF0aW9uUmVzdWx0czYhUjIwQzEyPUBTaW11bGF0aW9uSGlzdG9ncmFtQmluKCBEQVRBIVJbNTNdQ1stNF0sIDIxLCAxNiwgVFJVRSApIC9AIFNpbXVsYXRpb25UcmlhbHMoKZ0AAABbUTRhX1VTRURfTW9udGVDYXJsb19EZWdyZWVEYXlzX1JlbW92ZWRPdXRsaWVycy54bHN4XVNpbXVsYXRpb25SZXN1bHRzNiFSMjBDMTI9QFNpbXVsYXRpb25IaXN0b2dyYW1CaW4oIERBVEEhUls1M11DWy00XSwgMjEsIDE2LCBUUlVFICkgL0AgU2ltdWxhdGlvblRyaWFscygpnQAAAFtRNGFfVVNFRF9Nb250ZUNhcmxvX0RlZ3JlZURheXNfUmVtb3ZlZE91dGxpZXJzLnhsc3hdU2ltdWxhdGlvblJlc3VsdHM3IVIxOEMxMj1AU2ltdWxhdGlvbkhpc3RvZ3JhbUJpbiggREFUQSFSWzU1XUNbLTNdLCAyMSwgMTQsIFRSVUUgKSAvQCBTaW11bGF0aW9uVHJpYWxzKCmdAAAAW1E0YV9VU0VEX01vbnRlQ2FybG9fRGVncmVlRGF5c19SZW1vdmVkT3V0bGllcnMueGxzeF1TaW11bGF0aW9uUmVzdWx0czchUjE4QzEyPUBTaW11bGF0aW9uSGlzdG9ncmFtQmluKCBEQVRBIVJbNTVdQ1stM10sIDIxLCAxNCwgVFJVRSApIC9AIFNpbXVsYXRpb25UcmlhbHMoKZsAAABbUTRhX1VTRURfTW9udGVDYXJsb19EZWdyZWVEYXlzX1JlbW92ZWRPdXRsaWVycy54bHN4XVNpbXVsYXRpb25SZXN1bHRzOCFSOEMxMj1AU2ltdWxhdGlvbkhpc3RvZ3JhbUJpbiggREFUQSFSWzY1XUNbLTJdLCAyMSwgNCwgVFJVRSApIC9AIFNpbXVsYXRpb25UcmlhbHMoKZsAAABbUTRhX1VTRURfTW9udGVDYXJsb19EZWdyZWVEYXlzX1JlbW92ZWRPdXRsaWVycy54bHN4XVNpbXVsYXRpb25SZXN1bHRzOCFSOEMxMj1AU2ltdWxhdGlvbkhpc3RvZ3JhbUJpbiggREFUQSFSWzY1XUNbLTJdLCAyMSwgNCwgVFJVRSApIC9AIFNpbXVsYXRpb25UcmlhbHMoKZsAAABbUTRhX1VTRURfTW9udGVDYXJsb19EZWdyZWVEYXlzX1JlbW92ZWRPdXRsaWVycy54bHN4XVNpbXVsYXRpb25SZXN1bHRzOSFSNkMxMj1AU2ltdWxhdGlvbkhpc3RvZ3JhbUJpbiggREFUQSFSWzY3XUNbLTFdLCAyMSwgMiwgVFJVRSApIC9AIFNpbXVsYXRpb25UcmlhbHMoKZsAAABbUTRhX1VTRURfTW9udGVDYXJsb19EZWdyZWVEYXlzX1JlbW92ZWRPdXRsaWVycy54bHN4XVNpbXVsYXRpb25SZXN1bHRzOSFSNkMxMj1AU2ltdWxhdGlvbkhpc3RvZ3JhbUJpbiggREFUQSFSWzY3XUNbLTFdLCAyMSwgMiwgVFJVRSApIC9AIFNpbXVsYXRpb25UcmlhbHMoKYgAAABbUTRhX1VTRURfTW9udGVDYXJsb19EZWdyZWVEYXlzX1JlbW92ZWRPdXRsaWVycy54bHN4XVNpbXVsYXRpb25SZXN1bHRzOCFSOEM4PUBTaW11bGF0aW9uSGlzdG9ncmFtQmluTGFiZWwoIERBVEEhUls2NV1DWzJdLCAyMSwgNCwgVFJVRSApkQAAAFtRNGFfVVNFRF9Nb250ZUNhcmxvX0RlZ3JlZURheXNfUmVtb3ZlZE91dGxpZXJzLnhsc3hdU2ltdWxhdGlvblJlc3VsdHM2IVIxMUMzPUBTaW11bGF0aW9uTWF4KCBEQVRBIVJbNjJdQ1s1XSApIC1AIFNpbXVsYXRpb25NaW4oIERBVEEhUls2Ml1DWzVdICmRAAAAW1E0YV9VU0VEX01vbnRlQ2FybG9fRGVncmVlRGF5c19SZW1vdmVkT3V0bGllcnMueGxzeF1TaW11bGF0aW9uUmVzdWx0czYhUjExQzM9QFNpbXVsYXRpb25NYXgoIERBVEEhUls2Ml1DWzVdICkgLUAgU2ltdWxhdGlvbk1pbiggREFUQSFSWzYyXUNbNV0gKZ8AAABbUTRhX1VTRURfTW9udGVDYXJsb19EZWdyZWVEYXlzX1JlbW92ZWRPdXRsaWVycy54bHN4XVNpbXVsYXRpb25SZXN1bHRzM0NERCFSMTFDMTI9QFNpbXVsYXRpb25IaXN0b2dyYW1CaW4oIERBVEEhUls2Ml1DWy03XSwgMjEsIDcsIFRSVUUgKSAvQCBTaW11bGF0aW9uVHJpYWxzKCmfAAAAW1E0YV9VU0VEX01vbnRlQ2FybG9fRGVncmVlRGF5c19SZW1vdmVkT3V0bGllcnMueGxzeF1TaW11bGF0aW9uUmVzdWx0czNDREQhUjExQzEyPUBTaW11bGF0aW9uSGlzdG9ncmFtQmluKCBEQVRBIVJbNjJdQ1stN10sIDIxLCA3LCBUUlVFICkgL0AgU2ltdWxhdGlvblRyaWFscygpjQAAAFtRNGFfVVNFRF9Nb250ZUNhcmxvX0RlZ3JlZURheXNfUmVtb3ZlZE91dGxpZXJzLnhsc3hdU2ltdWxhdGlvblJlc3VsdHM0SEREIVI3QzExPUBTaW11bGF0aW9uSGlzdG9ncmFtQmluTGFiZWwoIERBVEEhUlsyOV1DWy01XSwgMjEsIDMsIFRSVUUgKY8AAABbUTRhX1VTRURfTW9udGVDYXJsb19EZWdyZWVEYXlzX1JlbW92ZWRPdXRsaWVycy54bHN4XVNpbXVsYXRpb25SZXN1bHRzNEhERCFSMjVDMTE9QFNpbXVsYXRpb25IaXN0b2dyYW1CaW5MYWJlbCggREFUQSFSWzExXUNbLTVdLCAyMSwgMjEsIFRSVUUgKY4AAABbUTRhX1VTRURfTW9udGVDYXJsb19EZWdyZWVEYXlzX1JlbW92ZWRPdXRsaWVycy54bHN4XVNpbXVsYXRpb25SZXN1bHRzMTJIREQhUjExQzExPUBTaW11bGF0aW9uSGlzdG9ncmFtQmluTGFiZWwoIERBVEEhUlsyNV1DWzNdLCAyMSwgNywgVFJVRSApnQAAAFtRNGFfVVNFRF9Nb250ZUNhcmxvX0RlZ3JlZURheXNfUmVtb3ZlZE91dGxpZXJzLnhsc3hdU2ltdWxhdGlvblJlc3VsdHM1IVIxOUMxMj1AU2ltdWxhdGlvbkhpc3RvZ3JhbUJpbiggREFUQSFSWzU0XUNbLTVdLCAyMSwgMTUsIFRSVUUgKSAvQCBTaW11bGF0aW9uVHJpYWxzKCmdAAAAW1E0YV9VU0VEX01vbnRlQ2FybG9fRGVncmVlRGF5c19SZW1vdmVkT3V0bGllcnMueGxzeF1TaW11bGF0aW9uUmVzdWx0czUhUjE5QzEyPUBTaW11bGF0aW9uSGlzdG9ncmFtQmluKCBEQVRBIVJbNTRdQ1stNV0sIDIxLCAxNSwgVFJVRSApIC9AIFNpbXVsYXRpb25UcmlhbHMoKaAAAABbUTRhX1VTRURfTW9udGVDYXJsb19EZWdyZWVEYXlzX1JlbW92ZWRPdXRsaWVycy54bHN4XVNpbXVsYXRpb25SZXN1bHRzMkhERCFSMThDMTI9QFNpbXVsYXRpb25IaXN0b2dyYW1CaW4oIERBVEEhUlsxOF1DWy04XSwgMjEsIDE0LCBUUlVFICkgL0AgU2ltdWxhdGlvblRyaWFscygpoAAAAFtRNGFfVVNFRF9Nb250ZUNhcmxvX0RlZ3JlZURheXNfUmVtb3ZlZE91dGxpZXJzLnhsc3hdU2ltdWxhdGlvblJlc3VsdHMySEREIVIxOEMxMj1AU2ltdWxhdGlvbkhpc3RvZ3JhbUJpbiggREFUQSFSWzE4XUNbLThdLCAyMSwgMTQsIFRSVUUgKSAvQCBTaW11bGF0aW9uVHJpYWxzKCmdAAAAW1E0YV9VU0VEX01vbnRlQ2FybG9fRGVncmVlRGF5c19SZW1vdmVkT3V0bGllcnMueGxzeF1TaW11bGF0aW9uUmVzdWx0czUhUjIzQzEyPUBTaW11bGF0aW9uSGlzdG9ncmFtQmluKCBEQVRBIVJbNTBdQ1stNV0sIDIxLCAxOSwgVFJVRSApIC9AIFNpbXVsYXRpb25UcmlhbHMoKZ0AAABbUTRhX1VTRURfTW9udGVDYXJsb19EZWdyZWVEYXlzX1JlbW92ZWRPdXRsaWVycy54bHN4XVNpbXVsYXRpb25SZXN1bHRzNSFSMjNDMTI9QFNpbXVsYXRpb25IaXN0b2dyYW1CaW4oIERBVEEhUls1MF1DWy01XSwgMjEsIDE5LCBUUlVFICkgL0AgU2ltdWxhdGlvblRyaWFscygpiQAAAFtRNGFfVVNFRF9Nb250ZUNhcmxvX0RlZ3JlZURheXNfUmVtb3ZlZE91dGxpZXJzLnhsc3hdU2ltdWxhdGlvblJlc3VsdHM1IVI3Qzg9QFNpbXVsYXRpb25IaXN0b2dyYW1CaW5MYWJlbCggREFUQSFSWzY2XUNbLTFdLCAyMSwgMywgVFJVRSApnQAAAFtRNGFfVVNFRF9Nb250ZUNhcmxvX0RlZ3JlZURheXNfUmVtb3ZlZE91dGxpZXJzLnhsc3hdU2ltdWxhdGlvblJlc3VsdHM5IVIxN0MxMj1AU2ltdWxhdGlvbkhpc3RvZ3JhbUJpbiggREFUQSFSWzU2XUNbLTFdLCAyMSwgMTMsIFRSVUUgKSAvQCBTaW11bGF0aW9uVHJpYWxzKCmdAAAAW1E0YV9VU0VEX01vbnRlQ2FybG9fRGVncmVlRGF5c19SZW1vdmVkT3V0bGllcnMueGxzeF1TaW11bGF0aW9uUmVzdWx0czkhUjE3QzEyPUBTaW11bGF0aW9uSGlzdG9ncmFtQmluKCBEQVRBIVJbNTZdQ1stMV0sIDIxLCAxMywgVFJVRSApIC9AIFNpbXVsYXRpb25UcmlhbHMoKYoAAABbUTRhX1VTRURfTW9udGVDYXJsb19EZWdyZWVEYXlzX1JlbW92ZWRPdXRsaWVycy54bHN4XVNpbXVsYXRpb25SZXN1bHRzNyFSOUMxMT1AU2ltdWxhdGlvbkhpc3RvZ3JhbUJpbkxhYmVsKCBEQVRBIVJbNjRdQ1stMl0sIDIxLCA1LCBUUlVFICmKAAAAW1E0YV9VU0VEX01vbnRlQ2FybG9fRGVncmVlRGF5c19SZW1vdmVkT3V0bGllcnMueGxzeF1TaW11bGF0aW9uUmVzdWx0czghUjdDMTE9QFNpbXVsYXRpb25IaXN0b2dyYW1CaW5MYWJlbCggREFUQSFSWzY2XUNbLTFdLCAyMSwgMywgVFJVRSApjAAAAFtRNGFfVVNFRF9Nb250ZUNhcmxvX0RlZ3JlZURheXNfUmVtb3ZlZE91dGxpZXJzLnhsc3hdU2ltdWxhdGlvblJlc3VsdHM1IVIxOEMxMT1AU2ltdWxhdGlvbkhpc3RvZ3JhbUJpbkxhYmVsKCBEQVRBIVJbNTVdQ1stNF0sIDIxLCAxNCwgVFJVRSApgQAAAFtRNGFfVVNFRF9Nb250ZUNhcmxvX0RlZ3JlZURheXNfUmVtb3ZlZE91dGxpZXJzLnhsc3hdU2ltdWxhdGlvblJlc3VsdHM3IVIxM0M5PUBTaW11bGF0aW9uSGlzdG9ncmFtQmluKCBEQVRBIVJbNjBdQywgMjEsIDksIFRSVUUgKYoAAABbUTRhX1VTRURfTW9udGVDYXJsb19EZWdyZWVEYXlzX1JlbW92ZWRPdXRsaWVycy54bHN4XVNpbXVsYXRpb25SZXN1bHRzNyFSNkMxMT1AU2ltdWxhdGlvbkhpc3RvZ3JhbUJpbkxhYmVsKCBEQVRBIVJbNjddQ1stMl0sIDIxLCAyLCBUUlVFICmKAAAAW1E0YV9VU0VEX01vbnRlQ2FybG9fRGVncmVlRGF5c19SZW1vdmVkT3V0bGllcnMueGxzeF1TaW11bGF0aW9uUmVzdWx0czkhUjIyQzg9QFNpbXVsYXRpb25IaXN0b2dyYW1CaW5MYWJlbCggREFUQSFSWzUxXUNbM10sIDIxLCAxOCwgVFJVRSAphwAAAFtRNGFfVVNFRF9Nb250ZUNhcmxvX0RlZ3JlZURheXNfUmVtb3ZlZE91dGxpZXJzLnhsc3hdU2ltdWxhdGlvblJlc3VsdHM2IVIxN0M4PUBTaW11bGF0aW9uSGlzdG9ncmFtQmluTGFiZWwoIERBVEEhUls1Nl1DLCAyMSwgMTMsIFRSVUUgKX0AAABbUTRhX1VTRURfTW9udGVDYXJsb19EZWdyZWVEYXlzX1JlbW92ZWRPdXRsaWVycy54bHN4XVNpbXVsYXRpb25SZXN1bHRzOSFSMjBDNj1AU2ltdWxhdGlvblBlcmNlbnRpbGUoIERBVEEhUls1M11DWzVdLCBSQ1stMV0gKW0AAABbUTRhX1VTRURfTW9udGVDYXJsb19EZWdyZWVEYXlzX1JlbW92ZWRPdXRsaWVycy54bHN4XVNpbXVsYXRpb25SZXN1bHRzNyFSOEMzPUBTaW11bGF0aW9uTWluKCBEQVRBIVJbNjVdQ1s2XSApjAAAAFtRNGFfVVNFRF9Nb250ZUNhcmxvX0RlZ3JlZURheXNfUmVtb3ZlZE91dGxpZXJzLnhsc3hdU2ltdWxhdGlvblJlc3VsdHM4IVIyNEMxMT1AU2ltdWxhdGlvbkhpc3RvZ3JhbUJpbkxhYmVsKCBEQVRBIVJbNDldQ1stMV0sIDIxLCAyMCwgVFJVRSApgwAAAFtRNGFfVVNFRF9Nb250ZUNhcmxvX0RlZ3JlZURheXNfUmVtb3ZlZE91dGxpZXJzLnhsc3hdU2ltdWxhdGlvblJlc3VsdHM5IVI3Qzk9QFNpbXVsYXRpb25IaXN0b2dyYW1CaW4oIERBVEEhUls2Nl1DWzJdLCAyMSwgMywgVFJVRSApfQAAAFtRNGFfVVNFRF9Nb250ZUNhcmxvX0RlZ3JlZURheXNfUmVtb3ZlZE91dGxpZXJzLnhsc3hdU2ltdWxhdGlvblJlc3VsdHM3IVIyMEM2PUBTaW11bGF0aW9uUGVyY2VudGlsZSggREFUQSFSWzUzXUNbM10sIFJDWy0xXSApfQAAAFtRNGFfVVNFRF9Nb250ZUNhcmxvX0RlZ3JlZURheXNfUmVtb3ZlZE91dGxpZXJzLnhsc3hdU2ltdWxhdGlvblJlc3VsdHM4IVIxOEM2PUBTaW11bGF0aW9uUGVyY2VudGlsZSggREFUQSFSWzU1XUNbNF0sIFJDWy0xXSApfAAAAFtRNGFfVVNFRF9Nb250ZUNhcmxvX0RlZ3JlZURheXNfUmVtb3ZlZE91dGxpZXJzLnhsc3hdU2ltdWxhdGlvblJlc3VsdHM5IVI4QzY9QFNpbXVsYXRpb25QZXJjZW50aWxlKCBEQVRBIVJbNjVdQ1s1XSwgUkNbLTFdICmFAAAAW1E0YV9VU0VEX01vbnRlQ2FybG9fRGVncmVlRGF5c19SZW1vdmVkT3V0bGllcnMueGxzeF1TaW11bGF0aW9uUmVzdWx0czYhUjEzQzk9QFNpbXVsYXRpb25IaXN0b2dyYW1CaW4oIERBVEEhUls2MF1DWy0xXSwgMjEsIDksIFRSVUUgKYUAAABbUTRhX1VTRURfTW9udGVDYXJsb19EZWdyZWVEYXlzX1JlbW92ZWRPdXRsaWVycy54bHN4XVNpbXVsYXRpb25SZXN1bHRzOCFSMTlDOT1AU2ltdWxhdGlvbkhpc3RvZ3JhbUJpbiggREFUQSFSWzU0XUNbMV0sIDIxLCAxNSwgVFJVRSAphgAAAFtRNGFfVVNFRF9Nb250ZUNhcmxvX0RlZ3JlZURheXNfUmVtb3ZlZE91dGxpZXJzLnhsc3hdU2ltdWxhdGlvblJlc3VsdHM2IVIxMUM4PUBTaW11bGF0aW9uSGlzdG9ncmFtQmluTGFiZWwoIERBVEEhUls2Ml1DLCAyMSwgNywgVFJVRSApfAAAAFtRNGFfVVNFRF9Nb250ZUNhcmxvX0RlZ3JlZURheXNfUmVtb3ZlZE91dGxpZXJzLnhsc3hdU2ltdWxhdGlvblJlc3VsdHM0Q0REIVI3QzY9QFNpbXVsYXRpb25QZXJjZW50aWxlKCBEQVRBIVJbNjZdQywgUkNbLTFdICmPAAAAW1E0YV9VU0VEX01vbnRlQ2FybG9fRGVncmVlRGF5c19SZW1vdmVkT3V0bGllcnMueGxzeF1TaW11bGF0aW9uUmVzdWx0czNDREQhUjE3QzExPUBTaW11bGF0aW9uSGlzdG9ncmFtQmluTGFiZWwoIERBVEEhUls1Nl1DWy02XSwgMjEsIDEzLCBUUlVFICmEAAAAW1E0YV9VU0VEX01vbnRlQ2FybG9fRGVncmVlRGF5c19SZW1vdmVkT3V0bGllcnMueGxzeF1TaW11bGF0aW9uUmVzdWx0czghUjEwQzk9QFNpbXVsYXRpb25IaXN0b2dyYW1CaW4oIERBVEEhUls2M11DWzFdLCAyMSwgNiwgVFJVRSApgwAAAFtRNGFfVVNFRF9Nb250ZUNhcmxvX0RlZ3JlZURheXNfUmVtb3ZlZE91dGxpZXJzLnhsc3hdU2ltdWxhdGlvblJlc3VsdHM5IVI4Qzk9QFNpbXVsYXRpb25IaXN0b2dyYW1CaW4oIERBVEEhUls2NV1DWzJdLCAyMSwgNCwgVFJVRSAphgAAAFtRNGFfVVNFRF9Nb250ZUNhcmxvX0RlZ3JlZURheXNfUmVtb3ZlZE91dGxpZXJzLnhsc3hdU2ltdWxhdGlvblJlc3VsdHM2IVIxOUM5PUBTaW11bGF0aW9uSGlzdG9ncmFtQmluKCBEQVRBIVJbNTRdQ1stMV0sIDIxLCAxNSwgVFJVRSApigAAAFtRNGFfVVNFRF9Nb250ZUNhcmxvX0RlZ3JlZURheXNfUmVtb3ZlZE91dGxpZXJzLnhsc3hdU2ltdWxhdGlvblJlc3VsdHM4IVIxNEM4PUBTaW11bGF0aW9uSGlzdG9ncmFtQmluTGFiZWwoIERBVEEhUls1OV1DWzJdLCAyMSwgMTAsIFRSVUUgKYMAAABbUTRhX1VTRURfTW9udGVDYXJsb19EZWdyZWVEYXlzX1JlbW92ZWRPdXRsaWVycy54bHN4XVNpbXVsYXRpb25SZXN1bHRzOCFSN0M5PUBTaW11bGF0aW9uSGlzdG9ncmFtQmluKCBEQVRBIVJbNjZdQ1sxXSwgMjEsIDMsIFRSVUUgKX0AAABbUTRhX1VTRURfTW9udGVDYXJsb19EZWdyZWVEYXlzX1JlbW92ZWRPdXRsaWVycy54bHN4XVNpbXVsYXRpb25SZXN1bHRzNiFSMjBDNj1AU2ltdWxhdGlvblBlcmNlbnRpbGUoIERBVEEhUls1M11DWzJdLCBSQ1stMV0gKX0AAABbUTRhX1VTRURfTW9udGVDYXJsb19EZWdyZWVEYXlzX1JlbW92ZWRPdXRsaWVycy54bHN4XVNpbXVsYXRpb25SZXN1bHRzNyFSMThDNj1AU2ltdWxhdGlvblBlcmNlbnRpbGUoIERBVEEhUls1NV1DWzNdLCBSQ1stMV0gKYsAAABbUTRhX1VTRURfTW9udGVDYXJsb19EZWdyZWVEYXlzX1JlbW92ZWRPdXRsaWVycy54bHN4XVNpbXVsYXRpb25SZXN1bHRzNSFSMTBDMTE9QFNpbXVsYXRpb25IaXN0b2dyYW1CaW5MYWJlbCggREFUQSFSWzYzXUNbLTRdLCAyMSwgNiwgVFJVRSApfQAAAFtRNGFfVVNFRF9Nb250ZUNhcmxvX0RlZ3JlZURheXNfUmVtb3ZlZE91dGxpZXJzLnhsc3hdU2ltdWxhdGlvblJlc3VsdHM2IVIxN0M2PUBTaW11bGF0aW9uUGVyY2VudGlsZSggREFUQSFSWzU2XUNbMl0sIFJDWy0xXSApnQAAAFtRNGFfVVNFRF9Nb250ZUNhcmxvX0RlZ3JlZURheXNfUmVtb3ZlZE91dGxpZXJzLnhsc3hdU2ltdWxhdGlvblJlc3VsdHM3IVIyM0MxMj1AU2ltdWxhdGlvbkhpc3RvZ3JhbUJpbiggREFUQSFSWzUwXUNbLTNdLCAyMSwgMTksIFRSVUUgKSAvQCBTaW11bGF0aW9uVHJpYWxzKCmdAAAAW1E0YV9VU0VEX01vbnRlQ2FybG9fRGVncmVlRGF5c19SZW1vdmVkT3V0bGllcnMueGxzeF1TaW11bGF0aW9uUmVzdWx0czchUjIzQzEyPUBTaW11bGF0aW9uSGlzdG9ncmFtQmluKCBEQVRBIVJbNTBdQ1stM10sIDIxLCAxOSwgVFJVRSApIC9AIFNpbXVsYXRpb25UcmlhbHMoKYoAAABbUTRhX1VTRURfTW9udGVDYXJsb19EZWdyZWVEYXlzX1JlbW92ZWRPdXRsaWVycy54bHN4XVNpbXVsYXRpb25SZXN1bHRzOCFSNkMxMT1AU2ltdWxhdGlvbkhpc3RvZ3JhbUJpbkxhYmVsKCBEQVRBIVJbNjddQ1stMV0sIDIxLCAyLCBUUlVFICmHAAAAW1E0YV9VU0VEX01vbnRlQ2FybG9fRGVncmVlRGF5c19SZW1vdmVkT3V0bGllcnMueGxzeF1TaW11bGF0aW9uUmVzdWx0czYhUjE5Qzg9QFNpbXVsYXRpb25IaXN0b2dyYW1CaW5MYWJlbCggREFUQSFSWzU0XUMsIDIxLCAxNSwgVFJVRSApigAAAFtRNGFfVVNFRF9Nb250ZUNhcmxvX0RlZ3JlZURheXNfUmVtb3ZlZE91dGxpZXJzLnhsc3hdU2ltdWxhdGlvblJlc3VsdHM3IVIxN0M4PUBTaW11bGF0aW9uSGlzdG9ncmFtQmluTGFiZWwoIERBVEEhUls1Nl1DWzFdLCAyMSwgMTMsIFRSVUUgKYgAAABbUTRhX1VTRURfTW9udGVDYXJsb19EZWdyZWVEYXlzX1JlbW92ZWRPdXRsaWVycy54bHN4XVNpbXVsYXRpb25SZXN1bHRzOCFSN0M4PUBTaW11bGF0aW9uSGlzdG9ncmFtQmluTGFiZWwoIERBVEEhUls2Nl1DWzJdLCAyMSwgMywgVFJVRSApiAAAAFtRNGFfVVNFRF9Nb250ZUNhcmxvX0RlZ3JlZURheXNfUmVtb3ZlZE91dGxpZXJzLnhsc3hdU2ltdWxhdGlvblJlc3VsdHM5IVI1Qzg9QFNpbXVsYXRpb25IaXN0b2dyYW1CaW5MYWJlbCggREFUQSFSWzY4XUNbM10sIDIxLCAxLCBUUlVFICmMAAAAW1E0YV9VU0VEX01vbnRlQ2FybG9fRGVncmVlRGF5c19SZW1vdmVkT3V0bGllcnMueGxzeF1TaW11bGF0aW9uUmVzdWx0czchUjE4QzExPUBTaW11bGF0aW9uSGlzdG9ncmFtQmluTGFiZWwoIERBVEEhUls1NV1DWy0yXSwgMjEsIDE0LCBUUlVFICmEAAAAW1E0YV9VU0VEX01vbnRlQ2FybG9fRGVncmVlRGF5c19SZW1vdmVkT3V0bGllcnMueGxzeF1TaW11bGF0aW9uUmVzdWx0czkhUjEzQzk9QFNpbXVsYXRpb25IaXN0b2dyYW1CaW4oIERBVEEhUls2MF1DWzJdLCAyMSwgOSwgVFJVRSApjAAAAFtRNGFfVVNFRF9Nb250ZUNhcmxvX0RlZ3JlZURheXNfUmVtb3ZlZE91dGxpZXJzLnhsc3hdU2ltdWxhdGlvblJlc3VsdHM1IVIxN0MxMT1AU2ltdWxhdGlvbkhpc3RvZ3JhbUJpbkxhYmVsKCBEQVRBIVJbNTZdQ1stNF0sIDIxLCAxMywgVFJVRSApjAAAAFtRNGFfVVNFRF9Nb250ZUNhcmxvX0RlZ3JlZURheXNfUmVtb3ZlZE91dGxpZXJzLnhsc3hdU2ltdWxhdGlvblJlc3VsdHM0Q0REIVI4Qzg9QFNpbXVsYXRpb25IaXN0b2dyYW1CaW5MYWJlbCggREFUQSFSWzY1XUNbLTJdLCAyMSwgNCwgVFJVRSApjgAAAFtRNGFfVVNFRF9Nb250ZUNhcmxvX0RlZ3JlZURheXNfUmVtb3ZlZE91dGxpZXJzLnhsc3hdU2ltdWxhdGlvblJlc3VsdHM0Q0REIVIxM0MxMT1AU2ltdWxhdGlvbkhpc3RvZ3JhbUJpbkxhYmVsKCBEQVRBIVJbNjBdQ1stNV0sIDIxLCA5LCBUUlVFICmdAAAAW1E0YV9VU0VEX01vbnRlQ2FybG9fRGVncmVlRGF5c19SZW1vdmVkT3V0bGllcnMueGxzeF1TaW11bGF0aW9uUmVzdWx0czkhUjE4QzEyPUBTaW11bGF0aW9uSGlzdG9ncmFtQmluKCBEQVRBIVJbNTVdQ1stMV0sIDIxLCAxNCwgVFJVRSApIC9AIFNpbXVsYXRpb25UcmlhbHMoKZ0AAABbUTRhX1VTRURfTW9udGVDYXJsb19EZWdyZWVEYXlzX1JlbW92ZWRPdXRsaWVycy54bHN4XVNpbXVsYXRpb25SZXN1bHRzOSFSMThDMTI9QFNpbXVsYXRpb25IaXN0b2dyYW1CaW4oIERBVEEhUls1NV1DWy0xXSwgMjEsIDE0LCBUUlVFICkgL0AgU2ltdWxhdGlvblRyaWFscygpfQAAAFtRNGFfVVNFRF9Nb250ZUNhcmxvX0RlZ3JlZURheXNfUmVtb3ZlZE91dGxpZXJzLnhsc3hdU2ltdWxhdGlvblJlc3VsdHM1IVIyMUM2PUBTaW11bGF0aW9uUGVyY2VudGlsZSggREFUQSFSWzUyXUNbMV0sIFJDWy0xXSApjgAAAFtRNGFfVVNFRF9Nb250ZUNhcmxvX0RlZ3JlZURheXNfUmVtb3ZlZE91dGxpZXJzLnhsc3hdU2ltdWxhdGlvblJlc3VsdHMySEREIVIxN0M4PUBTaW11bGF0aW9uSGlzdG9ncmFtQmluTGFiZWwoIERBVEEhUlsxOV1DWy00XSwgMjEsIDEzLCBUUlVFICl8AAAAW1E0YV9VU0VEX01vbnRlQ2FybG9fRGVncmVlRGF5c19SZW1vdmVkT3V0bGllcnMueGxzeF1TaW11bGF0aW9uUmVzdWx0czUhUjdDNj1AU2ltdWxhdGlvblBlcmNlbnRpbGUoIERBVEEhUls2Nl1DWzFdLCBSQ1stMV0gKY8AAABbUTRhX1VTRURfTW9udGVDYXJsb19EZWdyZWVEYXlzX1JlbW92ZWRPdXRsaWVycy54bHN4XVNpbXVsYXRpb25SZXN1bHRzNEhERCFSMTdDMTE9QFNpbXVsYXRpb25IaXN0b2dyYW1CaW5MYWJlbCggREFUQSFSWzE5XUNbLTVdLCAyMSwgMTMsIFRSVUUgKYEAAABbUTRhX1VTRURfTW9udGVDYXJsb19EZWdyZWVEYXlzX1JlbW92ZWRPdXRsaWVycy54bHN4XVNpbXVsYXRpb25SZXN1bHRzMUhERCFSMTBDNj1AU2ltdWxhdGlvblBlcmNlbnRpbGUoIERBVEEhUlsyNl1DWy0zXSwgUkNbLTFdICmgAAAAW1E0YV9VU0VEX01vbnRlQ2FybG9fRGVncmVlRGF5c19SZW1vdmVkT3V0bGllcnMueGxzeF1TaW11bGF0aW9uUmVzdWx0czNDREQhUjE1QzEyPUBTaW11bGF0aW9uSGlzdG9ncmFtQmluKCBEQVRBIVJbNThdQ1stN10sIDIxLCAxMSwgVFJVRSApIC9AIFNpbXVsYXRpb25UcmlhbHMoKaAAAABbUTRhX1VTRURfTW9udGVDYXJsb19EZWdyZWVEYXlzX1JlbW92ZWRPdXRsaWVycy54bHN4XVNpbXVsYXRpb25SZXN1bHRzM0NERCFSMTVDMTI9QFNpbXVsYXRpb25IaXN0b2dyYW1CaW4oIERBVEEhUls1OF1DWy03XSwgMjEsIDExLCBUUlVFICkgL0AgU2ltdWxhdGlvblRyaWFscygpjwAAAFtRNGFfVVNFRF9Nb250ZUNhcmxvX0RlZ3JlZURheXNfUmVtb3ZlZE91dGxpZXJzLnhsc3hdU2ltdWxhdGlvblJlc3VsdHM0SEREIVIyM0MxMT1AU2ltdWxhdGlvbkhpc3RvZ3JhbUJpbkxhYmVsKCBEQVRBIVJbMTNdQ1stNV0sIDIxLCAxOSwgVFJVRSApcQAAAFtRNGFfVVNFRF9Nb250ZUNhcmxvX0RlZ3JlZURheXNfUmVtb3ZlZE91dGxpZXJzLnhsc3hdU2ltdWxhdGlvblJlc3VsdHM0Q0REIVI0QzM9QFNpbXVsYXRpb25NZWFuKCBEQVRBIVJbNjldQ1szXSApoAAAAFtRNGFfVVNFRF9Nb250ZUNhcmxvX0RlZ3JlZURheXNfUmVtb3ZlZE91dGxpZXJzLnhsc3hdU2ltdWxhdGlvblJlc3VsdHM0SEREIVIxNUMxMj1AU2ltdWxhdGlvbkhpc3RvZ3JhbUJpbiggREFUQSFSWzIxXUNbLTZdLCAyMSwgMTEsIFRSVUUgKSAvQCBTaW11bGF0aW9uVHJpYWxzKCmgAAAAW1E0YV9VU0VEX01vbnRlQ2FybG9fRGVncmVlRGF5c19SZW1vdmVkT3V0bGllcnMueGxzeF1TaW11bGF0aW9uUmVzdWx0czRIREQhUjE1QzEyPUBTaW11bGF0aW9uSGlzdG9ncmFtQmluKCBEQVRBIVJbMjFdQ1stNl0sIDIxLCAxMSwgVFJVRSApIC9AIFNpbXVsYXRpb25UcmlhbHMoKZ8AAABbUTRhX1VTRURfTW9udGVDYXJsb19EZWdyZWVEYXlzX1JlbW92ZWRPdXRsaWVycy54bHN4XVNpbXVsYXRpb25SZXN1bHRzMkNERCFSMTBDMTI9QFNpbXVsYXRpb25IaXN0b2dyYW1CaW4oIERBVEEhUls2M11DWy04XSwgMjEsIDYsIFRSVUUgKSAvQCBTaW11bGF0aW9uVHJpYWxzKCmfAAAAW1E0YV9VU0VEX01vbnRlQ2FybG9fRGVncmVlRGF5c19SZW1vdmVkT3V0bGllcnMueGxzeF1TaW11bGF0aW9uUmVzdWx0czJDREQhUjEwQzEyPUBTaW11bGF0aW9uSGlzdG9ncmFtQmluKCBEQVRBIVJbNjNdQ1stOF0sIDIxLCA2LCBUUlVFICkgL0AgU2ltdWxhdGlvblRyaWFscygphwAAAFtRNGFfVVNFRF9Nb250ZUNhcmxvX0RlZ3JlZURheXNfUmVtb3ZlZE91dGxpZXJzLnhsc3hdU2ltdWxhdGlvblJlc3VsdHM0SEREIVI1Qzk9QFNpbXVsYXRpb25IaXN0b2dyYW1CaW4oIERBVEEhUlszMV1DWy0zXSwgMjEsIDEsIFRSVUUgKXYAAABbUTRhX1VTRURfTW9udGVDYXJsb19EZWdyZWVEYXlzX1JlbW92ZWRPdXRsaWVycy54bHN4XVNpbXVsYXRpb25SZXN1bHRzNEhERCFSMTdDMz1AU2ltdWxhdGlvbkt1cnRvc2lzKCBEQVRBIVJbMTldQ1szXSAphwAAAFtRNGFfVVNFRF9Nb250ZUNhcmxvX0RlZ3JlZURheXNfUmVtb3ZlZE91dGxpZXJzLnhsc3hdU2ltdWxhdGlvblJlc3VsdHMxQ0REIVI4Qzk9QFNpbXVsYXRpb25IaXN0b2dyYW1CaW4oIERBVEEhUls2NV1DWy02XSwgMjEsIDQsIFRSVUUgKYYAAABbUTRhX1VTRURfTW9udGVDYXJsb19EZWdyZWVEYXlzX1JlbW92ZWRPdXRsaWVycy54bHN4XVNpbXVsYXRpb25SZXN1bHRzNSFSMjRDOT1AU2ltdWxhdGlvbkhpc3RvZ3JhbUJpbiggREFUQSFSWzQ5XUNbLTJdLCAyMSwgMjAsIFRSVUUgKX0AAABbUTRhX1VTRURfTW9udGVDYXJsb19EZWdyZWVEYXlzX1JlbW92ZWRPdXRsaWVycy54bHN4XVNpbXVsYXRpb25SZXN1bHRzNENERCFSMTNDNj1AU2ltdWxhdGlvblBlcmNlbnRpbGUoIERBVEEhUls2MF1DLCBSQ1stMV0gKZ0AAABbUTRhX1VTRURfTW9udGVDYXJsb19EZWdyZWVEYXlzX1JlbW92ZWRPdXRsaWVycy54bHN4XVNpbXVsYXRpb25SZXN1bHRzNiFSMTRDMTI9QFNpbXVsYXRpb25IaXN0b2dyYW1CaW4oIERBVEEhUls1OV1DWy00XSwgMjEsIDEwLCBUUlVFICkgL0AgU2ltdWxhdGlvblRyaWFscygpnQAAAFtRNGFfVVNFRF9Nb250ZUNhcmxvX0RlZ3JlZURheXNfUmVtb3ZlZE91dGxpZXJzLnhsc3hdU2ltdWxhdGlvblJlc3VsdHM2IVIxNEMxMj1AU2ltdWxhdGlvbkhpc3RvZ3JhbUJpbiggREFUQSFSWzU5XUNbLTRdLCAyMSwgMTAsIFRSVUUgKSAvQCBTaW11bGF0aW9uVHJpYWxzKCmHAAAAW1E0YV9VU0VEX01vbnRlQ2FybG9fRGVncmVlRGF5c19SZW1vdmVkT3V0bGllcnMueGxzeF1TaW11bGF0aW9uUmVzdWx0czRIREQhUjdDOT1AU2ltdWxhdGlvbkhpc3RvZ3JhbUJpbiggREFUQSFSWzI5XUNbLTNdLCAyMSwgMywgVFJVRSApiQAAAFtRNGFfVVNFRF9Nb250ZUNhcmxvX0RlZ3JlZURheXNfUmVtb3ZlZE91dGxpZXJzLnhsc3hdU2ltdWxhdGlvblJlc3VsdHMyQ0REIVIyNEM5PUBTaW11bGF0aW9uSGlzdG9ncmFtQmluKCBEQVRBIVJbNDldQ1stNV0sIDIxLCAyMCwgVFJVRSApfQAAAFtRNGFfVVNFRF9Nb250ZUNhcmxvX0RlZ3JlZURheXNfUmVtb3ZlZE91dGxpZXJzLnhsc3hdU2ltdWxhdGlvblJlc3VsdHM0SEREIVIxNEM2PUBTaW11bGF0aW9uUGVyY2VudGlsZSggREFUQSFSWzIyXUMsIFJDWy0xXSApiwAAAFtRNGFfVVNFRF9Nb250ZUNhcmxvX0RlZ3JlZURheXNfUmVtb3ZlZE91dGxpZXJzLnhsc3hdU2ltdWxhdGlvblJlc3VsdHM1IVIxNUM4PUBTaW11bGF0aW9uSGlzdG9ncmFtQmluTGFiZWwoIERBVEEhUls1OF1DWy0xXSwgMjEsIDExLCBUUlVFICmgAAAAW1E0YV9VU0VEX01vbnRlQ2FybG9fRGVncmVlRGF5c19SZW1vdmVkT3V0bGllcnMueGxzeF1TaW11bGF0aW9uUmVzdWx0czEySEREIVIyMkMxMj1AU2ltdWxhdGlvbkhpc3RvZ3JhbUJpbiggREFUQSFSWzE0XUNbMl0sIDIxLCAxOCwgVFJVRSApIC9AIFNpbXVsYXRpb25UcmlhbHMoKaAAAABbUTRhX1VTRURfTW9udGVDYXJsb19EZWdyZWVEYXlzX1JlbW92ZWRPdXRsaWVycy54bHN4XVNpbXVsYXRpb25SZXN1bHRzMTJIREQhUjIyQzEyPUBTaW11bGF0aW9uSGlzdG9ncmFtQmluKCBEQVRBIVJbMTRdQ1syXSwgMjEsIDE4LCBUUlVFICkgL0AgU2ltdWxhdGlvblRyaWFscygpoAAAAFtRNGFfVVNFRF9Nb250ZUNhcmxvX0RlZ3JlZURheXNfUmVtb3ZlZE91dGxpZXJzLnhsc3hdU2ltdWxhdGlvblJlc3VsdHM0SEREIVIyMkMxMj1AU2ltdWxhdGlvbkhpc3RvZ3JhbUJpbiggREFUQSFSWzE0XUNbLTZdLCAyMSwgMTgsIFRSVUUgKSAvQCBTaW11bGF0aW9uVHJpYWxzKCmgAAAAW1E0YV9VU0VEX01vbnRlQ2FybG9fRGVncmVlRGF5c19SZW1vdmVkT3V0bGllcnMueGxzeF1TaW11bGF0aW9uUmVzdWx0czRIREQhUjIyQzEyPUBTaW11bGF0aW9uSGlzdG9ncmFtQmluKCBEQVRBIVJbMTRdQ1stNl0sIDIxLCAxOCwgVFJVRSApIC9AIFNpbXVsYXRpb25UcmlhbHMoKYEAAABbUTRhX1VTRURfTW9udGVDYXJsb19EZWdyZWVEYXlzX1JlbW92ZWRPdXRsaWVycy54bHN4XVNpbXVsYXRpb25SZXN1bHRzM0NERCFSMThDNj1AU2ltdWxhdGlvblBlcmNlbnRpbGUoIERBVEEhUls1NV1DWy0xXSwgUkNbLTFdICmdAAAAW1E0YV9VU0VEX01vbnRlQ2FybG9fRGVncmVlRGF5c19SZW1vdmVkT3V0bGllcnMueGxzeF1TaW11bGF0aW9uUmVzdWx0czUhUjE0QzEyPUBTaW11bGF0aW9uSGlzdG9ncmFtQmluKCBEQVRBIVJbNTldQ1stNV0sIDIxLCAxMCwgVFJVRSApIC9AIFNpbXVsYXRpb25UcmlhbHMoKZ0AAABbUTRhX1VTRURfTW9udGVDYXJsb19EZWdyZWVEYXlzX1JlbW92ZWRPdXRsaWVycy54bHN4XVNpbXVsYXRpb25SZXN1bHRzNSFSMTRDMTI9QFNpbXVsYXRpb25IaXN0b2dyYW1CaW4oIERBVEEhUls1OV1DWy01XSwgMjEsIDEwLCBUUlVFICkgL0AgU2ltdWxhdGlvblRyaWFscygphgAAAFtRNGFfVVNFRF9Nb250ZUNhcmxvX0RlZ3JlZURheXNfUmVtb3ZlZE91dGxpZXJzLnhsc3hdU2ltdWxhdGlvblJlc3VsdHM1IVIxOEM5PUBTaW11bGF0aW9uSGlzdG9ncmFtQmluKCBEQVRBIVJbNTVdQ1stMl0sIDIxLCAxNCwgVFJVRSApigAAAFtRNGFfVVNFRF9Nb250ZUNhcmxvX0RlZ3JlZURheXNfUmVtb3ZlZE91dGxpZXJzLnhsc3hdU2ltdWxhdGlvblJlc3VsdHM5IVIxNkM4PUBTaW11bGF0aW9uSGlzdG9ncmFtQmluTGFiZWwoIERBVEEhUls1N11DWzNdLCAyMSwgMTIsIFRSVUUgKXwAAABbUTRhX1VTRURfTW9udGVDYXJsb19EZWdyZWVEYXlzX1JlbW92ZWRPdXRsaWVycy54bHN4XVNpbXVsYXRpb25SZXN1bHRzNyFSOEM2PUBTaW11bGF0aW9uUGVyY2VudGlsZSggREFUQSFSWzY1XUNbM10sIFJDWy0xXSApfAAAAFtRNGFfVVNFRF9Nb250ZUNhcmxvX0RlZ3JlZURheXNfUmVtb3ZlZE91dGxpZXJzLnhsc3hdU2ltdWxhdGlvblJlc3VsdHM4IVI2QzY9QFNpbXVsYXRpb25QZXJjZW50aWxlKCBEQVRBIVJbNjddQ1s0XSwgUkNbLTFdICmFAAAAW1E0YV9VU0VEX01vbnRlQ2FybG9fRGVncmVlRGF5c19SZW1vdmVkT3V0bGllcnMueGxzeF1TaW11bGF0aW9uUmVzdWx0czkhUjE4Qzk9QFNpbXVsYXRpb25IaXN0b2dyYW1CaW4oIERBVEEhUls1NV1DWzJdLCAyMSwgMTQsIFRSVUUgKZ0AAABbUTRhX1VTRURfTW9udGVDYXJsb19EZWdyZWVEYXlzX1JlbW92ZWRPdXRsaWVycy54bHN4XVNpbXVsYXRpb25SZXN1bHRzNiFSMjNDMTI9QFNpbXVsYXRpb25IaXN0b2dyYW1CaW4oIERBVEEhUls1MF1DWy00XSwgMjEsIDE5LCBUUlVFICkgL0AgU2ltdWxhdGlvblRyaWFscygpnQAAAFtRNGFfVVNFRF9Nb250ZUNhcmxvX0RlZ3JlZURheXNfUmVtb3ZlZE91dGxpZXJzLnhsc3hdU2ltdWxhdGlvblJlc3VsdHM2IVIyM0MxMj1AU2ltdWxhdGlvbkhpc3RvZ3JhbUJpbiggREFUQSFSWzUwXUNbLTRdLCAyMSwgMTksIFRSVUUgKSAvQCBTaW11bGF0aW9uVHJpYWxzKCl8AAAAW1E0YV9VU0VEX01vbnRlQ2FybG9fRGVncmVlRGF5c19SZW1vdmVkT3V0bGllcnMueGxzeF1TaW11bGF0aW9uUmVzdWx0czchUjVDNj1AU2ltdWxhdGlvblBlcmNlbnRpbGUoIERBVEEhUls2OF1DWzNdLCBSQ1stMV0gKZwAAABbUTRhX1VTRURfTW9udGVDYXJsb19EZWdyZWVEYXlzX1JlbW92ZWRPdXRsaWVycy54bHN4XVNpbXVsYXRpb25SZXN1bHRzOCFSMTFDMTI9QFNpbXVsYXRpb25IaXN0b2dyYW1CaW4oIERBVEEhUls2Ml1DWy0yXSwgMjEsIDcsIFRSVUUgKSAvQCBTaW11bGF0aW9uVHJpYWxzKCmcAAAAW1E0YV9VU0VEX01vbnRlQ2FybG9fRGVncmVlRGF5c19SZW1vdmVkT3V0bGllcnMueGxzeF1TaW11bGF0aW9uUmVzdWx0czghUjExQzEyPUBTaW11bGF0aW9uSGlzdG9ncmFtQmluKCBEQVRBIVJbNjJdQ1stMl0sIDIxLCA3LCBUUlVFICkgL0AgU2ltdWxhdGlvblRyaWFscygpmwAAAFtRNGFfVVNFRF9Nb250ZUNhcmxvX0RlZ3JlZURheXNfUmVtb3ZlZE91dGxpZXJzLnhsc3hdU2ltdWxhdGlvblJlc3VsdHM1IVI2QzEyPUBTaW11bGF0aW9uSGlzdG9ncmFtQmluKCBEQVRBIVJbNjddQ1stNV0sIDIxLCAyLCBUUlVFICkgL0AgU2ltdWxhdGlvblRyaWFscygpmwAAAFtRNGFfVVNFRF9Nb250ZUNhcmxvX0RlZ3JlZURheXNfUmVtb3ZlZE91dGxpZXJzLnhsc3hdU2ltdWxhdGlvblJlc3VsdHM1IVI2QzEyPUBTaW11bGF0aW9uSGlzdG9ncmFtQmluKCBEQVRBIVJbNjddQ1stNV0sIDIxLCAyLCBUUlVFICkgL0AgU2ltdWxhdGlvblRyaWFscygpigAAAFtRNGFfVVNFRF9Nb250ZUNhcmxvX0RlZ3JlZURheXNfUmVtb3ZlZE91dGxpZXJzLnhsc3hdU2ltdWxhdGlvblJlc3VsdHM4IVI5QzExPUBTaW11bGF0aW9uSGlzdG9ncmFtQmluTGFiZWwoIERBVEEhUls2NF1DWy0xXSwgMjEsIDUsIFRSVUUgKYQAAABbUTRhX1VTRURfTW9udGVDYXJsb19EZWdyZWVEYXlzX1JlbW92ZWRPdXRsaWVycy54bHN4XVNpbXVsYXRpb25SZXN1bHRzNiFSN0M5PUBTaW11bGF0aW9uSGlzdG9ncmFtQmluKCBEQVRBIVJbNjZdQ1stMV0sIDIxLCAzLCBUUlVFICl9AAAAW1E0YV9VU0VEX01vbnRlQ2FybG9fRGVncmVlRGF5c19SZW1vdmVkT3V0bGllcnMueGxzeF1TaW11bGF0aW9uUmVzdWx0czghUjIzQzY9QFNpbXVsYXRpb25QZXJjZW50aWxlKCBEQVRBIVJbNTBdQ1s0XSwgUkNbLTFdICmdAAAAW1E0YV9VU0VEX01vbnRlQ2FybG9fRGVncmVlRGF5c19SZW1vdmVkT3V0bGllcnMueGxzeF1TaW11bGF0aW9uUmVzdWx0czghUjE3QzEyPUBTaW11bGF0aW9uSGlzdG9ncmFtQmluKCBEQVRBIVJbNTZdQ1stMl0sIDIxLCAxMywgVFJVRSApIC9AIFNpbXVsYXRpb25UcmlhbHMoKZ0AAABbUTRhX1VTRURfTW9udGVDYXJsb19EZWdyZWVEYXlzX1JlbW92ZWRPdXRsaWVycy54bHN4XVNpbXVsYXRpb25SZXN1bHRzOCFSMTdDMTI9QFNpbXVsYXRpb25IaXN0b2dyYW1CaW4oIERBVEEhUls1Nl1DWy0yXSwgMjEsIDEzLCBUUlVFICkgL0AgU2ltdWxhdGlvblRyaWFscygpigAAAFtRNGFfVVNFRF9Nb250ZUNhcmxvX0RlZ3JlZURheXNfUmVtb3ZlZE91dGxpZXJzLnhsc3hdU2ltdWxhdGlvblJlc3VsdHM2IVI5QzExPUBTaW11bGF0aW9uSGlzdG9ncmFtQmluTGFiZWwoIERBVEEhUls2NF1DWy0zXSwgMjEsIDUsIFRSVUUgKYoAAABbUTRhX1VTRURfTW9udGVDYXJsb19EZWdyZWVEYXlzX1JlbW92ZWRPdXRsaWVycy54bHN4XVNpbXVsYXRpb25SZXN1bHRzNyFSN0MxMT1AU2ltdWxhdGlvbkhpc3RvZ3JhbUJpbkxhYmVsKCBEQVRBIVJbNjZdQ1stMl0sIDIxLCAzLCBUUlVFICmFAAAAW1E0YV9VU0VEX01vbnRlQ2FybG9fRGVncmVlRGF5c19SZW1vdmVkT3V0bGllcnMueGxzeF1TaW11bGF0aW9uUmVzdWx0czghUjE4Qzk9QFNpbXVsYXRpb25IaXN0b2dyYW1CaW4oIERBVEEhUls1NV1DWzFdLCAyMSwgMTQsIFRSVUUgKYUAAABbUTRhX1VTRURfTW9udGVDYXJsb19EZWdyZWVEYXlzX1JlbW92ZWRPdXRsaWVycy54bHN4XVNpbXVsYXRpb25SZXN1bHRzOSFSMTZDOT1AU2ltdWxhdGlvbkhpc3RvZ3JhbUJpbiggREFUQSFSWzU3XUNbMl0sIDIxLCAxMiwgVFJVRSApbQAAAFtRNGFfVVNFRF9Nb250ZUNhcmxvX0RlZ3JlZURheXNfUmVtb3ZlZE91dGxpZXJzLnhsc3hdU2ltdWxhdGlvblJlc3VsdHM4IVI4QzM9QFNpbXVsYXRpb25NaW4oIERBVEEhUls2NV1DWzddICmIAAAAW1E0YV9VU0VEX01vbnRlQ2FybG9fRGVncmVlRGF5c19SZW1vdmVkT3V0bGllcnMueGxzeF1TaW11bGF0aW9uUmVzdWx0czkhUjI0QzExPUBTaW11bGF0aW9uSGlzdG9ncmFtQmluTGFiZWwoIERBVEEhUls0OV1DLCAyMSwgMjAsIFRSVUUgKYkAAABbUTRhX1VTRURfTW9udGVDYXJsb19EZWdyZWVEYXlzX1JlbW92ZWRPdXRsaWVycy54bHN4XVNpbXVsYXRpb25SZXN1bHRzM0NERCFSMjFDOT1AU2ltdWxhdGlvbkhpc3RvZ3JhbUJpbiggREFUQSFSWzUyXUNbLTRdLCAyMSwgMTcsIFRSVUUgKZ4AAABbUTRhX1VTRURfTW9udGVDYXJsb19EZWdyZWVEYXlzX1JlbW92ZWRPdXRsaWVycy54bHN4XVNpbXVsYXRpb25SZXN1bHRzNENERCFSOUMxMj1AU2ltdWxhdGlvbkhpc3RvZ3JhbUJpbiggREFUQSFSWzY0XUNbLTZdLCAyMSwgNSwgVFJVRSApIC9AIFNpbXVsYXRpb25UcmlhbHMoKZ4AAABbUTRhX1VTRURfTW9udGVDYXJsb19EZWdyZWVEYXlzX1JlbW92ZWRPdXRsaWVycy54bHN4XVNpbXVsYXRpb25SZXN1bHRzNENERCFSOUMxMj1AU2ltdWxhdGlvbkhpc3RvZ3JhbUJpbiggREFUQSFSWzY0XUNbLTZdLCAyMSwgNSwgVFJVRSApIC9AIFNpbXVsYXRpb25UcmlhbHMoKZ0AAABbUTRhX1VTRURfTW9udGVDYXJsb19EZWdyZWVEYXlzX1JlbW92ZWRPdXRsaWVycy54bHN4XVNpbXVsYXRpb25SZXN1bHRzNyFSMjBDMTI9QFNpbXVsYXRpb25IaXN0b2dyYW1CaW4oIERBVEEhUls1M11DWy0zXSwgMjEsIDE2LCBUUlVFICkgL0AgU2ltdWxhdGlvblRyaWFscygpnQAAAFtRNGFfVVNFRF9Nb250ZUNhcmxvX0RlZ3JlZURheXNfUmVtb3ZlZE91dGxpZXJzLnhsc3hdU2ltdWxhdGlvblJlc3VsdHM3IVIyMEMxMj1AU2ltdWxhdGlvbkhpc3RvZ3JhbUJpbiggREFUQSFSWzUzXUNbLTNdLCAyMSwgMTYsIFRSVUUgKSAvQCBTaW11bGF0aW9uVHJpYWxzKCmdAAAAW1E0YV9VU0VEX01vbnRlQ2FybG9fRGVncmVlRGF5c19SZW1vdmVkT3V0bGllcnMueGxzeF1TaW11bGF0aW9uUmVzdWx0czghUjE4QzEyPUBTaW11bGF0aW9uSGlzdG9ncmFtQmluKCBEQVRBIVJbNTVdQ1stMl0sIDIxLCAxNCwgVFJVRSApIC9AIFNpbXVsYXRpb25UcmlhbHMoKZ0AAABbUTRhX1VTRURfTW9udGVDYXJsb19EZWdyZWVEYXlzX1JlbW92ZWRPdXRsaWVycy54bHN4XVNpbXVsYXRpb25SZXN1bHRzOCFSMThDMTI9QFNpbXVsYXRpb25IaXN0b2dyYW1CaW4oIERBVEEhUls1NV1DWy0yXSwgMjEsIDE0LCBUUlVFICkgL0AgU2ltdWxhdGlvblRyaWFscygpbQAAAFtRNGFfVVNFRF9Nb250ZUNhcmxvX0RlZ3JlZURheXNfUmVtb3ZlZE91dGxpZXJzLnhsc3hdU2ltdWxhdGlvblJlc3VsdHM2IVI4QzM9QFNpbXVsYXRpb25NaW4oIERBVEEhUls2NV1DWzVdICmMAAAAW1E0YV9VU0VEX01vbnRlQ2FybG9fRGVncmVlRGF5c19SZW1vdmVkT3V0bGllcnMueGxzeF1TaW11bGF0aW9uUmVzdWx0czchUjI0QzExPUBTaW11bGF0aW9uSGlzdG9ncmFtQmluTGFiZWwoIERBVEEhUls0OV1DWy0yXSwgMjEsIDIwLCBUUlVFICmdAAAAW1E0YV9VU0VEX01vbnRlQ2FybG9fRGVncmVlRGF5c19SZW1vdmVkT3V0bGllcnMueGxzeF1TaW11bGF0aW9uUmVzdWx0czchUjE3QzEyPUBTaW11bGF0aW9uSGlzdG9ncmFtQmluKCBEQVRBIVJbNTZdQ1stM10sIDIxLCAxMywgVFJVRSApIC9AIFNpbXVsYXRpb25UcmlhbHMoKZ0AAABbUTRhX1VTRURfTW9udGVDYXJsb19EZWdyZWVEYXlzX1JlbW92ZWRPdXRsaWVycy54bHN4XVNpbXVsYXRpb25SZXN1bHRzNyFSMTdDMTI9QFNpbXVsYXRpb25IaXN0b2dyYW1CaW4oIERBVEEhUls1Nl1DWy0zXSwgMjEsIDEzLCBUUlVFICkgL0AgU2ltdWxhdGlvblRyaWFscygphwAAAFtRNGFfVVNFRF9Nb250ZUNhcmxvX0RlZ3JlZURheXNfUmVtb3ZlZE91dGxpZXJzLnhsc3hdU2ltdWxhdGlvblJlc3VsdHM5IVIxMkMxMT1AU2ltdWxhdGlvbkhpc3RvZ3JhbUJpbkxhYmVsKCBEQVRBIVJbNjFdQywgMjEsIDgsIFRSVUUgKYoAAABbUTRhX1VTRURfTW9udGVDYXJsb19EZWdyZWVEYXlzX1JlbW92ZWRPdXRsaWVycy54bHN4XVNpbXVsYXRpb25SZXN1bHRzNiFSN0MxMT1AU2ltdWxhdGlvbkhpc3RvZ3JhbUJpbkxhYmVsKCBEQVRBIVJbNjZdQ1stM10sIDIxLCAzLCBUUlVFICmEAAAAW1E0YV9VU0VEX01vbnRlQ2FybG9fRGVncmVlRGF5c19SZW1vdmVkT3V0bGllcnMueGxzeF1TaW11bGF0aW9uUmVzdWx0czkhUjEwQzk9QFNpbXVsYXRpb25IaXN0b2dyYW1CaW4oIERBVEEhUls2M11DWzJdLCAyMSwgNiwgVFJVRSApigAAAFtRNGFfVVNFRF9Nb250ZUNhcmxvX0RlZ3JlZURheXNfUmVtb3ZlZE91dGxpZXJzLnhsc3hdU2ltdWxhdGlvblJlc3VsdHM1IVI2QzExPUBTaW11bGF0aW9uSGlzdG9ncmFtQmluTGFiZWwoIERBVEEhUls2N11DWy00XSwgMjEsIDIsIFRSVUUgKYoAAABbUTRhX1VTRURfTW9udGVDYXJsb19EZWdyZWVEYXlzX1JlbW92ZWRPdXRsaWVycy54bHN4XVNpbXVsYXRpb25SZXN1bHRzNyFSMjJDOD1AU2ltdWxhdGlvbkhpc3RvZ3JhbUJpbkxhYmVsKCBEQVRBIVJbNTFdQ1sxXSwgMjEsIDE4LCBUUlVFICl8AAAAW1E0YV9VU0VEX01vbnRlQ2FybG9fRGVncmVlRGF5c19SZW1vdmVkT3V0bGllcnMueGxzeF1TaW11bGF0aW9uUmVzdWx0czghUjVDNj1AU2ltdWxhdGlvblBlcmNlbnRpbGUoIERBVEEhUls2OF1DWzRdLCBSQ1stMV0gKZwAAABbUTRhX1VTRURfTW9udGVDYXJsb19EZWdyZWVEYXlzX1JlbW92ZWRPdXRsaWVycy54bHN4XVNpbXVsYXRpb25SZXN1bHRzOSFSMTFDMTI9QFNpbXVsYXRpb25IaXN0b2dyYW1CaW4oIERBVEEhUls2Ml1DWy0xXSwgMjEsIDcsIFRSVUUgKSAvQCBTaW11bGF0aW9uVHJpYWxzKCmcAAAAW1E0YV9VU0VEX01vbnRlQ2FybG9fRGVncmVlRGF5c19SZW1vdmVkT3V0bGllcnMueGxzeF1TaW11bGF0aW9uUmVzdWx0czkhUjExQzEyPUBTaW11bGF0aW9uSGlzdG9ncmFtQmluKCBEQVRBIVJbNjJdQ1stMV0sIDIxLCA3LCBUUlVFICkgL0AgU2ltdWxhdGlvblRyaWFscygpnQAAAFtRNGFfVVNFRF9Nb250ZUNhcmxvX0RlZ3JlZURheXNfUmVtb3ZlZE91dGxpZXJzLnhsc3hdU2ltdWxhdGlvblJlc3VsdHM5IVIyNUMxMj1AU2ltdWxhdGlvbkhpc3RvZ3JhbUJpbiggREFUQSFSWzQ4XUNbLTFdLCAyMSwgMjEsIFRSVUUgKSAvQCBTaW11bGF0aW9uVHJpYWxzKCmdAAAAW1E0YV9VU0VEX01vbnRlQ2FybG9fRGVncmVlRGF5c19SZW1vdmVkT3V0bGllcnMueGxzeF1TaW11bGF0aW9uUmVzdWx0czkhUjI1QzEyPUBTaW11bGF0aW9uSGlzdG9ncmFtQmluKCBEQVRBIVJbNDhdQ1stMV0sIDIxLCAyMSwgVFJVRSApIC9AIFNpbXVsYXRpb25UcmlhbHMoKYwAAABbUTRhX1VTRURfTW9udGVDYXJsb19EZWdyZWVEYXlzX1JlbW92ZWRPdXRsaWVycy54bHN4XVNpbXVsYXRpb25SZXN1bHRzNyFSMTdDMTE9QFNpbXVsYXRpb25IaXN0b2dyYW1CaW5MYWJlbCggREFUQSFSWzU2XUNbLTJdLCAyMSwgMTMsIFRSVUUgKYwAAABbUTRhX1VTRURfTW9udGVDYXJsb19EZWdyZWVEYXlzX1JlbW92ZWRPdXRsaWVycy54bHN4XVNpbXVsYXRpb25SZXN1bHRzOCFSMTVDMTE9QFNpbXVsYXRpb25IaXN0b2dyYW1CaW5MYWJlbCggREFUQSFSWzU4XUNbLTFdLCAyMSwgMTEsIFRSVUUgKX0AAABbUTRhX1VTRURfTW9udGVDYXJsb19EZWdyZWVEYXlzX1JlbW92ZWRPdXRsaWVycy54bHN4XVNpbXVsYXRpb25SZXN1bHRzNyFSMTdDNj1AU2ltdWxhdGlvblBlcmNlbnRpbGUoIERBVEEhUls1Nl1DWzNdLCBSQ1stMV0gKZ0AAABbUTRhX1VTRURfTW9udGVDYXJsb19EZWdyZWVEYXlzX1JlbW92ZWRPdXRsaWVycy54bHN4XVNpbXVsYXRpb25SZXN1bHRzOCFSMjNDMTI9QFNpbXVsYXRpb25IaXN0b2dyYW1CaW4oIERBVEEhUls1MF1DWy0yXSwgMjEsIDE5LCBUUlVFICkgL0AgU2ltdWxhdGlvblRyaWFscygpnQAAAFtRNGFfVVNFRF9Nb250ZUNhcmxvX0RlZ3JlZURheXNfUmVtb3ZlZE91dGxpZXJzLnhsc3hdU2ltdWxhdGlvblJlc3VsdHM4IVIyM0MxMj1AU2ltdWxhdGlvbkhpc3RvZ3JhbUJpbiggREFUQSFSWzUwXUNbLTJdLCAyMSwgMTksIFRSVUUgKSAvQCBTaW11bGF0aW9uVHJpYWxzKCl9AAAAW1E0YV9VU0VEX01vbnRlQ2FybG9fRGVncmVlRGF5c19SZW1vdmVkT3V0bGllcnMueGxzeF1TaW11bGF0aW9uUmVzdWx0czUhUjEwQzY9QFNpbXVsYXRpb25QZXJjZW50aWxlKCBEQVRBIVJbNjNdQ1sxXSwgUkNbLTFdICmMAAAAW1E0YV9VU0VEX01vbnRlQ2FybG9fRGVncmVlRGF5c19SZW1vdmVkT3V0bGllcnMueGxzeF1TaW11bGF0aW9uUmVzdWx0czYhUjE3QzExPUBTaW11bGF0aW9uSGlzdG9ncmFtQmluTGFiZWwoIERBVEEhUls1Nl1DWy0zXSwgMjEsIDEzLCBUUlVFICmJAAAAW1E0YV9VU0VEX01vbnRlQ2FybG9fRGVncmVlRGF5c19SZW1vdmVkT3V0bGllcnMueGxzeF1TaW11bGF0aW9uUmVzdWx0czNDREQhUjIyQzk9QFNpbXVsYXRpb25IaXN0b2dyYW1CaW4oIERBVEEhUls1MV1DWy00XSwgMjEsIDE4LCBUUlVFICmMAAAAW1E0YV9VU0VEX01vbnRlQ2FybG9fRGVncmVlRGF5c19SZW1vdmVkT3V0bGllcnMueGxzeF1TaW11bGF0aW9uUmVzdWx0czchUjE1QzExPUBTaW11bGF0aW9uSGlzdG9ncmFtQmluTGFiZWwoIERBVEEhUls1OF1DWy0yXSwgMjEsIDExLCBUUlVFICmOAAAAW1E0YV9VU0VEX01vbnRlQ2FybG9fRGVncmVlRGF5c19SZW1vdmVkT3V0bGllcnMueGxzeF1TaW11bGF0aW9uUmVzdWx0czRIREQhUjEwQzExPUBTaW11bGF0aW9uSGlzdG9ncmFtQmluTGFiZWwoIERBVEEhUlsyNl1DWy01XSwgMjEsIDYsIFRSVUUgKZ4AAABbUTRhX1VTRURfTW9udGVDYXJsb19EZWdyZWVEYXlzX1JlbW92ZWRPdXRsaWVycy54bHN4XVNpbXVsYXRpb25SZXN1bHRzMkNERCFSNkMxMj1AU2ltdWxhdGlvbkhpc3RvZ3JhbUJpbiggREFUQSFSWzY3XUNbLThdLCAyMSwgMiwgVFJVRSApIC9AIFNpbXVsYXRpb25UcmlhbHMoKZ4AAABbUTRhX1VTRURfTW9udGVDYXJsb19EZWdyZWVEYXlzX1JlbW92ZWRPdXRsaWVycy54bHN4XVNpbXVsYXRpb25SZXN1bHRzMkNERCFSNkMxMj1AU2ltdWxhdGlvbkhpc3RvZ3JhbUJpbiggREFUQSFSWzY3XUNbLThdLCAyMSwgMiwgVFJVRSApIC9AIFNpbXVsYXRpb25UcmlhbHMoKYkAAABbUTRhX1VTRURfTW9udGVDYXJsb19EZWdyZWVEYXlzX1JlbW92ZWRPdXRsaWVycy54bHN4XVNpbXVsYXRpb25SZXN1bHRzNEhERCFSMTdDOT1AU2ltdWxhdGlvbkhpc3RvZ3JhbUJpbiggREFUQSFSWzE5XUNbLTNdLCAyMSwgMTMsIFRSVUUgKX0AAABbUTRhX1VTRURfTW9udGVDYXJsb19EZWdyZWVEYXlzX1JlbW92ZWRPdXRsaWVycy54bHN4XVNpbXVsYXRpb25SZXN1bHRzNEhERCFSMTZDNj1AU2ltdWxhdGlvblBlcmNlbnRpbGUoIERBVEEhUlsyMF1DLCBSQ1stMV0gKYkAAABbUTRhX1VTRURfTW9udGVDYXJsb19EZWdyZWVEYXlzX1JlbW92ZWRPdXRsaWVycy54bHN4XVNpbXVsYXRpb25SZXN1bHRzMUNERCFSMjBDOT1AU2ltdWxhdGlvbkhpc3RvZ3JhbUJpbiggREFUQSFSWzUzXUNbLTZdLCAyMSwgMTYsIFRSVUUgKYwAAABbUTRhX1VTRURfTW9udGVDYXJsb19EZWdyZWVEYXlzX1JlbW92ZWRPdXRsaWVycy54bHN4XVNpbXVsYXRpb25SZXN1bHRzNSFSMjVDMTE9QFNpbXVsYXRpb25IaXN0b2dyYW1CaW5MYWJlbCggREFUQSFSWzQ4XUNbLTRdLCAyMSwgMjEsIFRSVUUgKY4AAABbUTRhX1VTRURfTW9udGVDYXJsb19EZWdyZWVEYXlzX1JlbW92ZWRPdXRsaWVycy54bHN4XVNpbXVsYXRpb25SZXN1bHRzNENERCFSMTZDOD1AU2ltdWxhdGlvbkhpc3RvZ3JhbUJpbkxhYmVsKCBEQVRBIVJbNTddQ1stMl0sIDIxLCAxMiwgVFJVRSApgQAAAFtRNGFfVVNFRF9Nb250ZUNhcmxvX0RlZ3JlZURheXNfUmVtb3ZlZE91dGxpZXJzLnhsc3hdU2ltdWxhdGlvblJlc3VsdHMzQ0REIVIyMUM2PUBTaW11bGF0aW9uUGVyY2VudGlsZSggREFUQSFSWzUyXUNbLTFdLCBSQ1stMV0gKY8AAABbUTRhX1VTRURfTW9udGVDYXJsb19EZWdyZWVEYXlzX1JlbW92ZWRPdXRsaWVycy54bHN4XVNpbXVsYXRpb25SZXN1bHRzNENERCFSMjRDMTE9QFNpbXVsYXRpb25IaXN0b2dyYW1CaW5MYWJlbCggREFUQSFSWzQ5XUNbLTVdLCAyMSwgMjAsIFRSVUUgKYwAAABbUTRhX1VTRURfTW9udGVDYXJsb19EZWdyZWVEYXlzX1JlbW92ZWRPdXRsaWVycy54bHN4XVNpbXVsYXRpb25SZXN1bHRzMkNERCFSOUM4PUBTaW11bGF0aW9uSGlzdG9ncmFtQmluTGFiZWwoIERBVEEhUls2NF1DWy00XSwgMjEsIDUsIFRSVUUgKaAAAABbUTRhX1VTRURfTW9udGVDYXJsb19EZWdyZWVEYXlzX1JlbW92ZWRPdXRsaWVycy54bHN4XVNpbXVsYXRpb25SZXN1bHRzNENERCFSMTVDMTI9QFNpbXVsYXRpb25IaXN0b2dyYW1CaW4oIERBVEEhUls1OF1DWy02XSwgMjEsIDExLCBUUlVFICkgL0AgU2ltdWxhdGlvblRyaWFscygpoAAAAFtRNGFfVVNFRF9Nb250ZUNhcmxvX0RlZ3JlZURheXNfUmVtb3ZlZE91dGxpZXJzLnhsc3hdU2ltdWxhdGlvblJlc3VsdHM0Q0REIVIxNUMxMj1AU2ltdWxhdGlvbkhpc3RvZ3JhbUJpbiggREFUQSFSWzU4XUNbLTZdLCAyMSwgMTEsIFRSVUUgKSAvQCBTaW11bGF0aW9uVHJpYWxzKCmJAAAAW1E0YV9VU0VEX01vbnRlQ2FybG9fRGVncmVlRGF5c19SZW1vdmVkT3V0bGllcnMueGxzeF1TaW11bGF0aW9uUmVzdWx0czRDREQhUjE0Qzk9QFNpbXVsYXRpb25IaXN0b2dyYW1CaW4oIERBVEEhUls1OV1DWy0zXSwgMjEsIDEwLCBUUlVFICmgAAAAW1E0YV9VU0VEX01vbnRlQ2FybG9fRGVncmVlRGF5c19SZW1vdmVkT3V0bGllcnMueGxzeF1TaW11bGF0aW9uUmVzdWx0czEySEREIVIxOEMxMj1AU2ltdWxhdGlvbkhpc3RvZ3JhbUJpbiggREFUQSFSWzE4XUNbMl0sIDIxLCAxNCwgVFJVRSApIC9AIFNpbXVsYXRpb25UcmlhbHMoKaAAAABbUTRhX1VTRURfTW9udGVDYXJsb19EZWdyZWVEYXlzX1JlbW92ZWRPdXRsaWVycy54bHN4XVNpbXVsYXRpb25SZXN1bHRzMTJIREQhUjE4QzEyPUBTaW11bGF0aW9uSGlzdG9ncmFtQmluKCBEQVRBIVJbMThdQ1syXSwgMjEsIDE0LCBUUlVFICkgL0AgU2ltdWxhdGlvblRyaWFscygpcwAAAFtRNGFfVVNFRF9Nb250ZUNhcmxvX0RlZ3JlZURheXNfUmVtb3ZlZE91dGxpZXJzLnhsc3hdU2ltdWxhdGlvblJlc3VsdHM1IVIxNEMzPUBTaW11bGF0aW9uVmFyaWFuY2UoIERBVEEhUls1OV1DWzRdICmMAAAAW1E0YV9VU0VEX01vbnRlQ2FybG9fRGVncmVlRGF5c19SZW1vdmVkT3V0bGllcnMueGxzeF1TaW11bGF0aW9uUmVzdWx0czNDREQhUjlDOD1AU2ltdWxhdGlvbkhpc3RvZ3JhbUJpbkxhYmVsKCBEQVRBIVJbNjRdQ1stM10sIDIxLCA1LCBUUlVFICltAAAAW1E0YV9VU0VEX01vbnRlQ2FybG9fRGVncmVlRGF5c19SZW1vdmVkT3V0bGllcnMueGxzeF1TaW11bGF0aW9uUmVzdWx0czYhUjlDMz1AU2ltdWxhdGlvbk1heCggREFUQSFSWzY0XUNbNV0gKYsAAABbUTRhX1VTRURfTW9udGVDYXJsb19EZWdyZWVEYXlzX1JlbW92ZWRPdXRsaWVycy54bHN4XVNpbXVsYXRpb25SZXN1bHRzNSFSMTNDMTE9QFNpbXVsYXRpb25IaXN0b2dyYW1CaW5MYWJlbCggREFUQSFSWzYwXUNbLTRdLCAyMSwgOSwgVFJVRSApdgAAAFtRNGFfVVNFRF9Nb250ZUNhcmxvX0RlZ3JlZURheXNfUmVtb3ZlZE91dGxpZXJzLnhsc3hdU2ltdWxhdGlvblJlc3VsdHMyQ0REIVIxNEMzPUBTaW11bGF0aW9uVmFyaWFuY2UoIERBVEEhUls1OV1DWzFdICl/AAAAW1E0YV9VU0VEX01vbnRlQ2FybG9fRGVncmVlRGF5c19SZW1vdmVkT3V0bGllcnMueGxzeF1TaW11bGF0aW9uUmVzdWx0czRDREQhUjEzQzM9QFNpbXVsYXRpb25TdGFuZGFyZERldmlhdGlvbiggREFUQSFSWzYwXUNbM10gKX0AAABbUTRhX1VTRURfTW9udGVDYXJsb19EZWdyZWVEYXlzX1JlbW92ZWRPdXRsaWVycy54bHN4XVNpbXVsYXRpb25SZXN1bHRzNEhERCFSMjRDNj1AU2ltdWxhdGlvblBlcmNlbnRpbGUoIERBVEEhUlsxMl1DLCBSQ1stMV0gKYAAAABbUTRhX1VTRURfTW9udGVDYXJsb19EZWdyZWVEYXlzX1JlbW92ZWRPdXRsaWVycy54bHN4XVNpbXVsYXRpb25SZXN1bHRzNyFSNUM5PUBTaW11bGF0aW9uSGlzdG9ncmFtQmluKCBEQVRBIVJbNjhdQywgMjEsIDEsIFRSVUUgKYUAAABbUTRhX1VTRURfTW9udGVDYXJsb19EZWdyZWVEYXlzX1JlbW92ZWRPdXRsaWVycy54bHN4XVNpbXVsYXRpb25SZXN1bHRzNSFSMTFDOT1AU2ltdWxhdGlvbkhpc3RvZ3JhbUJpbiggREFUQSFSWzYyXUNbLTJdLCAyMSwgNywgVFJVRSApjQAAAFtRNGFfVVNFRF9Nb250ZUNhcmxvX0RlZ3JlZURheXNfUmVtb3ZlZE91dGxpZXJzLnhsc3hdU2ltdWxhdGlvblJlc3VsdHMySEREIVI3QzExPUBTaW11bGF0aW9uSGlzdG9ncmFtQmluTGFiZWwoIERBVEEhUlsyOV1DWy03XSwgMjEsIDMsIFRSVUUgKYQAAABbUTRhX1VTRURfTW9udGVDYXJsb19EZWdyZWVEYXlzX1JlbW92ZWRPdXRsaWVycy54bHN4XVNpbXVsYXRpb25SZXN1bHRzNSFSNUM5PUBTaW11bGF0aW9uSGlzdG9ncmFtQmluKCBEQVRBIVJbNjhdQ1stMl0sIDIxLCAxLCBUUlVFICl3AAAAW1E0YV9VU0VEX01vbnRlQ2FybG9fRGVncmVlRGF5c19SZW1vdmVkT3V0bGllcnMueGxzeF1TaW11bGF0aW9uUmVzdWx0czUhUjZDMz1AU2ltdWxhdGlvblN0YW5kYXJkRXJyb3IoIERBVEEhUls2N11DWzRdICmOAAAAW1E0YV9VU0VEX01vbnRlQ2FybG9fRGVncmVlRGF5c19SZW1vdmVkT3V0bGllcnMueGxzeF1TaW11bGF0aW9uUmVzdWx0czFIREQhUjIxQzg9QFNpbXVsYXRpb25IaXN0b2dyYW1CaW5MYWJlbCggREFUQSFSWzE1XUNbLTVdLCAyMSwgMTcsIFRSVUUgKX0AAABbUTRhX1VTRURfTW9udGVDYXJsb19EZWdyZWVEYXlzX1JlbW92ZWRPdXRsaWVycy54bHN4XVNpbXVsYXRpb25SZXN1bHRzNENERCFSMTFDNj1AU2ltdWxhdGlvblBlcmNlbnRpbGUoIERBVEEhUls2Ml1DLCBSQ1stMV0gKY8AAABbUTRhX1VTRURfTW9udGVDYXJsb19EZWdyZWVEYXlzX1JlbW92ZWRPdXRsaWVycy54bHN4XVNpbXVsYXRpb25SZXN1bHRzM0NERCFSMjFDMTE9QFNpbXVsYXRpb25IaXN0b2dyYW1CaW5MYWJlbCggREFUQSFSWzUyXUNbLTZdLCAyMSwgMTcsIFRSVUUgKYkAAABbUTRhX1VTRURfTW9udGVDYXJsb19EZWdyZWVEYXlzX1JlbW92ZWRPdXRsaWVycy54bHN4XVNpbXVsYXRpb25SZXN1bHRzNENERCFSMTZDOT1AU2ltdWxhdGlvbkhpc3RvZ3JhbUJpbiggREFUQSFSWzU3XUNbLTNdLCAyMSwgMTIsIFRSVUUgKYYAAABbUTRhX1VTRURfTW9udGVDYXJsb19EZWdyZWVEYXlzX1JlbW92ZWRPdXRsaWVycy54bHN4XVNpbXVsYXRpb25SZXN1bHRzNSFSMTZDOT1AU2ltdWxhdGlvbkhpc3RvZ3JhbUJpbiggREFUQSFSWzU3XUNbLTJdLCAyMSwgMTIsIFRSVUUgKYcAAABbUTRhX1VTRURfTW9udGVDYXJsb19EZWdyZWVEYXlzX1JlbW92ZWRPdXRsaWVycy54bHN4XVNpbXVsYXRpb25SZXN1bHRzMUhERCFSOEM5PUBTaW11bGF0aW9uSGlzdG9ncmFtQmluKCBEQVRBIVJbMjhdQ1stNl0sIDIxLCA0LCBUUlVFICl2AAAAW1E0YV9VU0VEX01vbnRlQ2FybG9fRGVncmVlRGF5c19SZW1vdmVkT3V0bGllcnMueGxzeF1TaW11bGF0aW9uUmVzdWx0czRDREQhUjE2QzM9QFNpbXVsYXRpb25Ta2V3bmVzcyggREFUQSFSWzU3XUNbM10gKY4AAABbUTRhX1VTRURfTW9udGVDYXJsb19EZWdyZWVEYXlzX1JlbW92ZWRPdXRsaWVycy54bHN4XVNpbXVsYXRpb25SZXN1bHRzM0NERCFSMTNDMTE9QFNpbXVsYXRpb25IaXN0b2dyYW1CaW5MYWJlbCggREFUQSFSWzYwXUNbLTZdLCAyMSwgOSwgVFJVRSApjAAAAFtRNGFfVVNFRF9Nb250ZUNhcmxvX0RlZ3JlZURheXNfUmVtb3ZlZE91dGxpZXJzLnhsc3hdU2ltdWxhdGlvblJlc3VsdHM2IVIyMEMxMT1AU2ltdWxhdGlvbkhpc3RvZ3JhbUJpbkxhYmVsKCBEQVRBIVJbNTNdQ1stM10sIDIxLCAxNiwgVFJVRSApigAAAFtRNGFfVVNFRF9Nb250ZUNhcmxvX0RlZ3JlZURheXNfUmVtb3ZlZE91dGxpZXJzLnhsc3hdU2ltdWxhdGlvblJlc3VsdHM1IVIxMkM4PUBTaW11bGF0aW9uSGlzdG9ncmFtQmluTGFiZWwoIERBVEEhUls2MV1DWy0xXSwgMjEsIDgsIFRSVUUgKYcAAABbUTRhX1VTRURfTW9udGVDYXJsb19EZWdyZWVEYXlzX1JlbW92ZWRPdXRsaWVycy54bHN4XVNpbXVsYXRpb25SZXN1bHRzMkhERCFSOEM5PUBTaW11bGF0aW9uSGlzdG9ncmFtQmluKCBEQVRBIVJbMjhdQ1stNV0sIDIxLCA0LCBUUlVFICl9AAAAW1E0YV9VU0VEX01vbnRlQ2FybG9fRGVncmVlRGF5c19SZW1vdmVkT3V0bGllcnMueGxzeF1TaW11bGF0aW9uUmVzdWx0czUhUjE5QzY9QFNpbXVsYXRpb25QZXJjZW50aWxlKCBEQVRBIVJbNTRdQ1sxXSwgUkNbLTFdICmeAAAAW1E0YV9VU0VEX01vbnRlQ2FybG9fRGVncmVlRGF5c19SZW1vdmVkT3V0bGllcnMueGxzeF1TaW11bGF0aW9uUmVzdWx0czRIREQhUjhDMTI9QFNpbXVsYXRpb25IaXN0b2dyYW1CaW4oIERBVEEhUlsyOF1DWy02XSwgMjEsIDQsIFRSVUUgKSAvQCBTaW11bGF0aW9uVHJpYWxzKCmeAAAAW1E0YV9VU0VEX01vbnRlQ2FybG9fRGVncmVlRGF5c19SZW1vdmVkT3V0bGllcnMueGxzeF1TaW11bGF0aW9uUmVzdWx0czRIREQhUjhDMTI9QFNpbXVsYXRpb25IaXN0b2dyYW1CaW4oIERBVEEhUlsyOF1DWy02XSwgMjEsIDQsIFRSVUUgKSAvQCBTaW11bGF0aW9uVHJpYWxzKCmBAAAAW1E0YV9VU0VEX01vbnRlQ2FybG9fRGVncmVlRGF5c19SZW1vdmVkT3V0bGllcnMueGxzeF1TaW11bGF0aW9uUmVzdWx0czFIREQhUjIyQzY9QFNpbXVsYXRpb25QZXJjZW50aWxlKCBEQVRBIVJbMTRdQ1stM10sIFJDWy0xXSApiQAAAFtRNGFfVVNFRF9Nb250ZUNhcmxvX0RlZ3JlZURheXNfUmVtb3ZlZE91dGxpZXJzLnhsc3hdU2ltdWxhdGlvblJlc3VsdHMySEREIVIxNEM5PUBTaW11bGF0aW9uSGlzdG9ncmFtQmluKCBEQVRBIVJbMjJdQ1stNV0sIDIxLCAxMCwgVFJVRSApjwAAAFtRNGFfVVNFRF9Nb250ZUNhcmxvX0RlZ3JlZURheXNfUmVtb3ZlZE91dGxpZXJzLnhsc3hdU2ltdWxhdGlvblJlc3VsdHMxQ0REIVIxNkMxMT1AU2ltdWxhdGlvbkhpc3RvZ3JhbUJpbkxhYmVsKCBEQVRBIVJbNTddQ1stOF0sIDIxLCAxMiwgVFJVRSApjQAAAFtRNGFfVVNFRF9Nb250ZUNhcmxvX0RlZ3JlZURheXNfUmVtb3ZlZE91dGxpZXJzLnhsc3hdU2ltdWxhdGlvblJlc3VsdHMzQ0REIVIxMkM4PUBTaW11bGF0aW9uSGlzdG9ncmFtQmluTGFiZWwoIERBVEEhUls2MV1DWy0zXSwgMjEsIDgsIFRSVUUgKYgAAABbUTRhX1VTRURfTW9udGVDYXJsb19EZWdyZWVEYXlzX1JlbW92ZWRPdXRsaWVycy54bHN4XVNpbXVsYXRpb25SZXN1bHRzNENERCFSMTJDOT1AU2ltdWxhdGlvbkhpc3RvZ3JhbUJpbiggREFUQSFSWzYxXUNbLTNdLCAyMSwgOCwgVFJVRSApjgAAAFtRNGFfVVNFRF9Nb250ZUNhcmxvX0RlZ3JlZURheXNfUmVtb3ZlZE91dGxpZXJzLnhsc3hdU2ltdWxhdGlvblJlc3VsdHMxMkhERCFSMjJDOD1AU2ltdWxhdGlvbkhpc3RvZ3JhbUJpbkxhYmVsKCBEQVRBIVJbMTRdQ1s2XSwgMjEsIDE4LCBUUlVFIClwAAAAW1E0YV9VU0VEX01vbnRlQ2FybG9fRGVncmVlRGF5c19SZW1vdmVkT3V0bGllcnMueGxzeF1TaW11bGF0aW9uUmVzdWx0czRIREQhUjhDMz1AU2ltdWxhdGlvbk1pbiggREFUQSFSWzI4XUNbM10gKYcAAABbUTRhX1VTRURfTW9udGVDYXJsb19EZWdyZWVEYXlzX1JlbW92ZWRPdXRsaWVycy54bHN4XVNpbXVsYXRpb25SZXN1bHRzMkNERCFSOUM5PUBTaW11bGF0aW9uSGlzdG9ncmFtQmluKCBEQVRBIVJbNjRdQ1stNV0sIDIxLCA1LCBUUlVFICmgAAAAW1E0YV9VU0VEX01vbnRlQ2FybG9fRGVncmVlRGF5c19SZW1vdmVkT3V0bGllcnMueGxzeF1TaW11bGF0aW9uUmVzdWx0czExQ0REIVIxNUMxMj1AU2ltdWxhdGlvbkhpc3RvZ3JhbUJpbiggREFUQSFSWzU4XUNbMV0sIDIxLCAxMSwgVFJVRSApIC9AIFNpbXVsYXRpb25UcmlhbHMoKaAAAABbUTRhX1VTRURfTW9udGVDYXJsb19EZWdyZWVEYXlzX1JlbW92ZWRPdXRsaWVycy54bHN4XVNpbXVsYXRpb25SZXN1bHRzMTFDREQhUjE1QzEyPUBTaW11bGF0aW9uSGlzdG9ncmFtQmluKCBEQVRBIVJbNThdQ1sxXSwgMjEsIDExLCBUUlVFICkgL0AgU2ltdWxhdGlvblRyaWFscygpjwAAAFtRNGFfVVNFRF9Nb250ZUNhcmxvX0RlZ3JlZURheXNfUmVtb3ZlZE91dGxpZXJzLnhsc3hdU2ltdWxhdGlvblJlc3VsdHMyQ0REIVIxN0MxMT1AU2ltdWxhdGlvbkhpc3RvZ3JhbUJpbkxhYmVsKCBEQVRBIVJbNTZdQ1stN10sIDIxLCAxMywgVFJVRSApoAAAAFtRNGFfVVNFRF9Nb250ZUNhcmxvX0RlZ3JlZURheXNfUmVtb3ZlZE91dGxpZXJzLnhsc3hdU2ltdWxhdGlvblJlc3VsdHMxMkhERCFSMTVDMTI9QFNpbXVsYXRpb25IaXN0b2dyYW1CaW4oIERBVEEhUlsyMV1DWzJdLCAyMSwgMTEsIFRSVUUgKSAvQCBTaW11bGF0aW9uVHJpYWxzKCmgAAAAW1E0YV9VU0VEX01vbnRlQ2FybG9fRGVncmVlRGF5c19SZW1vdmVkT3V0bGllcnMueGxzeF1TaW11bGF0aW9uUmVzdWx0czEySEREIVIxNUMxMj1AU2ltdWxhdGlvbkhpc3RvZ3JhbUJpbiggREFUQSFSWzIxXUNbMl0sIDIxLCAxMSwgVFJVRSApIC9AIFNpbXVsYXRpb25UcmlhbHMoKYEAAABbUTRhX1VTRURfTW9udGVDYXJsb19EZWdyZWVEYXlzX1JlbW92ZWRPdXRsaWVycy54bHN4XVNpbXVsYXRpb25SZXN1bHRzMTFDREQhUjE4QzY9QFNpbXVsYXRpb25QZXJjZW50aWxlKCBEQVRBIVJbNTVdQ1s3XSwgUkNbLTFdICmJAAAAW1E0YV9VU0VEX01vbnRlQ2FybG9fRGVncmVlRGF5c19SZW1vdmVkT3V0bGllcnMueGxzeF1TaW11bGF0aW9uUmVzdWx0czRDREQhUjIwQzk9QFNpbXVsYXRpb25IaXN0b2dyYW1CaW4oIERBVEEhUls1M11DWy0zXSwgMjEsIDE2LCBUUlVFICmHAAAAW1E0YV9VU0VEX01vbnRlQ2FybG9fRGVncmVlRGF5c19SZW1vdmVkT3V0bGllcnMueGxzeF1TaW11bGF0aW9uUmVzdWx0czEySEREIVI1Qzk9QFNpbXVsYXRpb25IaXN0b2dyYW1CaW4oIERBVEEhUlszMV1DWzVdLCAyMSwgMSwgVFJVRSApiQAAAFtRNGFfVVNFRF9Nb250ZUNhcmxvX0RlZ3JlZURheXNfUmVtb3ZlZE91dGxpZXJzLnhsc3hdU2ltdWxhdGlvblJlc3VsdHM0SEREIVIyMEM5PUBTaW11bGF0aW9uSGlzdG9ncmFtQmluKCBEQVRBIVJbMTZdQ1stM10sIDIxLCAxNiwgVFJVRSApjQAAAFtRNGFfVVNFRF9Nb250ZUNhcmxvX0RlZ3JlZURheXNfUmVtb3ZlZE91dGxpZXJzLnhsc3hdU2ltdWxhdGlvblJlc3VsdHMyQ0REIVI4QzExPUBTaW11bGF0aW9uSGlzdG9ncmFtQmluTGFiZWwoIERBVEEhUls2NV1DWy03XSwgMjEsIDQsIFRSVUUgKXgAAABbUTRhX1VTRURfTW9udGVDYXJsb19EZWdyZWVEYXlzX1JlbW92ZWRPdXRsaWVycy54bHN4XVNpbXVsYXRpb25SZXN1bHRzMTFIREQhUjE2QzM9QFNpbXVsYXRpb25Ta2V3bmVzcyggREFUQSFSWzIwXUNbMTBdICmgAAAAW1E0YV9VU0VEX01vbnRlQ2FybG9fRGVncmVlRGF5c19SZW1vdmVkT3V0bGllcnMueGxzeF1TaW11bGF0aW9uUmVzdWx0czJDREQhUjE2QzEyPUBTaW11bGF0aW9uSGlzdG9ncmFtQmluKCBEQVRBIVJbNTddQ1stOF0sIDIxLCAxMiwgVFJVRSApIC9AIFNpbXVsYXRpb25UcmlhbHMoKaAAAABbUTRhX1VTRURfTW9udGVDYXJsb19EZWdyZWVEYXlzX1JlbW92ZWRPdXRsaWVycy54bHN4XVNpbXVsYXRpb25SZXN1bHRzMkNERCFSMTZDMTI9QFNpbXVsYXRpb25IaXN0b2dyYW1CaW4oIERBVEEhUls1N11DWy04XSwgMjEsIDEyLCBUUlVFICkgL0AgU2ltdWxhdGlvblRyaWFscygpcwAAAFtRNGFfVVNFRF9Nb250ZUNhcmxvX0RlZ3JlZURheXNfUmVtb3ZlZE91dGxpZXJzLnhsc3hdU2ltdWxhdGlvblJlc3VsdHMxQ0REIVIxNkMzPUBTaW11bGF0aW9uU2tld25lc3MoIERBVEEhUls1N11DICmJAAAAW1E0YV9VU0VEX01vbnRlQ2FybG9fRGVncmVlRGF5c19SZW1vdmVkT3V0bGllcnMueGxzeF1TaW11bGF0aW9uUmVzdWx0czJIREQhUjE5Qzk9QFNpbXVsYXRpb25IaXN0b2dyYW1CaW4oIERBVEEhUlsxN11DWy01XSwgMjEsIDE1LCBUUlVFICmBAAAAW1E0YV9VU0VEX01vbnRlQ2FybG9fRGVncmVlRGF5c19SZW1vdmVkT3V0bGllcnMueGxzeF1TaW11bGF0aW9uUmVzdWx0czNDREQhUjIzQzY9QFNpbXVsYXRpb25QZXJjZW50aWxlKCBEQVRBIVJbNTBdQ1stMV0sIFJDWy0xXSApjQAAAFtRNGFfVVNFRF9Nb250ZUNhcmxvX0RlZ3JlZURheXNfUmVtb3ZlZE91dGxpZXJzLnhsc3hdU2ltdWxhdGlvblJlc3VsdHMxMkNERCFSOEMxMT1AU2ltdWxhdGlvbkhpc3RvZ3JhbUJpbkxhYmVsKCBEQVRBIVJbNjVdQ1szXSwgMjEsIDQsIFRSVUUgKY4AAABbUTRhX1VTRURfTW9udGVDYXJsb19EZWdyZWVEYXlzX1JlbW92ZWRPdXRsaWVycy54bHN4XVNpbXVsYXRpb25SZXN1bHRzMkNERCFSMTJDMTE9QFNpbXVsYXRpb25IaXN0b2dyYW1CaW5MYWJlbCggREFUQSFSWzYxXUNbLTddLCAyMSwgOCwgVFJVRSApgAAAAFtRNGFfVVNFRF9Nb250ZUNhcmxvX0RlZ3JlZURheXNfUmVtb3ZlZE91dGxpZXJzLnhsc3hdU2ltdWxhdGlvblJlc3VsdHMxMUhERCFSN0M2PUBTaW11bGF0aW9uUGVyY2VudGlsZSggREFUQSFSWzI5XUNbN10sIFJDWy0xXSApdgAAAFtRNGFfVVNFRF9Nb250ZUNhcmxvX0RlZ3JlZURheXNfUmVtb3ZlZE91dGxpZXJzLnhsc3hdU2ltdWxhdGlvblJlc3VsdHMySEREIVIxN0MzPUBTaW11bGF0aW9uS3VydG9zaXMoIERBVEEhUlsxOV1DWzFdICmMAAAAW1E0YV9VU0VEX01vbnRlQ2FybG9fRGVncmVlRGF5c19SZW1vdmVkT3V0bGllcnMueGxzeF1TaW11bGF0aW9uUmVzdWx0czFDREQhUjZDOD1AU2ltdWxhdGlvbkhpc3RvZ3JhbUJpbkxhYmVsKCBEQVRBIVJbNjddQ1stNV0sIDIxLCAyLCBUUlVFICmPAAAAW1E0YV9VU0VEX01vbnRlQ2FybG9fRGVncmVlRGF5c19SZW1vdmVkT3V0bGllcnMueGxzeF1TaW11bGF0aW9uUmVzdWx0czJIREQhUjE4QzExPUBTaW11bGF0aW9uSGlzdG9ncmFtQmluTGFiZWwoIERBVEEhUlsxOF1DWy03XSwgMjEsIDE0LCBUUlVFICmOAAAAW1E0YV9VU0VEX01vbnRlQ2FybG9fRGVncmVlRGF5c19SZW1vdmVkT3V0bGllcnMueGxzeF1TaW11bGF0aW9uUmVzdWx0czNDREQhUjIyQzg9QFNpbXVsYXRpb25IaXN0b2dyYW1CaW5MYWJlbCggREFUQSFSWzUxXUNbLTNdLCAyMSwgMTgsIFRSVUUgKZ4AAABbUTRhX1VTRURfTW9udGVDYXJsb19EZWdyZWVEYXlzX1JlbW92ZWRPdXRsaWVycy54bHN4XVNpbXVsYXRpb25SZXN1bHRzMTJDREQhUjdDMTI9QFNpbXVsYXRpb25IaXN0b2dyYW1CaW4oIERBVEEhUls2Nl1DWzJdLCAyMSwgMywgVFJVRSApIC9AIFNpbXVsYXRpb25UcmlhbHMoKZ4AAABbUTRhX1VTRURfTW9udGVDYXJsb19EZWdyZWVEYXlzX1JlbW92ZWRPdXRsaWVycy54bHN4XVNpbXVsYXRpb25SZXN1bHRzMTJDREQhUjdDMTI9QFNpbXVsYXRpb25IaXN0b2dyYW1CaW4oIERBVEEhUls2Nl1DWzJdLCAyMSwgMywgVFJVRSApIC9AIFNpbXVsYXRpb25UcmlhbHMoKZ4AAABbUTRhX1VTRURfTW9udGVDYXJsb19EZWdyZWVEYXlzX1JlbW92ZWRPdXRsaWVycy54bHN4XVNpbXVsYXRpb25SZXN1bHRzM0NERCFSNUMxMj1AU2ltdWxhdGlvbkhpc3RvZ3JhbUJpbiggREFUQSFSWzY4XUNbLTddLCAyMSwgMSwgVFJVRSApIC9AIFNpbXVsYXRpb25UcmlhbHMoKZ4AAABbUTRhX1VTRURfTW9udGVDYXJsb19EZWdyZWVEYXlzX1JlbW92ZWRPdXRsaWVycy54bHN4XVNpbXVsYXRpb25SZXN1bHRzM0NERCFSNUMxMj1AU2ltdWxhdGlvbkhpc3RvZ3JhbUJpbiggREFUQSFSWzY4XUNbLTddLCAyMSwgMSwgVFJVRSApIC9AIFNpbXVsYXRpb25UcmlhbHMoKaAAAABbUTRhX1VTRURfTW9udGVDYXJsb19EZWdyZWVEYXlzX1JlbW92ZWRPdXRsaWVycy54bHN4XVNpbXVsYXRpb25SZXN1bHRzMUhERCFSMTVDMTI9QFNpbXVsYXRpb25IaXN0b2dyYW1CaW4oIERBVEEhUlsyMV1DWy05XSwgMjEsIDExLCBUUlVFICkgL0AgU2ltdWxhdGlvblRyaWFscygpoAAAAFtRNGFfVVNFRF9Nb250ZUNhcmxvX0RlZ3JlZURheXNfUmVtb3ZlZE91dGxpZXJzLnhsc3hdU2ltdWxhdGlvblJlc3VsdHMxSEREIVIxNUMxMj1AU2ltdWxhdGlvbkhpc3RvZ3JhbUJpbiggREFUQSFSWzIxXUNbLTldLCAyMSwgMTEsIFRSVUUgKSAvQCBTaW11bGF0aW9uVHJpYWxzKCl9AAAAW1E0YV9VU0VEX01vbnRlQ2FybG9fRGVncmVlRGF5c19SZW1vdmVkT3V0bGllcnMueGxzeF1TaW11bGF0aW9uUmVzdWx0czRIREQhUjEwQzY9QFNpbXVsYXRpb25QZXJjZW50aWxlKCBEQVRBIVJbMjZdQywgUkNbLTFdICmeAAAAW1E0YV9VU0VEX01vbnRlQ2FybG9fRGVncmVlRGF5c19SZW1vdmVkT3V0bGllcnMueGxzeF1TaW11bGF0aW9uUmVzdWx0czEySEREIVI1QzEyPUBTaW11bGF0aW9uSGlzdG9ncmFtQmluKCBEQVRBIVJbMzFdQ1syXSwgMjEsIDEsIFRSVUUgKSAvQCBTaW11bGF0aW9uVHJpYWxzKCmeAAAAW1E0YV9VU0VEX01vbnRlQ2FybG9fRGVncmVlRGF5c19SZW1vdmVkT3V0bGllcnMueGxzeF1TaW11bGF0aW9uUmVzdWx0czEySEREIVI1QzEyPUBTaW11bGF0aW9uSGlzdG9ncmFtQmluKCBEQVRBIVJbMzFdQ1syXSwgMjEsIDEsIFRSVUUgKSAvQCBTaW11bGF0aW9uVHJpYWxzKCmBAAAAW1E0YV9VU0VEX01vbnRlQ2FybG9fRGVncmVlRGF5c19SZW1vdmVkT3V0bGllcnMueGxzeF1TaW11bGF0aW9uUmVzdWx0czJDREQhUjI1QzY9QFNpbXVsYXRpb25QZXJjZW50aWxlKCBEQVRBIVJbNDhdQ1stMl0sIFJDWy0xXSApoAAAAFtRNGFfVVNFRF9Nb250ZUNhcmxvX0RlZ3JlZURheXNfUmVtb3ZlZE91dGxpZXJzLnhsc3hdU2ltdWxhdGlvblJlc3VsdHMyQ0REIVIxOUMxMj1AU2ltdWxhdGlvbkhpc3RvZ3JhbUJpbiggREFUQSFSWzU0XUNbLThdLCAyMSwgMTUsIFRSVUUgKSAvQCBTaW11bGF0aW9uVHJpYWxzKCmgAAAAW1E0YV9VU0VEX01vbnRlQ2FybG9fRGVncmVlRGF5c19SZW1vdmVkT3V0bGllcnMueGxzeF1TaW11bGF0aW9uUmVzdWx0czJDREQhUjE5QzEyPUBTaW11bGF0aW9uSGlzdG9ncmFtQmluKCBEQVRBIVJbNTRdQ1stOF0sIDIxLCAxNSwgVFJVRSApIC9AIFNpbXVsYXRpb25UcmlhbHMoKY4AAABbUTRhX1VTRURfTW9udGVDYXJsb19EZWdyZWVEYXlzX1JlbW92ZWRPdXRsaWVycy54bHN4XVNpbXVsYXRpb25SZXN1bHRzMTFIREQhUjE0Qzg9QFNpbXVsYXRpb25IaXN0b2dyYW1CaW5MYWJlbCggREFUQSFSWzIyXUNbNV0sIDIxLCAxMCwgVFJVRSApgQAAAFtRNGFfVVNFRF9Nb250ZUNhcmxvX0RlZ3JlZURheXNfUmVtb3ZlZE91dGxpZXJzLnhsc3hdU2ltdWxhdGlvblJlc3VsdHMySEREIVIxNkM2PUBTaW11bGF0aW9uUGVyY2VudGlsZSggREFUQSFSWzIwXUNbLTJdLCBSQ1stMV0gKY4AAABbUTRhX1VTRURfTW9udGVDYXJsb19EZWdyZWVEYXlzX1JlbW92ZWRPdXRsaWVycy54bHN4XVNpbXVsYXRpb25SZXN1bHRzMUNERCFSMThDOD1AU2ltdWxhdGlvbkhpc3RvZ3JhbUJpbkxhYmVsKCBEQVRBIVJbNTVdQ1stNV0sIDIxLCAxNCwgVFJVRSApngAAAFtRNGFfVVNFRF9Nb250ZUNhcmxvX0RlZ3JlZURheXNfUmVtb3ZlZE91dGxpZXJzLnhsc3hdU2ltdWxhdGlvblJlc3VsdHMySEREIVI5QzEyPUBTaW11bGF0aW9uSGlzdG9ncmFtQmluKCBEQVRBIVJbMjddQ1stOF0sIDIxLCA1LCBUUlVFICkgL0AgU2ltdWxhdGlvblRyaWFscygpngAAAFtRNGFfVVNFRF9Nb250ZUNhcmxvX0RlZ3JlZURheXNfUmVtb3ZlZE91dGxpZXJzLnhsc3hdU2ltdWxhdGlvblJlc3VsdHMySEREIVI5QzEyPUBTaW11bGF0aW9uSGlzdG9ncmFtQmluKCBEQVRBIVJbMjddQ1stOF0sIDIxLCA1LCBUUlVFICkgL0AgU2ltdWxhdGlvblRyaWFscygpiAAAAFtRNGFfVVNFRF9Nb250ZUNhcmxvX0RlZ3JlZURheXNfUmVtb3ZlZE91dGxpZXJzLnhsc3hdU2ltdWxhdGlvblJlc3VsdHMzQ0REIVIxM0M5PUBTaW11bGF0aW9uSGlzdG9ncmFtQmluKCBEQVRBIVJbNjBdQ1stNF0sIDIxLCA5LCBUUlVFICmgAAAAW1E0YV9VU0VEX01vbnRlQ2FybG9fRGVncmVlRGF5c19SZW1vdmVkT3V0bGllcnMueGxzeF1TaW11bGF0aW9uUmVzdWx0czEyQ0REIVIxOUMxMj1AU2ltdWxhdGlvbkhpc3RvZ3JhbUJpbiggREFUQSFSWzU0XUNbMl0sIDIxLCAxNSwgVFJVRSApIC9AIFNpbXVsYXRpb25UcmlhbHMoKaAAAABbUTRhX1VTRURfTW9udGVDYXJsb19EZWdyZWVEYXlzX1JlbW92ZWRPdXRsaWVycy54bHN4XVNpbXVsYXRpb25SZXN1bHRzMTJDREQhUjE5QzEyPUBTaW11bGF0aW9uSGlzdG9ncmFtQmluKCBEQVRBIVJbNTRdQ1syXSwgMjEsIDE1LCBUUlVFICkgL0AgU2ltdWxhdGlvblRyaWFscygpcgAAAFtRNGFfVVNFRF9Nb250ZUNhcmxvX0RlZ3JlZURheXNfUmVtb3ZlZE91dGxpZXJzLnhsc3hdU2ltdWxhdGlvblJlc3VsdHMxMkhERCFSOUMzPUBTaW11bGF0aW9uTWF4KCBEQVRBIVJbMjddQ1sxMV0gKY4AAABbUTRhX1VTRURfTW9udGVDYXJsb19EZWdyZWVEYXlzX1JlbW92ZWRPdXRsaWVycy54bHN4XVNpbXVsYXRpb25SZXN1bHRzMUhERCFSMTZDOD1AU2ltdWxhdGlvbkhpc3RvZ3JhbUJpbkxhYmVsKCBEQVRBIVJbMjBdQ1stNV0sIDIxLCAxMiwgVFJVRSAphwAAAFtRNGFfVVNFRF9Nb250ZUNhcmxvX0RlZ3JlZURheXNfUmVtb3ZlZE91dGxpZXJzLnhsc3hdU2ltdWxhdGlvblJlc3VsdHMxMkNERCFSNkM5PUBTaW11bGF0aW9uSGlzdG9ncmFtQmluKCBEQVRBIVJbNjddQ1s1XSwgMjEsIDIsIFRSVUUgKYwAAABbUTRhX1VTRURfTW9udGVDYXJsb19EZWdyZWVEYXlzX1JlbW92ZWRPdXRsaWVycy54bHN4XVNpbXVsYXRpb25SZXN1bHRzMTAhUjE1QzExPUBTaW11bGF0aW9uSGlzdG9ncmFtQmluTGFiZWwoIERBVEEhUls1OF1DWzFdLCAyMSwgMTEsIFRSVUUgKY4AAABbUTRhX1VTRURfTW9udGVDYXJsb19EZWdyZWVEYXlzX1JlbW92ZWRPdXRsaWVycy54bHN4XVNpbXVsYXRpb25SZXN1bHRzMTJDREQhUjEwQzExPUBTaW11bGF0aW9uSGlzdG9ncmFtQmluTGFiZWwoIERBVEEhUls2M11DWzNdLCAyMSwgNiwgVFJVRSApjQAAAFtRNGFfVVNFRF9Nb250ZUNhcmxvX0RlZ3JlZURheXNfUmVtb3ZlZE91dGxpZXJzLnhsc3hdU2ltdWxhdGlvblJlc3VsdHMxMUNERCFSNUMxMT1AU2ltdWxhdGlvbkhpc3RvZ3JhbUJpbkxhYmVsKCBEQVRBIVJbNjhdQ1syXSwgMjEsIDEsIFRSVUUgKYkAAABbUTRhX1VTRURfTW9udGVDYXJsb19EZWdyZWVEYXlzX1JlbW92ZWRPdXRsaWVycy54bHN4XVNpbXVsYXRpb25SZXN1bHRzMTJDREQhUjE2Qzk9QFNpbXVsYXRpb25IaXN0b2dyYW1CaW4oIERBVEEhUls1N11DWzVdLCAyMSwgMTIsIFRSVUUgKZsAAABbUTRhX1VTRURfTW9udGVDYXJsb19EZWdyZWVEYXlzX1JlbW92ZWRPdXRsaWVycy54bHN4XVNpbXVsYXRpb25SZXN1bHRzOCFSNUMxMj1AU2ltdWxhdGlvbkhpc3RvZ3JhbUJpbiggREFUQSFSWzY4XUNbLTJdLCAyMSwgMSwgVFJVRSApIC9AIFNpbXVsYXRpb25UcmlhbHMoKZsAAABbUTRhX1VTRURfTW9udGVDYXJsb19EZWdyZWVEYXlzX1JlbW92ZWRPdXRsaWVycy54bHN4XVNpbXVsYXRpb25SZXN1bHRzOCFSNUMxMj1AU2ltdWxhdGlvbkhpc3RvZ3JhbUJpbiggREFUQSFSWzY4XUNbLTJdLCAyMSwgMSwgVFJVRSApIC9AIFNpbXVsYXRpb25UcmlhbHMoKXwAAABbUTRhX1VTRURfTW9udGVDYXJsb19EZWdyZWVEYXlzX1JlbW92ZWRPdXRsaWVycy54bHN4XVNpbXVsYXRpb25SZXN1bHRzNiFSOEM2PUBTaW11bGF0aW9uUGVyY2VudGlsZSggREFUQSFSWzY1XUNbMl0sIFJDWy0xXSApigAAAFtRNGFfVVNFRF9Nb250ZUNhcmxvX0RlZ3JlZURheXNfUmVtb3ZlZE91dGxpZXJzLnhsc3hdU2ltdWxhdGlvblJlc3VsdHM3IVIxNkM4PUBTaW11bGF0aW9uSGlzdG9ncmFtQmluTGFiZWwoIERBVEEhUls1N11DWzFdLCAyMSwgMTIsIFRSVUUgKX0AAABbUTRhX1VTRURfTW9udGVDYXJsb19EZWdyZWVEYXlzX1JlbW92ZWRPdXRsaWVycy54bHN4XVNpbXVsYXRpb25SZXN1bHRzOCFSMTFDNj1AU2ltdWxhdGlvblBlcmNlbnRpbGUoIERBVEEhUls2Ml1DWzRdLCBSQ1stMV0gKX0AAABbUTRhX1VTRURfTW9udGVDYXJsb19EZWdyZWVEYXlzX1JlbW92ZWRPdXRsaWVycy54bHN4XVNpbXVsYXRpb25SZXN1bHRzNSFSMTRDNj1AU2ltdWxhdGlvblBlcmNlbnRpbGUoIERBVEEhUls1OV1DWzFdLCBSQ1stMV0gKaAAAABbUTRhX1VTRURfTW9udGVDYXJsb19EZWdyZWVEYXlzX1JlbW92ZWRPdXRsaWVycy54bHN4XVNpbXVsYXRpb25SZXN1bHRzM0NERCFSMjRDMTI9QFNpbXVsYXRpb25IaXN0b2dyYW1CaW4oIERBVEEhUls0OV1DWy03XSwgMjEsIDIwLCBUUlVFICkgL0AgU2ltdWxhdGlvblRyaWFscygpoAAAAFtRNGFfVVNFRF9Nb250ZUNhcmxvX0RlZ3JlZURheXNfUmVtb3ZlZE91dGxpZXJzLnhsc3hdU2ltdWxhdGlvblJlc3VsdHMzQ0REIVIyNEMxMj1AU2ltdWxhdGlvbkhpc3RvZ3JhbUJpbiggREFUQSFSWzQ5XUNbLTddLCAyMSwgMjAsIFRSVUUgKSAvQCBTaW11bGF0aW9uVHJpYWxzKCmBAAAAW1E0YV9VU0VEX01vbnRlQ2FybG9fRGVncmVlRGF5c19SZW1vdmVkT3V0bGllcnMueGxzeF1TaW11bGF0aW9uUmVzdWx0czJIREQhUjE0QzY9QFNpbXVsYXRpb25QZXJjZW50aWxlKCBEQVRBIVJbMjJdQ1stMl0sIFJDWy0xXSAphQAAAFtRNGFfVVNFRF9Nb250ZUNhcmxvX0RlZ3JlZURheXNfUmVtb3ZlZE91dGxpZXJzLnhsc3hdU2ltdWxhdGlvblJlc3VsdHM1IVIxMkM5PUBTaW11bGF0aW9uSGlzdG9ncmFtQmluKCBEQVRBIVJbNjFdQ1stMl0sIDIxLCA4LCBUUlVFICmIAAAAW1E0YV9VU0VEX01vbnRlQ2FybG9fRGVncmVlRGF5c19SZW1vdmVkT3V0bGllcnMueGxzeF1TaW11bGF0aW9uUmVzdWx0czJDREQhUjEyQzk9QFNpbXVsYXRpb25IaXN0b2dyYW1CaW4oIERBVEEhUls2MV1DWy01XSwgMjEsIDgsIFRSVUUgKYEAAABbUTRhX1VTRURfTW9udGVDYXJsb19EZWdyZWVEYXlzX1JlbW92ZWRPdXRsaWVycy54bHN4XVNpbXVsYXRpb25SZXN1bHRzM0NERCFSMTBDNj1AU2ltdWxhdGlvblBlcmNlbnRpbGUoIERBVEEhUls2M11DWy0xXSwgUkNbLTFdICmJAAAAW1E0YV9VU0VEX01vbnRlQ2FybG9fRGVncmVlRGF5c19SZW1vdmVkT3V0bGllcnMueGxzeF1TaW11bGF0aW9uUmVzdWx0czJDREQhUjIwQzk9QFNpbXVsYXRpb25IaXN0b2dyYW1CaW4oIERBVEEhUls1M11DWy01XSwgMjEsIDE2LCBUUlVFICmeAAAAW1E0YV9VU0VEX01vbnRlQ2FybG9fRGVncmVlRGF5c19SZW1vdmVkT3V0bGllcnMueGxzeF1TaW11bGF0aW9uUmVzdWx0czRIREQhUjVDMTI9QFNpbXVsYXRpb25IaXN0b2dyYW1CaW4oIERBVEEhUlszMV1DWy02XSwgMjEsIDEsIFRSVUUgKSAvQCBTaW11bGF0aW9uVHJpYWxzKCmeAAAAW1E0YV9VU0VEX01vbnRlQ2FybG9fRGVncmVlRGF5c19SZW1vdmVkT3V0bGllcnMueGxzeF1TaW11bGF0aW9uUmVzdWx0czRIREQhUjVDMTI9QFNpbXVsYXRpb25IaXN0b2dyYW1CaW4oIERBVEEhUlszMV1DWy02XSwgMjEsIDEsIFRSVUUgKSAvQCBTaW11bGF0aW9uVHJpYWxzKCmMAAAAW1E0YV9VU0VEX01vbnRlQ2FybG9fRGVncmVlRGF5c19SZW1vdmVkT3V0bGllcnMueGxzeF1TaW11bGF0aW9uUmVzdWx0czUhUjE1QzExPUBTaW11bGF0aW9uSGlzdG9ncmFtQmluTGFiZWwoIERBVEEhUls1OF1DWy00XSwgMjEsIDExLCBUUlVFIClwAAAAW1E0YV9VU0VEX01vbnRlQ2FybG9fRGVncmVlRGF5c19SZW1vdmVkT3V0bGllcnMueGxzeF1TaW11bGF0aW9uUmVzdWx0czNDREQhUjlDMz1AU2ltdWxhdGlvbk1heCggREFUQSFSWzY0XUNbMl0gKYkAAABbUTRhX1VTRURfTW9udGVDYXJsb19EZWdyZWVEYXlzX1JlbW92ZWRPdXRsaWVycy54bHN4XVNpbXVsYXRpb25SZXN1bHRzNSFSOUM4PUBTaW11bGF0aW9uSGlzdG9ncmFtQmluTGFiZWwoIERBVEEhUls2NF1DWy0xXSwgMjEsIDUsIFRSVUUgKYwAAABbUTRhX1VTRURfTW9udGVDYXJsb19EZWdyZWVEYXlzX1JlbW92ZWRPdXRsaWVycy54bHN4XVNpbXVsYXRpb25SZXN1bHRzNENERCFSNUM4PUBTaW11bGF0aW9uSGlzdG9ncmFtQmluTGFiZWwoIERBVEEhUls2OF1DWy0yXSwgMjEsIDEsIFRSVUUgKYEAAABbUTRhX1VTRURfTW9udGVDYXJsb19EZWdyZWVEYXlzX1JlbW92ZWRPdXRsaWVycy54bHN4XVNpbXVsYXRpb25SZXN1bHRzMUNERCFSMTFDNj1AU2ltdWxhdGlvblBlcmNlbnRpbGUoIERBVEEhUls2Ml1DWy0zXSwgUkNbLTFdICmBAAAAW1E0YV9VU0VEX01vbnRlQ2FybG9fRGVncmVlRGF5c19SZW1vdmVkT3V0bGllcnMueGxzeF1TaW11bGF0aW9uUmVzdWx0czJDREQhUjI0QzY9QFNpbXVsYXRpb25QZXJjZW50aWxlKCBEQVRBIVJbNDldQ1stMl0sIFJDWy0xXSApjQAAAFtRNGFfVVNFRF9Nb250ZUNhcmxvX0RlZ3JlZURheXNfUmVtb3ZlZE91dGxpZXJzLnhsc3hdU2ltdWxhdGlvblJlc3VsdHMxMUNERCFSOEMxMT1AU2ltdWxhdGlvbkhpc3RvZ3JhbUJpbkxhYmVsKCBEQVRBIVJbNjVdQ1syXSwgMjEsIDQsIFRSVUUgKY8AAABbUTRhX1VTRURfTW9udGVDYXJsb19EZWdyZWVEYXlzX1JlbW92ZWRPdXRsaWVycy54bHN4XVNpbXVsYXRpb25SZXN1bHRzMUNERCFSMjRDMTE9QFNpbXVsYXRpb25IaXN0b2dyYW1CaW5MYWJlbCggREFUQSFSWzQ5XUNbLThdLCAyMSwgMjAsIFRSVUUgKY4AAABbUTRhX1VTRURfTW9udGVDYXJsb19EZWdyZWVEYXlzX1JlbW92ZWRPdXRsaWVycy54bHN4XVNpbXVsYXRpb25SZXN1bHRzNENERCFSMjBDOD1AU2ltdWxhdGlvbkhpc3RvZ3JhbUJpbkxhYmVsKCBEQVRBIVJbNTNdQ1stMl0sIDIxLCAxNiwgVFJVRSApgQAAAFtRNGFfVVNFRF9Nb250ZUNhcmxvX0RlZ3JlZURheXNfUmVtb3ZlZE91dGxpZXJzLnhsc3hdU2ltdWxhdGlvblJlc3VsdHMxSEREIVIyNUM2PUBTaW11bGF0aW9uUGVyY2VudGlsZSggREFUQSFSWzExXUNbLTNdLCBSQ1stMV0gKaAAAABbUTRhX1VTRURfTW9udGVDYXJsb19EZWdyZWVEYXlzX1JlbW92ZWRPdXRsaWVycy54bHN4XVNpbXVsYXRpb25SZXN1bHRzMTJDREQhUjE0QzEyPUBTaW11bGF0aW9uSGlzdG9ncmFtQmluKCBEQVRBIVJbNTldQ1syXSwgMjEsIDEwLCBUUlVFICkgL0AgU2ltdWxhdGlvblRyaWFscygpoAAAAFtRNGFfVVNFRF9Nb250ZUNhcmxvX0RlZ3JlZURheXNfUmVtb3ZlZE91dGxpZXJzLnhsc3hdU2ltdWxhdGlvblJlc3VsdHMxMkNERCFSMTRDMTI9QFNpbXVsYXRpb25IaXN0b2dyYW1CaW4oIERBVEEhUls1OV1DWzJdLCAyMSwgMTAsIFRSVUUgKSAvQCBTaW11bGF0aW9uVHJpYWxzKCmJAAAAW1E0YV9VU0VEX01vbnRlQ2FybG9fRGVncmVlRGF5c19SZW1vdmVkT3V0bGllcnMueGxzeF1TaW11bGF0aW9uUmVzdWx0czFDREQhUjIxQzk9QFNpbXVsYXRpb25IaXN0b2dyYW1CaW4oIERBVEEhUls1Ml1DWy02XSwgMjEsIDE3LCBUUlVFICl9AAAAW1E0YV9VU0VEX01vbnRlQ2FybG9fRGVncmVlRGF5c19SZW1vdmVkT3V0bGllcnMueGxzeF1TaW11bGF0aW9uUmVzdWx0czRDREQhUjI1QzY9QFNpbXVsYXRpb25QZXJjZW50aWxlKCBEQVRBIVJbNDhdQywgUkNbLTFdICmOAAAAW1E0YV9VU0VEX01vbnRlQ2FybG9fRGVncmVlRGF5c19SZW1vdmVkT3V0bGllcnMueGxzeF1TaW11bGF0aW9uUmVzdWx0czFDREQhUjIyQzg9QFNpbXVsYXRpb25IaXN0b2dyYW1CaW5MYWJlbCggREFUQSFSWzUxXUNbLTVdLCAyMSwgMTgsIFRSVUUgKY8AAABbUTRhX1VTRURfTW9udGVDYXJsb19EZWdyZWVEYXlzX1JlbW92ZWRPdXRsaWVycy54bHN4XVNpbXVsYXRpb25SZXN1bHRzNENERCFSMThDMTE9QFNpbXVsYXRpb25IaXN0b2dyYW1CaW5MYWJlbCggREFUQSFSWzU1XUNbLTVdLCAyMSwgMTQsIFRSVUUgKYkAAABbUTRhX1VTRURfTW9udGVDYXJsb19EZWdyZWVEYXlzX1JlbW92ZWRPdXRsaWVycy54bHN4XVNpbXVsYXRpb25SZXN1bHRzMUhERCFSMjNDOT1AU2ltdWxhdGlvbkhpc3RvZ3JhbUJpbiggREFUQSFSWzEzXUNbLTZdLCAyMSwgMTksIFRSVUUgKXwAAABbUTRhX1VTRURfTW9udGVDYXJsb19EZWdyZWVEYXlzX1JlbW92ZWRPdXRsaWVycy54bHN4XVNpbXVsYXRpb25SZXN1bHRzNENERCFSOUM2PUBTaW11bGF0aW9uUGVyY2VudGlsZSggREFUQSFSWzY0XUMsIFJDWy0xXSApjwAAAFtRNGFfVVNFRF9Nb250ZUNhcmxvX0RlZ3JlZURheXNfUmVtb3ZlZE91dGxpZXJzLnhsc3hdU2ltdWxhdGlvblJlc3VsdHMxMkhERCFSMjBDMTE9QFNpbXVsYXRpb25IaXN0b2dyYW1CaW5MYWJlbCggREFUQSFSWzE2XUNbM10sIDIxLCAxNiwgVFJVRSApgQAAAFtRNGFfVVNFRF9Nb250ZUNhcmxvX0RlZ3JlZURheXNfUmVtb3ZlZE91dGxpZXJzLnhsc3hdU2ltdWxhdGlvblJlc3VsdHMyQ0REIVIxMUM2PUBTaW11bGF0aW9uUGVyY2VudGlsZSggREFUQSFSWzYyXUNbLTJdLCBSQ1stMV0gKX8AAABbUTRhX1VTRURfTW9udGVDYXJsb19EZWdyZWVEYXlzX1JlbW92ZWRPdXRsaWVycy54bHN4XVNpbXVsYXRpb25SZXN1bHRzM0NERCFSMTNDMz1AU2ltdWxhdGlvblN0YW5kYXJkRGV2aWF0aW9uKCBEQVRBIVJbNjBdQ1syXSApiAAAAFtRNGFfVVNFRF9Nb250ZUNhcmxvX0RlZ3JlZURheXNfUmVtb3ZlZE91dGxpZXJzLnhsc3hdU2ltdWxhdGlvblJlc3VsdHMyQ0REIVIxM0M5PUBTaW11bGF0aW9uSGlzdG9ncmFtQmluKCBEQVRBIVJbNjBdQ1stNV0sIDIxLCA5LCBUUlVFICmBAAAAW1E0YV9VU0VEX01vbnRlQ2FybG9fRGVncmVlRGF5c19SZW1vdmVkT3V0bGllcnMueGxzeF1TaW11bGF0aW9uUmVzdWx0czJIREQhUjE3QzY9QFNpbXVsYXRpb25QZXJjZW50aWxlKCBEQVRBIVJbMTldQ1stMl0sIFJDWy0xXSApgQAAAFtRNGFfVVNFRF9Nb250ZUNhcmxvX0RlZ3JlZURheXNfUmVtb3ZlZE91dGxpZXJzLnhsc3hdU2ltdWxhdGlvblJlc3VsdHMyQ0REIVIxOUM2PUBTaW11bGF0aW9uUGVyY2VudGlsZSggREFUQSFSWzU0XUNbLTJdLCBSQ1stMV0gKY4AAABbUTRhX1VTRURfTW9udGVDYXJsb19EZWdyZWVEYXlzX1JlbW92ZWRPdXRsaWVycy54bHN4XVNpbXVsYXRpb25SZXN1bHRzMkhERCFSMjRDOD1AU2ltdWxhdGlvbkhpc3RvZ3JhbUJpbkxhYmVsKCBEQVRBIVJbMTJdQ1stNF0sIDIxLCAyMCwgVFJVRSApjgAAAFtRNGFfVVNFRF9Nb250ZUNhcmxvX0RlZ3JlZURheXNfUmVtb3ZlZE91dGxpZXJzLnhsc3hdU2ltdWxhdGlvblJlc3VsdHMxSEREIVIxNEM4PUBTaW11bGF0aW9uSGlzdG9ncmFtQmluTGFiZWwoIERBVEEhUlsyMl1DWy01XSwgMjEsIDEwLCBUUlVFICmAAAAAW1E0YV9VU0VEX01vbnRlQ2FybG9fRGVncmVlRGF5c19SZW1vdmVkT3V0bGllcnMueGxzeF1TaW11bGF0aW9uUmVzdWx0czJIREQhUjdDNj1AU2ltdWxhdGlvblBlcmNlbnRpbGUoIERBVEEhUlsyOV1DWy0yXSwgUkNbLTFdICmHAAAAW1E0YV9VU0VEX01vbnRlQ2FybG9fRGVncmVlRGF5c19SZW1vdmVkT3V0bGllcnMueGxzeF1TaW11bGF0aW9uUmVzdWx0czNDREQhUjdDOT1AU2ltdWxhdGlvbkhpc3RvZ3JhbUJpbiggREFUQSFSWzY2XUNbLTRdLCAyMSwgMywgVFJVRSApjgAAAFtRNGFfVVNFRF9Nb250ZUNhcmxvX0RlZ3JlZURheXNfUmVtb3ZlZE91dGxpZXJzLnhsc3hdU2ltdWxhdGlvblJlc3VsdHMyQ0REIVIxOEM4PUBTaW11bGF0aW9uSGlzdG9ncmFtQmluTGFiZWwoIERBVEEhUls1NV1DWy00XSwgMjEsIDE0LCBUUlVFICmBAAAAW1E0YV9VU0VEX01vbnRlQ2FybG9fRGVncmVlRGF5c19SZW1vdmVkT3V0bGllcnMueGxzeF1TaW11bGF0aW9uUmVzdWx0czNDREQhUjEzQzY9QFNpbXVsYXRpb25QZXJjZW50aWxlKCBEQVRBIVJbNjBdQ1stMV0sIFJDWy0xXSApiQAAAFtRNGFfVVNFRF9Nb250ZUNhcmxvX0RlZ3JlZURheXNfUmVtb3ZlZE91dGxpZXJzLnhsc3hdU2ltdWxhdGlvblJlc3VsdHMyQ0REIVIyNUM5PUBTaW11bGF0aW9uSGlzdG9ncmFtQmluKCBEQVRBIVJbNDhdQ1stNV0sIDIxLCAyMSwgVFJVRSApjAAAAFtRNGFfVVNFRF9Nb250ZUNhcmxvX0RlZ3JlZURheXNfUmVtb3ZlZE91dGxpZXJzLnhsc3hdU2ltdWxhdGlvblJlc3VsdHMySEREIVI4Qzg9QFNpbXVsYXRpb25IaXN0b2dyYW1CaW5MYWJlbCggREFUQSFSWzI4XUNbLTRdLCAyMSwgNCwgVFJVRSApjQAAAFtRNGFfVVNFRF9Nb250ZUNhcmxvX0RlZ3JlZURheXNfUmVtb3ZlZE91dGxpZXJzLnhsc3hdU2ltdWxhdGlvblJlc3VsdHMyQ0REIVIxMEM4PUBTaW11bGF0aW9uSGlzdG9ncmFtQmluTGFiZWwoIERBVEEhUls2M11DWy00XSwgMjEsIDYsIFRSVUUgKYkAAABbUTRhX1VTRURfTW9udGVDYXJsb19EZWdyZWVEYXlzX1JlbW92ZWRPdXRsaWVycy54bHN4XVNpbXVsYXRpb25SZXN1bHRzMTFDREQhUjIwQzk9QFNpbXVsYXRpb25IaXN0b2dyYW1CaW4oIERBVEEhUls1M11DWzRdLCAyMSwgMTYsIFRSVUUgKYEAAABbUTRhX1VTRURfTW9udGVDYXJsb19EZWdyZWVEYXlzX1JlbW92ZWRPdXRsaWVycy54bHN4XVNpbXVsYXRpb25SZXN1bHRzMUNERCFSMjVDNj1AU2ltdWxhdGlvblBlcmNlbnRpbGUoIERBVEEhUls0OF1DWy0zXSwgUkNbLTFdICmBAAAAW1E0YV9VU0VEX01vbnRlQ2FybG9fRGVncmVlRGF5c19SZW1vdmVkT3V0bGllcnMueGxzeF1TaW11bGF0aW9uUmVzdWx0czExQ0REIVIyNEM2PUBTaW11bGF0aW9uUGVyY2VudGlsZSggREFUQSFSWzQ5XUNbN10sIFJDWy0xXSApjAAAAFtRNGFfVVNFRF9Nb250ZUNhcmxvX0RlZ3JlZURheXNfUmVtb3ZlZE91dGxpZXJzLnhsc3hdU2ltdWxhdGlvblJlc3VsdHMxMCFSMjNDMTE9QFNpbXVsYXRpb25IaXN0b2dyYW1CaW5MYWJlbCggREFUQSFSWzUwXUNbMV0sIDIxLCAxOSwgVFJVRSApeAAAAFtRNGFfVVNFRF9Nb250ZUNhcmxvX0RlZ3JlZURheXNfUmVtb3ZlZE91dGxpZXJzLnhsc3hdU2ltdWxhdGlvblJlc3VsdHMxMUNERCFSMTdDMz1AU2ltdWxhdGlvbkt1cnRvc2lzKCBEQVRBIVJbNTZdQ1sxMF0gKZ4AAABbUTRhX1VTRURfTW9udGVDYXJsb19EZWdyZWVEYXlzX1JlbW92ZWRPdXRsaWVycy54bHN4XVNpbXVsYXRpb25SZXN1bHRzMTFDREQhUjZDMTI9QFNpbXVsYXRpb25IaXN0b2dyYW1CaW4oIERBVEEhUls2N11DWzFdLCAyMSwgMiwgVFJVRSApIC9AIFNpbXVsYXRpb25UcmlhbHMoKZ4AAABbUTRhX1VTRURfTW9udGVDYXJsb19EZWdyZWVEYXlzX1JlbW92ZWRPdXRsaWVycy54bHN4XVNpbXVsYXRpb25SZXN1bHRzMTFDREQhUjZDMTI9QFNpbXVsYXRpb25IaXN0b2dyYW1CaW4oIERBVEEhUls2N11DWzFdLCAyMSwgMiwgVFJVRSApIC9AIFNpbXVsYXRpb25UcmlhbHMoKY0AAABbUTRhX1VTRURfTW9udGVDYXJsb19EZWdyZWVEYXlzX1JlbW92ZWRPdXRsaWVycy54bHN4XVNpbXVsYXRpb25SZXN1bHRzMTJDREQhUjlDMTE9QFNpbXVsYXRpb25IaXN0b2dyYW1CaW5MYWJlbCggREFUQSFSWzY0XUNbM10sIDIxLCA1LCBUUlVFICmJAAAAW1E0YV9VU0VEX01vbnRlQ2FybG9fRGVncmVlRGF5c19SZW1vdmVkT3V0bGllcnMueGxzeF1TaW11bGF0aW9uUmVzdWx0czFIREQhUjE0Qzk9QFNpbXVsYXRpb25IaXN0b2dyYW1CaW4oIERBVEEhUlsyMl1DWy02XSwgMjEsIDEwLCBUUlVFICmNAAAAW1E0YV9VU0VEX01vbnRlQ2FybG9fRGVncmVlRGF5c19SZW1vdmVkT3V0bGllcnMueGxzeF1TaW11bGF0aW9uUmVzdWx0czEyQ0REIVIxMkM4PUBTaW11bGF0aW9uSGlzdG9ncmFtQmluTGFiZWwoIERBVEEhUls2MV1DWzZdLCAyMSwgOCwgVFJVRSApjAAAAFtRNGFfVVNFRF9Nb250ZUNhcmxvX0RlZ3JlZURheXNfUmVtb3ZlZE91dGxpZXJzLnhsc3hdU2ltdWxhdGlvblJlc3VsdHMxMUNERCFSN0M4PUBTaW11bGF0aW9uSGlzdG9ncmFtQmluTGFiZWwoIERBVEEhUls2Nl1DWzVdLCAyMSwgMywgVFJVRSApgQAAAFtRNGFfVVNFRF9Nb250ZUNhcmxvX0RlZ3JlZURheXNfUmVtb3ZlZE91dGxpZXJzLnhsc3hdU2ltdWxhdGlvblJlc3VsdHMxMkNERCFSMThDNj1AU2ltdWxhdGlvblBlcmNlbnRpbGUoIERBVEEhUls1NV1DWzhdLCBSQ1stMV0gKY4AAABbUTRhX1VTRURfTW9udGVDYXJsb19EZWdyZWVEYXlzX1JlbW92ZWRPdXRsaWVycy54bHN4XVNpbXVsYXRpb25SZXN1bHRzMUhERCFSMjNDOD1AU2ltdWxhdGlvbkhpc3RvZ3JhbUJpbkxhYmVsKCBEQVRBIVJbMTNdQ1stNV0sIDIxLCAxOSwgVFJVRSApfQAAAFtRNGFfVVNFRF9Nb250ZUNhcmxvX0RlZ3JlZURheXNfUmVtb3ZlZE91dGxpZXJzLnhsc3hdU2ltdWxhdGlvblJlc3VsdHMxMCFSMTNDMz1AU2ltdWxhdGlvblN0YW5kYXJkRGV2aWF0aW9uKCBEQVRBIVJbNjBdQ1s5XSApiwAAAFtRNGFfVVNFRF9Nb250ZUNhcmxvX0RlZ3JlZURheXNfUmVtb3ZlZE91dGxpZXJzLnhsc3hdU2ltdWxhdGlvblJlc3VsdHMxMCFSMTdDOD1AU2ltdWxhdGlvbkhpc3RvZ3JhbUJpbkxhYmVsKCBEQVRBIVJbNTZdQ1s0XSwgMjEsIDEzLCBUUlVFICmOAAAAW1E0YV9VU0VEX01vbnRlQ2FybG9fRGVncmVlRGF5c19SZW1vdmVkT3V0bGllcnMueGxzeF1TaW11bGF0aW9uUmVzdWx0czEyQ0REIVIxM0MxMT1AU2ltdWxhdGlvbkhpc3RvZ3JhbUJpbkxhYmVsKCBEQVRBIVJbNjBdQ1szXSwgMjEsIDksIFRSVUUgKYkAAABbUTRhX1VTRURfTW9udGVDYXJsb19EZWdyZWVEYXlzX1JlbW92ZWRPdXRsaWVycy54bHN4XVNpbXVsYXRpb25SZXN1bHRzMUhERCFSMjJDOT1AU2ltdWxhdGlvbkhpc3RvZ3JhbUJpbiggREFUQSFSWzE0XUNbLTZdLCAyMSwgMTgsIFRSVUUgKY4AAABbUTRhX1VTRURfTW9udGVDYXJsb19EZWdyZWVEYXlzX1JlbW92ZWRPdXRsaWVycy54bHN4XVNpbXVsYXRpb25SZXN1bHRzMTJDREQhUjE2Qzg9QFNpbXVsYXRpb25IaXN0b2dyYW1CaW5MYWJlbCggREFUQSFSWzU3XUNbNl0sIDIxLCAxMiwgVFJVRSApjQAAAFtRNGFfVVNFRF9Nb250ZUNhcmxvX0RlZ3JlZURheXNfUmVtb3ZlZE91dGxpZXJzLnhsc3hdU2ltdWxhdGlvblJlc3VsdHMxMUNERCFSMTFDOD1AU2ltdWxhdGlvbkhpc3RvZ3JhbUJpbkxhYmVsKCBEQVRBIVJbNjJdQ1s1XSwgMjEsIDcsIFRSVUUgKYEAAABbUTRhX1VTRURfTW9udGVDYXJsb19EZWdyZWVEYXlzX1JlbW92ZWRPdXRsaWVycy54bHN4XVNpbXVsYXRpb25SZXN1bHRzMTJDREQhUjIyQzY9QFNpbXVsYXRpb25QZXJjZW50aWxlKCBEQVRBIVJbNTFdQ1s4XSwgUkNbLTFdICmIAAAAW1E0YV9VU0VEX01vbnRlQ2FybG9fRGVncmVlRGF5c19SZW1vdmVkT3V0bGllcnMueGxzeF1TaW11bGF0aW9uUmVzdWx0czFIREQhUjEwQzk9QFNpbXVsYXRpb25IaXN0b2dyYW1CaW4oIERBVEEhUlsyNl1DWy02XSwgMjEsIDYsIFRSVUUgKX0AAABbUTRhX1VTRURfTW9udGVDYXJsb19EZWdyZWVEYXlzX1JlbW92ZWRPdXRsaWVycy54bHN4XVNpbXVsYXRpb25SZXN1bHRzMTAhUjlDNj1AU2ltdWxhdGlvblBlcmNlbnRpbGUoIERBVEEhUls2NF1DWzZdLCBSQ1stMV0gKZoAAABbUTRhX1VTRURfTW9udGVDYXJsb19EZWdyZWVEYXlzX1JlbW92ZWRPdXRsaWVycy54bHN4XVNpbXVsYXRpb25SZXN1bHRzMTAhUjE3QzEyPUBTaW11bGF0aW9uSGlzdG9ncmFtQmluKCBEQVRBIVJbNTZdQywgMjEsIDEzLCBUUlVFICkgL0AgU2ltdWxhdGlvblRyaWFscygpmgAAAFtRNGFfVVNFRF9Nb250ZUNhcmxvX0RlZ3JlZURheXNfUmVtb3ZlZE91dGxpZXJzLnhsc3hdU2ltdWxhdGlvblJlc3VsdHMxMCFSMTdDMTI9QFNpbXVsYXRpb25IaXN0b2dyYW1CaW4oIERBVEEhUls1Nl1DLCAyMSwgMTMsIFRSVUUgKSAvQCBTaW11bGF0aW9uVHJpYWxzKCmJAAAAW1E0YV9VU0VEX01vbnRlQ2FybG9fRGVncmVlRGF5c19SZW1vdmVkT3V0bGllcnMueGxzeF1TaW11bGF0aW9uUmVzdWx0czNIREQhUjIyQzk9QFNpbXVsYXRpb25IaXN0b2dyYW1CaW4oIERBVEEhUlsxNF1DWy00XSwgMjEsIDE4LCBUUlVFICmgAAAAW1E0YV9VU0VEX01vbnRlQ2FybG9fRGVncmVlRGF5c19SZW1vdmVkT3V0bGllcnMueGxzeF1TaW11bGF0aW9uUmVzdWx0czExSEREIVIyM0MxMj1AU2ltdWxhdGlvbkhpc3RvZ3JhbUJpbiggREFUQSFSWzEzXUNbMV0sIDIxLCAxOSwgVFJVRSApIC9AIFNpbXVsYXRpb25UcmlhbHMoKaAAAABbUTRhX1VTRURfTW9udGVDYXJsb19EZWdyZWVEYXlzX1JlbW92ZWRPdXRsaWVycy54bHN4XVNpbXVsYXRpb25SZXN1bHRzMTFIREQhUjIzQzEyPUBTaW11bGF0aW9uSGlzdG9ncmFtQmluKCBEQVRBIVJbMTNdQ1sxXSwgMjEsIDE5LCBUUlVFICkgL0AgU2ltdWxhdGlvblRyaWFscygpgAAAAFtRNGFfVVNFRF9Nb250ZUNhcmxvX0RlZ3JlZURheXNfUmVtb3ZlZE91dGxpZXJzLnhsc3hdU2ltdWxhdGlvblJlc3VsdHMxMkhERCFSOUM2PUBTaW11bGF0aW9uUGVyY2VudGlsZSggREFUQSFSWzI3XUNbOF0sIFJDWy0xXSApeAAAAFtRNGFfVVNFRF9Nb250ZUNhcmxvX0RlZ3JlZURheXNfUmVtb3ZlZE91dGxpZXJzLnhsc3hdU2ltdWxhdGlvblJlc3VsdHMxMUhERCFSMTdDMz1AU2ltdWxhdGlvbkt1cnRvc2lzKCBEQVRBIVJbMTldQ1sxMF0gKYkAAABbUTRhX1VTRURfTW9udGVDYXJsb19EZWdyZWVEYXlzX1JlbW92ZWRPdXRsaWVycy54bHN4XVNpbXVsYXRpb25SZXN1bHRzMTJIREQhUjE2Qzk9QFNpbXVsYXRpb25IaXN0b2dyYW1CaW4oIERBVEEhUlsyMF1DWzVdLCAyMSwgMTIsIFRSVUUgKYwAAABbUTRhX1VTRURfTW9udGVDYXJsb19EZWdyZWVEYXlzX1JlbW92ZWRPdXRsaWVycy54bHN4XVNpbXVsYXRpb25SZXN1bHRzMTFIREQhUjhDOD1AU2ltdWxhdGlvbkhpc3RvZ3JhbUJpbkxhYmVsKCBEQVRBIVJbMjhdQ1s1XSwgMjEsIDQsIFRSVUUgKX4AAABbUTRhX1VTRURfTW9udGVDYXJsb19EZWdyZWVEYXlzX1JlbW92ZWRPdXRsaWVycy54bHN4XVNpbXVsYXRpb25SZXN1bHRzMTAhUjI0QzY9QFNpbXVsYXRpb25QZXJjZW50aWxlKCBEQVRBIVJbNDldQ1s2XSwgUkNbLTFdICmBAAAAW1E0YV9VU0VEX01vbnRlQ2FybG9fRGVncmVlRGF5c19SZW1vdmVkT3V0bGllcnMueGxzeF1TaW11bGF0aW9uUmVzdWx0czExSEREIVIxNEM2PUBTaW11bGF0aW9uUGVyY2VudGlsZSggREFUQSFSWzIyXUNbN10sIFJDWy0xXSApiAAAAFtRNGFfVVNFRF9Nb250ZUNhcmxvX0RlZ3JlZURheXNfUmVtb3ZlZE91dGxpZXJzLnhsc3hdU2ltdWxhdGlvblJlc3VsdHMxMkhERCFSMTBDOT1AU2ltdWxhdGlvbkhpc3RvZ3JhbUJpbiggREFUQSFSWzI2XUNbNV0sIDIxLCA2LCBUUlVFIClbAAAAW1E0YV9VU0VEX01vbnRlQ2FybG9fRGVncmVlRGF5c19SZW1vdmVkT3V0bGllcnMueGxzeF1EQVRBIVI3M0M4PUBOb3JtYWxWYWx1ZShSWy0yXUMsUlstMV1DKYEAAABbUTRhX1VTRURfTW9udGVDYXJsb19EZWdyZWVEYXlzX1JlbW92ZWRPdXRsaWVycy54bHN4XVNpbXVsYXRpb25SZXN1bHRzMTJIREQhUjEzQzY9QFNpbXVsYXRpb25QZXJjZW50aWxlKCBEQVRBIVJbMjNdQ1s4XSwgUkNbLTFdICmAAAAAW1E0YV9VU0VEX01vbnRlQ2FybG9fRGVncmVlRGF5c19SZW1vdmVkT3V0bGllcnMueGxzeF1TaW11bGF0aW9uUmVzdWx0czExSEREIVI4QzY9QFNpbXVsYXRpb25QZXJjZW50aWxlKCBEQVRBIVJbMjhdQ1s3XSwgUkNbLTFdICmBAAAAW1E0YV9VU0VEX01vbnRlQ2FybG9fRGVncmVlRGF5c19SZW1vdmVkT3V0bGllcnMueGxzeF1TaW11bGF0aW9uUmVzdWx0czExQ0REIVIyMUM2PUBTaW11bGF0aW9uUGVyY2VudGlsZSggREFUQSFSWzUyXUNbN10sIFJDWy0xXSApgQAAAFtRNGFfVVNFRF9Nb250ZUNhcmxvX0RlZ3JlZURheXNfUmVtb3ZlZE91dGxpZXJzLnhsc3hdU2ltdWxhdGlvblJlc3VsdHMxMUNERCFSMjJDNj1AU2ltdWxhdGlvblBlcmNlbnRpbGUoIERBVEEhUls1MV1DWzddLCBSQ1stMV0gKaAAAABbUTRhX1VTRURfTW9udGVDYXJsb19EZWdyZWVEYXlzX1JlbW92ZWRPdXRsaWVycy54bHN4XVNpbXVsYXRpb25SZXN1bHRzMTJDREQhUjI0QzEyPUBTaW11bGF0aW9uSGlzdG9ncmFtQmluKCBEQVRBIVJbNDldQ1syXSwgMjEsIDIwLCBUUlVFICkgL0AgU2ltdWxhdGlvblRyaWFscygpoAAAAFtRNGFfVVNFRF9Nb250ZUNhcmxvX0RlZ3JlZURheXNfUmVtb3ZlZE91dGxpZXJzLnhsc3hdU2ltdWxhdGlvblJlc3VsdHMxMkNERCFSMjRDMTI9QFNpbXVsYXRpb25IaXN0b2dyYW1CaW4oIERBVEEhUls0OV1DWzJdLCAyMSwgMjAsIFRSVUUgKSAvQCBTaW11bGF0aW9uVHJpYWxzKCmJAAAAW1E0YV9VU0VEX01vbnRlQ2FybG9fRGVncmVlRGF5c19SZW1vdmVkT3V0bGllcnMueGxzeF1TaW11bGF0aW9uUmVzdWx0czExQ0REIVIyMkM5PUBTaW11bGF0aW9uSGlzdG9ncmFtQmluKCBEQVRBIVJbNTFdQ1s0XSwgMjEsIDE4LCBUUlVFICmAAAAAW1E0YV9VU0VEX01vbnRlQ2FybG9fRGVncmVlRGF5c19SZW1vdmVkT3V0bGllcnMueGxzeF1TaW11bGF0aW9uUmVzdWx0czExQ0REIVI5QzY9QFNpbXVsYXRpb25QZXJjZW50aWxlKCBEQVRBIVJbNjRdQ1s3XSwgUkNbLTFdICmPAAAAW1E0YV9VU0VEX01vbnRlQ2FybG9fRGVncmVlRGF5c19SZW1vdmVkT3V0bGllcnMueGxzeF1TaW11bGF0aW9uUmVzdWx0czNIREQhUjE4QzExPUBTaW11bGF0aW9uSGlzdG9ncmFtQmluTGFiZWwoIERBVEEhUlsxOF1DWy02XSwgMjEsIDE0LCBUUlVFICmgAAAAW1E0YV9VU0VEX01vbnRlQ2FybG9fRGVncmVlRGF5c19SZW1vdmVkT3V0bGllcnMueGxzeF1TaW11bGF0aW9uUmVzdWx0czNIREQhUjE5QzEyPUBTaW11bGF0aW9uSGlzdG9ncmFtQmluKCBEQVRBIVJbMTddQ1stN10sIDIxLCAxNSwgVFJVRSApIC9AIFNpbXVsYXRpb25UcmlhbHMoKaAAAABbUTRhX1VTRURfTW9udGVDYXJsb19EZWdyZWVEYXlzX1JlbW92ZWRPdXRsaWVycy54bHN4XVNpbXVsYXRpb25SZXN1bHRzM0hERCFSMTlDMTI9QFNpbXVsYXRpb25IaXN0b2dyYW1CaW4oIERBVEEhUlsxN11DWy03XSwgMjEsIDE1LCBUUlVFICkgL0AgU2ltdWxhdGlvblRyaWFscygpjwAAAFtRNGFfVVNFRF9Nb250ZUNhcmxvX0RlZ3JlZURheXNfUmVtb3ZlZE91dGxpZXJzLnhsc3hdU2ltdWxhdGlvblJlc3VsdHMzSEREIVIyM0MxMT1AU2ltdWxhdGlvbkhpc3RvZ3JhbUJpbkxhYmVsKCBEQVRBIVJbMTNdQ1stNl0sIDIxLCAxOSwgVFJVRSAphQAAAFtRNGFfVVNFRF9Nb250ZUNhcmxvX0RlZ3JlZURheXNfUmVtb3ZlZE91dGxpZXJzLnhsc3hdU2ltdWxhdGlvblJlc3VsdHMxMCFSMTJDOT1AU2ltdWxhdGlvbkhpc3RvZ3JhbUJpbiggREFUQSFSWzYxXUNbM10sIDIxLCA4LCBUUlVFICmMAAAAW1E0YV9VU0VEX01vbnRlQ2FybG9fRGVncmVlRGF5c19SZW1vdmVkT3V0bGllcnMueGxzeF1TaW11bGF0aW9uUmVzdWx0czFIREQhUjhDOD1AU2ltdWxhdGlvbkhpc3RvZ3JhbUJpbkxhYmVsKCBEQVRBIVJbMjhdQ1stNV0sIDIxLCA0LCBUUlVFICmXAAAAW1E0YV9VU0VEX01vbnRlQ2FybG9fRGVncmVlRGF5c19SZW1vdmVkT3V0bGllcnMueGxzeF1TaW11bGF0aW9uUmVzdWx0czExQ0REIVIxMUMzPUBTaW11bGF0aW9uTWF4KCBEQVRBIVJbNjJdQ1sxMF0gKSAtQCBTaW11bGF0aW9uTWluKCBEQVRBIVJbNjJdQ1sxMF0gKZcAAABbUTRhX1VTRURfTW9udGVDYXJsb19EZWdyZWVEYXlzX1JlbW92ZWRPdXRsaWVycy54bHN4XVNpbXVsYXRpb25SZXN1bHRzMTFDREQhUjExQzM9QFNpbXVsYXRpb25NYXgoIERBVEEhUls2Ml1DWzEwXSApIC1AIFNpbXVsYXRpb25NaW4oIERBVEEhUls2Ml1DWzEwXSApnwAAAFtRNGFfVVNFRF9Nb250ZUNhcmxvX0RlZ3JlZURheXNfUmVtb3ZlZE91dGxpZXJzLnhsc3hdU2ltdWxhdGlvblJlc3VsdHMzSEREIVIxMUMxMj1AU2ltdWxhdGlvbkhpc3RvZ3JhbUJpbiggREFUQSFSWzI1XUNbLTddLCAyMSwgNywgVFJVRSApIC9AIFNpbXVsYXRpb25UcmlhbHMoKZ8AAABbUTRhX1VTRURfTW9udGVDYXJsb19EZWdyZWVEYXlzX1JlbW92ZWRPdXRsaWVycy54bHN4XVNpbXVsYXRpb25SZXN1bHRzM0hERCFSMTFDMTI9QFNpbXVsYXRpb25IaXN0b2dyYW1CaW4oIERBVEEhUlsyNV1DWy03XSwgMjEsIDcsIFRSVUUgKSAvQCBTaW11bGF0aW9uVHJpYWxzKClbAAAAW1E0YV9VU0VEX01vbnRlQ2FybG9fRGVncmVlRGF5c19SZW1vdmVkT3V0bGllcnMueGxzeF1EQVRBIVI3M0M3PUBOb3JtYWxWYWx1ZShSWy0yXUMsUlstMV1DKY4AAABbUTRhX1VTRURfTW9udGVDYXJsb19EZWdyZWVEYXlzX1JlbW92ZWRPdXRsaWVycy54bHN4XVNpbXVsYXRpb25SZXN1bHRzM0hERCFSMjRDOD1AU2ltdWxhdGlvbkhpc3RvZ3JhbUJpbkxhYmVsKCBEQVRBIVJbMTJdQ1stM10sIDIxLCAyMCwgVFJVRSApjQAAAFtRNGFfVVNFRF9Nb250ZUNhcmxvX0RlZ3JlZURheXNfUmVtb3ZlZE91dGxpZXJzLnhsc3hdU2ltdWxhdGlvblJlc3VsdHMzSEREIVIxMEM4PUBTaW11bGF0aW9uSGlzdG9ncmFtQmluTGFiZWwoIERBVEEhUlsyNl1DWy0zXSwgMjEsIDYsIFRSVUUgKYcAAABbUTRhX1VTRURfTW9udGVDYXJsb19EZWdyZWVEYXlzX1JlbW92ZWRPdXRsaWVycy54bHN4XVNpbXVsYXRpb25SZXN1bHRzM0hERCFSN0M5PUBTaW11bGF0aW9uSGlzdG9ncmFtQmluKCBEQVRBIVJbMjldQ1stNF0sIDIxLCAzLCBUUlVFICmNAAAAW1E0YV9VU0VEX01vbnRlQ2FybG9fRGVncmVlRGF5c19SZW1vdmVkT3V0bGllcnMueGxzeF1TaW11bGF0aW9uUmVzdWx0czNIREQhUjEzQzg9QFNpbXVsYXRpb25IaXN0b2dyYW1CaW5MYWJlbCggREFUQSFSWzIzXUNbLTNdLCAyMSwgOSwgVFJVRSApoAAAAFtRNGFfVVNFRF9Nb250ZUNhcmxvX0RlZ3JlZURheXNfUmVtb3ZlZE91dGxpZXJzLnhsc3hdU2ltdWxhdGlvblJlc3VsdHMzSEREIVIyNUMxMj1AU2ltdWxhdGlvbkhpc3RvZ3JhbUJpbiggREFUQSFSWzExXUNbLTddLCAyMSwgMjEsIFRSVUUgKSAvQCBTaW11bGF0aW9uVHJpYWxzKCmgAAAAW1E0YV9VU0VEX01vbnRlQ2FybG9fRGVncmVlRGF5c19SZW1vdmVkT3V0bGllcnMueGxzeF1TaW11bGF0aW9uUmVzdWx0czNIREQhUjI1QzEyPUBTaW11bGF0aW9uSGlzdG9ncmFtQmluKCBEQVRBIVJbMTFdQ1stN10sIDIxLCAyMSwgVFJVRSApIC9AIFNpbXVsYXRpb25UcmlhbHMoKYYAAABbUTRhX1VTRURfTW9udGVDYXJsb19EZWdyZWVEYXlzX1JlbW92ZWRPdXRsaWVycy54bHN4XVNpbXVsYXRpb25SZXN1bHRzNiFSMThDOT1AU2ltdWxhdGlvbkhpc3RvZ3JhbUJpbiggREFUQSFSWzU1XUNbLTFdLCAyMSwgMTQsIFRSVUUgKXwAAABbUTRhX1VTRURfTW9udGVDYXJsb19EZWdyZWVEYXlzX1JlbW92ZWRPdXRsaWVycy54bHN4XVNpbXVsYXRpb25SZXN1bHRzNyFSNkM2PUBTaW11bGF0aW9uUGVyY2VudGlsZSggREFUQSFSWzY3XUNbM10sIFJDWy0xXSApfQAAAFtRNGFfVVNFRF9Nb250ZUNhcmxvX0RlZ3JlZURheXNfUmVtb3ZlZE91dGxpZXJzLnhsc3hdU2ltdWxhdGlvblJlc3VsdHM5IVIxMUM2PUBTaW11bGF0aW9uUGVyY2VudGlsZSggREFUQSFSWzYyXUNbNV0sIFJDWy0xXSApjAAAAFtRNGFfVVNFRF9Nb250ZUNhcmxvX0RlZ3JlZURheXNfUmVtb3ZlZE91dGxpZXJzLnhsc3hdU2ltdWxhdGlvblJlc3VsdHM1IVIxNkMxMT1AU2ltdWxhdGlvbkhpc3RvZ3JhbUJpbkxhYmVsKCBEQVRBIVJbNTddQ1stNF0sIDIxLCAxMiwgVFJVRSAplAAAAFtRNGFfVVNFRF9Nb250ZUNhcmxvX0RlZ3JlZURheXNfUmVtb3ZlZE91dGxpZXJzLnhsc3hdU2ltdWxhdGlvblJlc3VsdHM0Q0REIVIxMUMzPUBTaW11bGF0aW9uTWF4KCBEQVRBIVJbNjJdQ1szXSApIC1AIFNpbXVsYXRpb25NaW4oIERBVEEhUls2Ml1DWzNdICmUAAAAW1E0YV9VU0VEX01vbnRlQ2FybG9fRGVncmVlRGF5c19SZW1vdmVkT3V0bGllcnMueGxzeF1TaW11bGF0aW9uUmVzdWx0czRDREQhUjExQzM9QFNpbXVsYXRpb25NYXgoIERBVEEhUls2Ml1DWzNdICkgLUAgU2ltdWxhdGlvbk1pbiggREFUQSFSWzYyXUNbM10gKW0AAABbUTRhX1VTRURfTW9udGVDYXJsb19EZWdyZWVEYXlzX1JlbW92ZWRPdXRsaWVycy54bHN4XVNpbXVsYXRpb25SZXN1bHRzMUhERCFSOUMzPUBTaW11bGF0aW9uTWF4KCBEQVRBIVJbMjddQyApiAAAAFtRNGFfVVNFRF9Nb250ZUNhcmxvX0RlZ3JlZURheXNfUmVtb3ZlZE91dGxpZXJzLnhsc3hdU2ltdWxhdGlvblJlc3VsdHMxSEREIVIxMkM5PUBTaW11bGF0aW9uSGlzdG9ncmFtQmluKCBEQVRBIVJbMjRdQ1stNl0sIDIxLCA4LCBUUlVFICmgAAAAW1E0YV9VU0VEX01vbnRlQ2FybG9fRGVncmVlRGF5c19SZW1vdmVkT3V0bGllcnMueGxzeF1TaW11bGF0aW9uUmVzdWx0czRIREQhUjIxQzEyPUBTaW11bGF0aW9uSGlzdG9ncmFtQmluKCBEQVRBIVJbMTVdQ1stNl0sIDIxLCAxNywgVFJVRSApIC9AIFNpbXVsYXRpb25UcmlhbHMoKaAAAABbUTRhX1VTRURfTW9udGVDYXJsb19EZWdyZWVEYXlzX1JlbW92ZWRPdXRsaWVycy54bHN4XVNpbXVsYXRpb25SZXN1bHRzNEhERCFSMjFDMTI9QFNpbXVsYXRpb25IaXN0b2dyYW1CaW4oIERBVEEhUlsxNV1DWy02XSwgMjEsIDE3LCBUUlVFICkgL0AgU2ltdWxhdGlvblRyaWFscygpoAAAAFtRNGFfVVNFRF9Nb250ZUNhcmxvX0RlZ3JlZURheXNfUmVtb3ZlZE91dGxpZXJzLnhsc3hdU2ltdWxhdGlvblJlc3VsdHMxSEREIVIyMkMxMj1AU2ltdWxhdGlvbkhpc3RvZ3JhbUJpbiggREFUQSFSWzE0XUNbLTldLCAyMSwgMTgsIFRSVUUgKSAvQCBTaW11bGF0aW9uVHJpYWxzKCmgAAAAW1E0YV9VU0VEX01vbnRlQ2FybG9fRGVncmVlRGF5c19SZW1vdmVkT3V0bGllcnMueGxzeF1TaW11bGF0aW9uUmVzdWx0czFIREQhUjIyQzEyPUBTaW11bGF0aW9uSGlzdG9ncmFtQmluKCBEQVRBIVJbMTRdQ1stOV0sIDIxLCAxOCwgVFJVRSApIC9AIFNpbXVsYXRpb25UcmlhbHMoKXAAAABbUTRhX1VTRURfTW9udGVDYXJsb19EZWdyZWVEYXlzX1JlbW92ZWRPdXRsaWVycy54bHN4XVNpbXVsYXRpb25SZXN1bHRzMkhERCFSOUMzPUBTaW11bGF0aW9uTWF4KCBEQVRBIVJbMjddQ1sxXSApcAAAAFtRNGFfVVNFRF9Nb250ZUNhcmxvX0RlZ3JlZURheXNfUmVtb3ZlZE91dGxpZXJzLnhsc3hdU2ltdWxhdGlvblJlc3VsdHMyQ0REIVI5QzM9QFNpbXVsYXRpb25NYXgoIERBVEEhUls2NF1DWzFdICl9AAAAW1E0YV9VU0VEX01vbnRlQ2FybG9fRGVncmVlRGF5c19SZW1vdmVkT3V0bGllcnMueGxzeF1TaW11bGF0aW9uUmVzdWx0czRIREQhUjI1QzY9QFNpbXVsYXRpb25QZXJjZW50aWxlKCBEQVRBIVJbMTFdQywgUkNbLTFdICl9AAAAW1E0YV9VU0VEX01vbnRlQ2FybG9fRGVncmVlRGF5c19SZW1vdmVkT3V0bGllcnMueGxzeF1TaW11bGF0aW9uUmVzdWx0czUhUjIzQzY9QFNpbXVsYXRpb25QZXJjZW50aWxlKCBEQVRBIVJbNTBdQ1sxXSwgUkNbLTFdICmgAAAAW1E0YV9VU0VEX01vbnRlQ2FybG9fRGVncmVlRGF5c19SZW1vdmVkT3V0bGllcnMueGxzeF1TaW11bGF0aW9uUmVzdWx0czJDREQhUjE4QzEyPUBTaW11bGF0aW9uSGlzdG9ncmFtQmluKCBEQVRBIVJbNTVdQ1stOF0sIDIxLCAxNCwgVFJVRSApIC9AIFNpbXVsYXRpb25UcmlhbHMoKaAAAABbUTRhX1VTRURfTW9udGVDYXJsb19EZWdyZWVEYXlzX1JlbW92ZWRPdXRsaWVycy54bHN4XVNpbXVsYXRpb25SZXN1bHRzMkNERCFSMThDMTI9QFNpbXVsYXRpb25IaXN0b2dyYW1CaW4oIERBVEEhUls1NV1DWy04XSwgMjEsIDE0LCBUUlVFICkgL0AgU2ltdWxhdGlvblRyaWFscygpfQAAAFtRNGFfVVNFRF9Nb250ZUNhcmxvX0RlZ3JlZURheXNfUmVtb3ZlZE91dGxpZXJzLnhsc3hdU2ltdWxhdGlvblJlc3VsdHM0SEREIVIxN0M2PUBTaW11bGF0aW9uUGVyY2VudGlsZSggREFUQSFSWzE5XUMsIFJDWy0xXSApjgAAAFtRNGFfVVNFRF9Nb250ZUNhcmxvX0RlZ3JlZURheXNfUmVtb3ZlZE91dGxpZXJzLnhsc3hdU2ltdWxhdGlvblJlc3VsdHMzQ0REIVIxNkM4PUBTaW11bGF0aW9uSGlzdG9ncmFtQmluTGFiZWwoIERBVEEhUls1N11DWy0zXSwgMjEsIDEyLCBUUlVFICmNAAAAW1E0YV9VU0VEX01vbnRlQ2FybG9fRGVncmVlRGF5c19SZW1vdmVkT3V0bGllcnMueGxzeF1TaW11bGF0aW9uUmVzdWx0czFDREQhUjZDMTE9QFNpbXVsYXRpb25IaXN0b2dyYW1CaW5MYWJlbCggREFUQSFSWzY3XUNbLThdLCAyMSwgMiwgVFJVRSApjgAAAFtRNGFfVVNFRF9Nb250ZUNhcmxvX0RlZ3JlZURheXNfUmVtb3ZlZE91dGxpZXJzLnhsc3hdU2ltdWxhdGlvblJlc3VsdHMxSEREIVIxM0MxMT1AU2ltdWxhdGlvbkhpc3RvZ3JhbUJpbkxhYmVsKCBEQVRBIVJbMjNdQ1stOF0sIDIxLCA5LCBUUlVFICmOAAAAW1E0YV9VU0VEX01vbnRlQ2FybG9fRGVncmVlRGF5c19SZW1vdmVkT3V0bGllcnMueGxzeF1TaW11bGF0aW9uUmVzdWx0czRDREQhUjExQzExPUBTaW11bGF0aW9uSGlzdG9ncmFtQmluTGFiZWwoIERBVEEhUls2Ml1DWy01XSwgMjEsIDcsIFRSVUUgKYEAAABbUTRhX1VTRURfTW9udGVDYXJsb19EZWdyZWVEYXlzX1JlbW92ZWRPdXRsaWVycy54bHN4XVNpbXVsYXRpb25SZXN1bHRzMUNERCFSMjNDNj1AU2ltdWxhdGlvblBlcmNlbnRpbGUoIERBVEEhUls1MF1DWy0zXSwgUkNbLTFdICmeAAAAW1E0YV9VU0VEX01vbnRlQ2FybG9fRGVncmVlRGF5c19SZW1vdmVkT3V0bGllcnMueGxzeF1TaW11bGF0aW9uUmVzdWx0czJIREQhUjhDMTI9QFNpbXVsYXRpb25IaXN0b2dyYW1CaW4oIERBVEEhUlsyOF1DWy04XSwgMjEsIDQsIFRSVUUgKSAvQCBTaW11bGF0aW9uVHJpYWxzKCmeAAAAW1E0YV9VU0VEX01vbnRlQ2FybG9fRGVncmVlRGF5c19SZW1vdmVkT3V0bGllcnMueGxzeF1TaW11bGF0aW9uUmVzdWx0czJIREQhUjhDMTI9QFNpbXVsYXRpb25IaXN0b2dyYW1CaW4oIERBVEEhUlsyOF1DWy04XSwgMjEsIDQsIFRSVUUgKSAvQCBTaW11bGF0aW9uVHJpYWxzKCmBAAAAW1E0YV9VU0VEX01vbnRlQ2FybG9fRGVncmVlRGF5c19SZW1vdmVkT3V0bGllcnMueGxzeF1TaW11bGF0aW9uUmVzdWx0czFDREQhUjEzQzY9QFNpbXVsYXRpb25QZXJjZW50aWxlKCBEQVRBIVJbNjBdQ1stM10sIFJDWy0xXSApjQAAAFtRNGFfVVNFRF9Nb250ZUNhcmxvX0RlZ3JlZURheXNfUmVtb3ZlZE91dGxpZXJzLnhsc3hdU2ltdWxhdGlvblJlc3VsdHMxMkNERCFSMTNDOD1AU2ltdWxhdGlvbkhpc3RvZ3JhbUJpbkxhYmVsKCBEQVRBIVJbNjBdQ1s2XSwgMjEsIDksIFRSVUUgKYcAAABbUTRhX1VTRURfTW9udGVDYXJsb19EZWdyZWVEYXlzX1JlbW92ZWRPdXRsaWVycy54bHN4XVNpbXVsYXRpb25SZXN1bHRzMUhERCFSN0M5PUBTaW11bGF0aW9uSGlzdG9ncmFtQmluKCBEQVRBIVJbMjldQ1stNl0sIDIxLCAzLCBUUlVFICmNAAAAW1E0YV9VU0VEX01vbnRlQ2FybG9fRGVncmVlRGF5c19SZW1vdmVkT3V0bGllcnMueGxzeF1TaW11bGF0aW9uUmVzdWx0czNDREQhUjExQzg9QFNpbXVsYXRpb25IaXN0b2dyYW1CaW5MYWJlbCggREFUQSFSWzYyXUNbLTNdLCAyMSwgNywgVFJVRSApngAAAFtRNGFfVVNFRF9Nb250ZUNhcmxvX0RlZ3JlZURheXNfUmVtb3ZlZE91dGxpZXJzLnhsc3hdU2ltdWxhdGlvblJlc3VsdHMxMkhERCFSN0MxMj1AU2ltdWxhdGlvbkhpc3RvZ3JhbUJpbiggREFUQSFSWzI5XUNbMl0sIDIxLCAzLCBUUlVFICkgL0AgU2ltdWxhdGlvblRyaWFscygpngAAAFtRNGFfVVNFRF9Nb250ZUNhcmxvX0RlZ3JlZURheXNfUmVtb3ZlZE91dGxpZXJzLnhsc3hdU2ltdWxhdGlvblJlc3VsdHMxMkhERCFSN0MxMj1AU2ltdWxhdGlvbkhpc3RvZ3JhbUJpbiggREFUQSFSWzI5XUNbMl0sIDIxLCAzLCBUUlVFICkgL0AgU2ltdWxhdGlvblRyaWFscygpegAAAFtRNGFfVVNFRF9Nb250ZUNhcmxvX0RlZ3JlZURheXNfUmVtb3ZlZE91dGxpZXJzLnhsc3hdU2ltdWxhdGlvblJlc3VsdHMzQ0REIVI2QzM9QFNpbXVsYXRpb25TdGFuZGFyZEVycm9yKCBEQVRBIVJbNjddQ1syXSApiAAAAFtRNGFfVVNFRF9Nb250ZUNhcmxvX0RlZ3JlZURheXNfUmVtb3ZlZE91dGxpZXJzLnhsc3hdU2ltdWxhdGlvblJlc3VsdHMxQ0REIVIxMUM5PUBTaW11bGF0aW9uSGlzdG9ncmFtQmluKCBEQVRBIVJbNjJdQ1stNl0sIDIxLCA3LCBUUlVFICmBAAAAW1E0YV9VU0VEX01vbnRlQ2FybG9fRGVncmVlRGF5c19SZW1vdmVkT3V0bGllcnMueGxzeF1TaW11bGF0aW9uUmVzdWx0czNDREQhUjI0QzY9QFNpbXVsYXRpb25QZXJjZW50aWxlKCBEQVRBIVJbNDldQ1stMV0sIFJDWy0xXSApnwAAAFtRNGFfVVNFRF9Nb250ZUNhcmxvX0RlZ3JlZURheXNfUmVtb3ZlZE91dGxpZXJzLnhsc3hdU2ltdWxhdGlvblJlc3VsdHMxMkhERCFSMTNDMTI9QFNpbXVsYXRpb25IaXN0b2dyYW1CaW4oIERBVEEhUlsyM11DWzJdLCAyMSwgOSwgVFJVRSApIC9AIFNpbXVsYXRpb25UcmlhbHMoKZ8AAABbUTRhX1VTRURfTW9udGVDYXJsb19EZWdyZWVEYXlzX1JlbW92ZWRPdXRsaWVycy54bHN4XVNpbXVsYXRpb25SZXN1bHRzMTJIREQhUjEzQzEyPUBTaW11bGF0aW9uSGlzdG9ncmFtQmluKCBEQVRBIVJbMjNdQ1syXSwgMjEsIDksIFRSVUUgKSAvQCBTaW11bGF0aW9uVHJpYWxzKCmJAAAAW1E0YV9VU0VEX01vbnRlQ2FybG9fRGVncmVlRGF5c19SZW1vdmVkT3V0bGllcnMueGxzeF1TaW11bGF0aW9uUmVzdWx0czFIREQhUjIxQzk9QFNpbXVsYXRpb25IaXN0b2dyYW1CaW4oIERBVEEhUlsxNV1DWy02XSwgMjEsIDE3LCBUUlVFICmIAAAAW1E0YV9VU0VEX01vbnRlQ2FybG9fRGVncmVlRGF5c19SZW1vdmVkT3V0bGllcnMueGxzeF1TaW11bGF0aW9uUmVzdWx0czJIREQhUjExQzk9QFNpbXVsYXRpb25IaXN0b2dyYW1CaW4oIERBVEEhUlsyNV1DWy01XSwgMjEsIDcsIFRSVUUgKY4AAABbUTRhX1VTRURfTW9udGVDYXJsb19EZWdyZWVEYXlzX1JlbW92ZWRPdXRsaWVycy54bHN4XVNpbXVsYXRpb25SZXN1bHRzMUhERCFSMjJDOD1AU2ltdWxhdGlvbkhpc3RvZ3JhbUJpbkxhYmVsKCBEQVRBIVJbMTRdQ1stNV0sIDIxLCAxOCwgVFJVRSApjQAAAFtRNGFfVVNFRF9Nb250ZUNhcmxvX0RlZ3JlZURheXNfUmVtb3ZlZE91dGxpZXJzLnhsc3hdU2ltdWxhdGlvblJlc3VsdHMyQ0REIVI2QzExPUBTaW11bGF0aW9uSGlzdG9ncmFtQmluTGFiZWwoIERBVEEhUls2N11DWy03XSwgMjEsIDIsIFRSVUUgKY0AAABbUTRhX1VTRURfTW9udGVDYXJsb19EZWdyZWVEYXlzX1JlbW92ZWRPdXRsaWVycy54bHN4XVNpbXVsYXRpb25SZXN1bHRzMUhERCFSOEMxMT1AU2ltdWxhdGlvbkhpc3RvZ3JhbUJpbkxhYmVsKCBEQVRBIVJbMjhdQ1stOF0sIDIxLCA0LCBUUlVFICmNAAAAW1E0YV9VU0VEX01vbnRlQ2FybG9fRGVncmVlRGF5c19SZW1vdmVkT3V0bGllcnMueGxzeF1TaW11bGF0aW9uUmVzdWx0czJDREQhUjEyQzg9QFNpbXVsYXRpb25IaXN0b2dyYW1CaW5MYWJlbCggREFUQSFSWzYxXUNbLTRdLCAyMSwgOCwgVFJVRSApjwAAAFtRNGFfVVNFRF9Nb250ZUNhcmxvX0RlZ3JlZURheXNfUmVtb3ZlZE91dGxpZXJzLnhsc3hdU2ltdWxhdGlvblJlc3VsdHMxQ0REIVIyMEMxMT1AU2ltdWxhdGlvbkhpc3RvZ3JhbUJpbkxhYmVsKCBEQVRBIVJbNTNdQ1stOF0sIDIxLCAxNiwgVFJVRSApiQAAAFtRNGFfVVNFRF9Nb250ZUNhcmxvX0RlZ3JlZURheXNfUmVtb3ZlZE91dGxpZXJzLnhsc3hdU2ltdWxhdGlvblJlc3VsdHMyQ0REIVIxN0M5PUBTaW11bGF0aW9uSGlzdG9ncmFtQmluKCBEQVRBIVJbNTZdQ1stNV0sIDIxLCAxMywgVFJVRSApjgAAAFtRNGFfVVNFRF9Nb250ZUNhcmxvX0RlZ3JlZURheXNfUmVtb3ZlZE91dGxpZXJzLnhsc3hdU2ltdWxhdGlvblJlc3VsdHMySEREIVIxNkM4PUBTaW11bGF0aW9uSGlzdG9ncmFtQmluTGFiZWwoIERBVEEhUlsyMF1DWy00XSwgMjEsIDEyLCBUUlVFICmeAAAAW1E0YV9VU0VEX01vbnRlQ2FybG9fRGVncmVlRGF5c19SZW1vdmVkT3V0bGllcnMueGxzeF1TaW11bGF0aW9uUmVzdWx0czFIREQhUjdDMTI9QFNpbXVsYXRpb25IaXN0b2dyYW1CaW4oIERBVEEhUlsyOV1DWy05XSwgMjEsIDMsIFRSVUUgKSAvQCBTaW11bGF0aW9uVHJpYWxzKCmeAAAAW1E0YV9VU0VEX01vbnRlQ2FybG9fRGVncmVlRGF5c19SZW1vdmVkT3V0bGllcnMueGxzeF1TaW11bGF0aW9uUmVzdWx0czFIREQhUjdDMTI9QFNpbXVsYXRpb25IaXN0b2dyYW1CaW4oIERBVEEhUlsyOV1DWy05XSwgMjEsIDMsIFRSVUUgKSAvQCBTaW11bGF0aW9uVHJpYWxzKCmJAAAAW1E0YV9VU0VEX01vbnRlQ2FybG9fRGVncmVlRGF5c19SZW1vdmVkT3V0bGllcnMueGxzeF1TaW11bGF0aW9uUmVzdWx0czJIREQhUjIzQzk9QFNpbXVsYXRpb25IaXN0b2dyYW1CaW4oIERBVEEhUlsxM11DWy01XSwgMjEsIDE5LCBUUlVFICmIAAAAW1E0YV9VU0VEX01vbnRlQ2FybG9fRGVncmVlRGF5c19SZW1vdmVkT3V0bGllcnMueGxzeF1TaW11bGF0aW9uUmVzdWx0czFIREQhUjEzQzk9QFNpbXVsYXRpb25IaXN0b2dyYW1CaW4oIERBVEEhUlsyM11DWy02XSwgMjEsIDksIFRSVUUgKY8AAABbUTRhX1VTRURfTW9udGVDYXJsb19EZWdyZWVEYXlzX1JlbW92ZWRPdXRsaWVycy54bHN4XVNpbXVsYXRpb25SZXN1bHRzMkNERCFSMThDMTE9QFNpbXVsYXRpb25IaXN0b2dyYW1CaW5MYWJlbCggREFUQSFSWzU1XUNbLTddLCAyMSwgMTQsIFRSVUUgKY8AAABbUTRhX1VTRURfTW9udGVDYXJsb19EZWdyZWVEYXlzX1JlbW92ZWRPdXRsaWVycy54bHN4XVNpbXVsYXRpb25SZXN1bHRzMUhERCFSMjBDMTE9QFNpbXVsYXRpb25IaXN0b2dyYW1CaW5MYWJlbCggREFUQSFSWzE2XUNbLThdLCAyMSwgMTYsIFRSVUUgKY0AAABbUTRhX1VTRURfTW9udGVDYXJsb19EZWdyZWVEYXlzX1JlbW92ZWRPdXRsaWVycy54bHN4XVNpbXVsYXRpb25SZXN1bHRzMUNERCFSNUMxMT1AU2ltdWxhdGlvbkhpc3RvZ3JhbUJpbkxhYmVsKCBEQVRBIVJbNjhdQ1stOF0sIDIxLCAxLCBUUlVFICmOAAAAW1E0YV9VU0VEX01vbnRlQ2FybG9fRGVncmVlRGF5c19SZW1vdmVkT3V0bGllcnMueGxzeF1TaW11bGF0aW9uUmVzdWx0czEySEREIVIyMEM4PUBTaW11bGF0aW9uSGlzdG9ncmFtQmluTGFiZWwoIERBVEEhUlsxNl1DWzZdLCAyMSwgMTYsIFRSVUUgKYsAAABbUTRhX1VTRURfTW9udGVDYXJsb19EZWdyZWVEYXlzX1JlbW92ZWRPdXRsaWVycy54bHN4XVNpbXVsYXRpb25SZXN1bHRzMTAhUjEzQzExPUBTaW11bGF0aW9uSGlzdG9ncmFtQmluTGFiZWwoIERBVEEhUls2MF1DWzFdLCAyMSwgOSwgVFJVRSApoAAAAFtRNGFfVVNFRF9Nb250ZUNhcmxvX0RlZ3JlZURheXNfUmVtb3ZlZE91dGxpZXJzLnhsc3hdU2ltdWxhdGlvblJlc3VsdHMxMkhERCFSMTdDMTI9QFNpbXVsYXRpb25IaXN0b2dyYW1CaW4oIERBVEEhUlsxOV1DWzJdLCAyMSwgMTMsIFRSVUUgKSAvQCBTaW11bGF0aW9uVHJpYWxzKCmgAAAAW1E0YV9VU0VEX01vbnRlQ2FybG9fRGVncmVlRGF5c19SZW1vdmVkT3V0bGllcnMueGxzeF1TaW11bGF0aW9uUmVzdWx0czEySEREIVIxN0MxMj1AU2ltdWxhdGlvbkhpc3RvZ3JhbUJpbiggREFUQSFSWzE5XUNbMl0sIDIxLCAxMywgVFJVRSApIC9AIFNpbXVsYXRpb25UcmlhbHMoKYYAAABbUTRhX1VTRURfTW9udGVDYXJsb19EZWdyZWVEYXlzX1JlbW92ZWRPdXRsaWVycy54bHN4XVNpbXVsYXRpb25SZXN1bHRzMTAhUjE0Qzk9QFNpbXVsYXRpb25IaXN0b2dyYW1CaW4oIERBVEEhUls1OV1DWzNdLCAyMSwgMTAsIFRSVUUgKaAAAABbUTRhX1VTRURfTW9udGVDYXJsb19EZWdyZWVEYXlzX1JlbW92ZWRPdXRsaWVycy54bHN4XVNpbXVsYXRpb25SZXN1bHRzMUhERCFSMjFDMTI9QFNpbXVsYXRpb25IaXN0b2dyYW1CaW4oIERBVEEhUlsxNV1DWy05XSwgMjEsIDE3LCBUUlVFICkgL0AgU2ltdWxhdGlvblRyaWFscygpoAAAAFtRNGFfVVNFRF9Nb250ZUNhcmxvX0RlZ3JlZURheXNfUmVtb3ZlZE91dGxpZXJzLnhsc3hdU2ltdWxhdGlvblJlc3VsdHMxSEREIVIyMUMxMj1AU2ltdWxhdGlvbkhpc3RvZ3JhbUJpbiggREFUQSFSWzE1XUNbLTldLCAyMSwgMTcsIFRSVUUgKSAvQCBTaW11bGF0aW9uVHJpYWxzKCmAAAAAW1E0YV9VU0VEX01vbnRlQ2FybG9fRGVncmVlRGF5c19SZW1vdmVkT3V0bGllcnMueGxzeF1TaW11bGF0aW9uUmVzdWx0czEyQ0REIVI4QzY9QFNpbXVsYXRpb25QZXJjZW50aWxlKCBEQVRBIVJbNjVdQ1s4XSwgUkNbLTFdICmOAAAAW1E0YV9VU0VEX01vbnRlQ2FybG9fRGVncmVlRGF5c19SZW1vdmVkT3V0bGllcnMueGxzeF1TaW11bGF0aW9uUmVzdWx0czFDREQhUjIzQzg9QFNpbXVsYXRpb25IaXN0b2dyYW1CaW5MYWJlbCggREFUQSFSWzUwXUNbLTVdLCAyMSwgMTksIFRSVUUgKY8AAABbUTRhX1VTRURfTW9udGVDYXJsb19EZWdyZWVEYXlzX1JlbW92ZWRPdXRsaWVycy54bHN4XVNpbXVsYXRpb25SZXN1bHRzMTFIREQhUjIyQzExPUBTaW11bGF0aW9uSGlzdG9ncmFtQmluTGFiZWwoIERBVEEhUlsxNF1DWzJdLCAyMSwgMTgsIFRSVUUgKYwAAABbUTRhX1VTRURfTW9udGVDYXJsb19EZWdyZWVEYXlzX1JlbW92ZWRPdXRsaWVycy54bHN4XVNpbXVsYXRpb25SZXN1bHRzMTAhUjE3QzExPUBTaW11bGF0aW9uSGlzdG9ncmFtQmluTGFiZWwoIERBVEEhUls1Nl1DWzFdLCAyMSwgMTMsIFRSVUUgKY0AAABbUTRhX1VTRURfTW9udGVDYXJsb19EZWdyZWVEYXlzX1JlbW92ZWRPdXRsaWVycy54bHN4XVNpbXVsYXRpb25SZXN1bHRzMTFIREQhUjdDMTE9QFNpbXVsYXRpb25IaXN0b2dyYW1CaW5MYWJlbCggREFUQSFSWzI5XUNbMl0sIDIxLCAzLCBUUlVFICmNAAAAW1E0YV9VU0VEX01vbnRlQ2FybG9fRGVncmVlRGF5c19SZW1vdmVkT3V0bGllcnMueGxzeF1TaW11bGF0aW9uUmVzdWx0czFDREQhUjExQzg9QFNpbXVsYXRpb25IaXN0b2dyYW1CaW5MYWJlbCggREFUQSFSWzYyXUNbLTVdLCAyMSwgNywgVFJVRSApmgAAAFtRNGFfVVNFRF9Nb250ZUNhcmxvX0RlZ3JlZURheXNfUmVtb3ZlZE91dGxpZXJzLnhsc3hdU2ltdWxhdGlvblJlc3VsdHMxMCFSMTVDMTI9QFNpbXVsYXRpb25IaXN0b2dyYW1CaW4oIERBVEEhUls1OF1DLCAyMSwgMTEsIFRSVUUgKSAvQCBTaW11bGF0aW9uVHJpYWxzKCmaAAAAW1E0YV9VU0VEX01vbnRlQ2FybG9fRGVncmVlRGF5c19SZW1vdmVkT3V0bGllcnMueGxzeF1TaW11bGF0aW9uUmVzdWx0czEwIVIxNUMxMj1AU2ltdWxhdGlvbkhpc3RvZ3JhbUJpbiggREFUQSFSWzU4XUMsIDIxLCAxMSwgVFJVRSApIC9AIFNpbXVsYXRpb25UcmlhbHMoKY8AAABbUTRhX1VTRURfTW9udGVDYXJsb19EZWdyZWVEYXlzX1JlbW92ZWRPdXRsaWVycy54bHN4XVNpbXVsYXRpb25SZXN1bHRzMUNERCFSMThDMTE9QFNpbXVsYXRpb25IaXN0b2dyYW1CaW5MYWJlbCggREFUQSFSWzU1XUNbLThdLCAyMSwgMTQsIFRSVUUgKYEAAABbUTRhX1VTRURfTW9udGVDYXJsb19EZWdyZWVEYXlzX1JlbW92ZWRPdXRsaWVycy54bHN4XVNpbXVsYXRpb25SZXN1bHRzMTJDREQhUjEyQzY9QFNpbXVsYXRpb25QZXJjZW50aWxlKCBEQVRBIVJbNjFdQ1s4XSwgUkNbLTFdICmIAAAAW1E0YV9VU0VEX01vbnRlQ2FybG9fRGVncmVlRGF5c19SZW1vdmVkT3V0bGllcnMueGxzeF1TaW11bGF0aW9uUmVzdWx0czFDREQhUjEwQzk9QFNpbXVsYXRpb25IaXN0b2dyYW1CaW4oIERBVEEhUls2M11DWy02XSwgMjEsIDYsIFRSVUUgKZ4AAABbUTRhX1VTRURfTW9udGVDYXJsb19EZWdyZWVEYXlzX1JlbW92ZWRPdXRsaWVycy54bHN4XVNpbXVsYXRpb25SZXN1bHRzMTFIREQhUjVDMTI9QFNpbXVsYXRpb25IaXN0b2dyYW1CaW4oIERBVEEhUlszMV1DWzFdLCAyMSwgMSwgVFJVRSApIC9AIFNpbXVsYXRpb25UcmlhbHMoKZ4AAABbUTRhX1VTRURfTW9udGVDYXJsb19EZWdyZWVEYXlzX1JlbW92ZWRPdXRsaWVycy54bHN4XVNpbXVsYXRpb25SZXN1bHRzMTFIREQhUjVDMTI9QFNpbXVsYXRpb25IaXN0b2dyYW1CaW4oIERBVEEhUlszMV1DWzFdLCAyMSwgMSwgVFJVRSApIC9AIFNpbXVsYXRpb25UcmlhbHMoKYwAAABbUTRhX1VTRURfTW9udGVDYXJsb19EZWdyZWVEYXlzX1JlbW92ZWRPdXRsaWVycy54bHN4XVNpbXVsYXRpb25SZXN1bHRzMTAhUjIxQzExPUBTaW11bGF0aW9uSGlzdG9ncmFtQmluTGFiZWwoIERBVEEhUls1Ml1DWzFdLCAyMSwgMTcsIFRSVUUgKY4AAABbUTRhX1VTRURfTW9udGVDYXJsb19EZWdyZWVEYXlzX1JlbW92ZWRPdXRsaWVycy54bHN4XVNpbXVsYXRpb25SZXN1bHRzMTFIREQhUjExQzExPUBTaW11bGF0aW9uSGlzdG9ncmFtQmluTGFiZWwoIERBVEEhUlsyNV1DWzJdLCAyMSwgNywgVFJVRSApjgAAAFtRNGFfVVNFRF9Nb250ZUNhcmxvX0RlZ3JlZURheXNfUmVtb3ZlZE91dGxpZXJzLnhsc3hdU2ltdWxhdGlvblJlc3VsdHMxQ0REIVIxOUM4PUBTaW11bGF0aW9uSGlzdG9ncmFtQmluTGFiZWwoIERBVEEhUls1NF1DWy01XSwgMjEsIDE1LCBUUlVFICl9AAAAW1E0YV9VU0VEX01vbnRlQ2FybG9fRGVncmVlRGF5c19SZW1vdmVkT3V0bGllcnMueGxzeF1TaW11bGF0aW9uUmVzdWx0czEwIVI2QzY9QFNpbXVsYXRpb25QZXJjZW50aWxlKCBEQVRBIVJbNjddQ1s2XSwgUkNbLTFdICmJAAAAW1E0YV9VU0VEX01vbnRlQ2FybG9fRGVncmVlRGF5c19SZW1vdmVkT3V0bGllcnMueGxzeF1TaW11bGF0aW9uUmVzdWx0czNIREQhUjIxQzk9QFNpbXVsYXRpb25IaXN0b2dyYW1CaW4oIERBVEEhUlsxNV1DWy00XSwgMjEsIDE3LCBUUlVFICmUAAAAW1E0YV9VU0VEX01vbnRlQ2FybG9fRGVncmVlRGF5c19SZW1vdmVkT3V0bGllcnMueGxzeF1TaW11bGF0aW9uUmVzdWx0czNIREQhUjExQzM9QFNpbXVsYXRpb25NYXgoIERBVEEhUlsyNV1DWzJdICkgLUAgU2ltdWxhdGlvbk1pbiggREFUQSFSWzI1XUNbMl0gKZQAAABbUTRhX1VTRURfTW9udGVDYXJsb19EZWdyZWVEYXlzX1JlbW92ZWRPdXRsaWVycy54bHN4XVNpbXVsYXRpb25SZXN1bHRzM0hERCFSMTFDMz1AU2ltdWxhdGlvbk1heCggREFUQSFSWzI1XUNbMl0gKSAtQCBTaW11bGF0aW9uTWluKCBEQVRBIVJbMjVdQ1syXSApnwAAAFtRNGFfVVNFRF9Nb250ZUNhcmxvX0RlZ3JlZURheXNfUmVtb3ZlZE91dGxpZXJzLnhsc3hdU2ltdWxhdGlvblJlc3VsdHMxMUNERCFSMTFDMTI9QFNpbXVsYXRpb25IaXN0b2dyYW1CaW4oIERBVEEhUls2Ml1DWzFdLCAyMSwgNywgVFJVRSApIC9AIFNpbXVsYXRpb25UcmlhbHMoKZ8AAABbUTRhX1VTRURfTW9udGVDYXJsb19EZWdyZWVEYXlzX1JlbW92ZWRPdXRsaWVycy54bHN4XVNpbXVsYXRpb25SZXN1bHRzMTFDREQhUjExQzEyPUBTaW11bGF0aW9uSGlzdG9ncmFtQmluKCBEQVRBIVJbNjJdQ1sxXSwgMjEsIDcsIFRSVUUgKSAvQCBTaW11bGF0aW9uVHJpYWxzKCmJAAAAW1E0YV9VU0VEX01vbnRlQ2FybG9fRGVncmVlRGF5c19SZW1vdmVkT3V0bGllcnMueGxzeF1TaW11bGF0aW9uUmVzdWx0czEyQ0REIVIxOUM5PUBTaW11bGF0aW9uSGlzdG9ncmFtQmluKCBEQVRBIVJbNTRdQ1s1XSwgMjEsIDE1LCBUUlVFICmJAAAAW1E0YV9VU0VEX01vbnRlQ2FybG9fRGVncmVlRGF5c19SZW1vdmVkT3V0bGllcnMueGxzeF1TaW11bGF0aW9uUmVzdWx0czExQ0REIVIxNEM5PUBTaW11bGF0aW9uSGlzdG9ncmFtQmluKCBEQVRBIVJbNTldQ1s0XSwgMjEsIDEwLCBUUlVFIClzAAAAW1E0YV9VU0VEX01vbnRlQ2FybG9fRGVncmVlRGF5c19SZW1vdmVkT3V0bGllcnMueGxzeF1TaW11bGF0aW9uUmVzdWx0czEySEREIVI0QzM9QFNpbXVsYXRpb25NZWFuKCBEQVRBIVJbMzJdQ1sxMV0gKY8AAABbUTRhX1VTRURfTW9udGVDYXJsb19EZWdyZWVEYXlzX1JlbW92ZWRPdXRsaWVycy54bHN4XVNpbXVsYXRpb25SZXN1bHRzMTFDREQhUjE4QzExPUBTaW11bGF0aW9uSGlzdG9ncmFtQmluTGFiZWwoIERBVEEhUls1NV1DWzJdLCAyMSwgMTQsIFRSVUUgKYEAAABbUTRhX1VTRURfTW9udGVDYXJsb19EZWdyZWVEYXlzX1JlbW92ZWRPdXRsaWVycy54bHN4XVNpbXVsYXRpb25SZXN1bHRzMTFDREQhUjEwQzY9QFNpbXVsYXRpb25QZXJjZW50aWxlKCBEQVRBIVJbNjNdQ1s3XSwgUkNbLTFdICmJAAAAW1E0YV9VU0VEX01vbnRlQ2FybG9fRGVncmVlRGF5c19SZW1vdmVkT3V0bGllcnMueGxzeF1TaW11bGF0aW9uUmVzdWx0czEyQ0REIVIyM0M5PUBTaW11bGF0aW9uSGlzdG9ncmFtQmluKCBEQVRBIVJbNTBdQ1s1XSwgMjEsIDE5LCBUUlVFICmJAAAAW1E0YV9VU0VEX01vbnRlQ2FybG9fRGVncmVlRGF5c19SZW1vdmVkT3V0bGllcnMueGxzeF1TaW11bGF0aW9uUmVzdWx0czExQ0REIVIxOEM5PUBTaW11bGF0aW9uSGlzdG9ncmFtQmluKCBEQVRBIVJbNTVdQ1s0XSwgMjEsIDE0LCBUUlVFICmBAAAAW1E0YV9VU0VEX01vbnRlQ2FybG9fRGVncmVlRGF5c19SZW1vdmVkT3V0bGllcnMueGxzeF1TaW11bGF0aW9uUmVzdWx0czExQ0REIVIxNUM2PUBTaW11bGF0aW9uUGVyY2VudGlsZSggREFUQSFSWzU4XUNbN10sIFJDWy0xXSApgAAAAFtRNGFfVVNFRF9Nb250ZUNhcmxvX0RlZ3JlZURheXNfUmVtb3ZlZE91dGxpZXJzLnhsc3hdU2ltdWxhdGlvblJlc3VsdHMxMkNERCFSNUM2PUBTaW11bGF0aW9uUGVyY2VudGlsZSggREFUQSFSWzY4XUNbOF0sIFJDWy0xXSApiQAAAFtRNGFfVVNFRF9Nb250ZUNhcmxvX0RlZ3JlZURheXNfUmVtb3ZlZE91dGxpZXJzLnhsc3hdU2ltdWxhdGlvblJlc3VsdHMxMCFSOEM4PUBTaW11bGF0aW9uSGlzdG9ncmFtQmluTGFiZWwoIERBVEEhUls2NV1DWzRdLCAyMSwgNCwgVFJVRSApgQAAAFtRNGFfVVNFRF9Nb250ZUNhcmxvX0RlZ3JlZURheXNfUmVtb3ZlZE91dGxpZXJzLnhsc3hdU2ltdWxhdGlvblJlc3VsdHMzSEREIVIxMUM2PUBTaW11bGF0aW9uUGVyY2VudGlsZSggREFUQSFSWzI1XUNbLTFdLCBSQ1stMV0gKY4AAABbUTRhX1VTRURfTW9udGVDYXJsb19EZWdyZWVEYXlzX1JlbW92ZWRPdXRsaWVycy54bHN4XVNpbXVsYXRpb25SZXN1bHRzM0hERCFSMTBDMTE9QFNpbXVsYXRpb25IaXN0b2dyYW1CaW5MYWJlbCggREFUQSFSWzI2XUNbLTZdLCAyMSwgNiwgVFJVRSApjgAAAFtRNGFfVVNFRF9Nb250ZUNhcmxvX0RlZ3JlZURheXNfUmVtb3ZlZE91dGxpZXJzLnhsc3hdU2ltdWxhdGlvblJlc3VsdHMxMUhERCFSMjFDOD1AU2ltdWxhdGlvbkhpc3RvZ3JhbUJpbkxhYmVsKCBEQVRBIVJbMTVdQ1s1XSwgMjEsIDE3LCBUUlVFICmLAAAAW1E0YV9VU0VEX01vbnRlQ2FybG9fRGVncmVlRGF5c19SZW1vdmVkT3V0bGllcnMueGxzeF1TaW11bGF0aW9uUmVzdWx0czEwIVIyMEM4PUBTaW11bGF0aW9uSGlzdG9ncmFtQmluTGFiZWwoIERBVEEhUls1M11DWzRdLCAyMSwgMTYsIFRSVUUgKVsAAABbUTRhX1VTRURfTW9udGVDYXJsb19EZWdyZWVEYXlzX1JlbW92ZWRPdXRsaWVycy54bHN4XURBVEEhUjczQzk9QE5vcm1hbFZhbHVlKFJbLTJdQyxSWy0xXUMpggAAAFtRNGFfVVNFRF9Nb250ZUNhcmxvX0RlZ3JlZURheXNfUmVtb3ZlZE91dGxpZXJzLnhsc3hdU2ltdWxhdGlvblJlc3VsdHM3IVIxNkM5PUBTaW11bGF0aW9uSGlzdG9ncmFtQmluKCBEQVRBIVJbNTddQywgMjEsIDEyLCBUUlVFICl3AAAAW1E0YV9VU0VEX01vbnRlQ2FybG9fRGVncmVlRGF5c19SZW1vdmVkT3V0bGllcnMueGxzeF1TaW11bGF0aW9uUmVzdWx0czghUjZDMz1AU2ltdWxhdGlvblN0YW5kYXJkRXJyb3IoIERBVEEhUls2N11DWzddICl8AAAAW1E0YV9VU0VEX01vbnRlQ2FybG9fRGVncmVlRGF5c19SZW1vdmVkT3V0bGllcnMueGxzeF1TaW11bGF0aW9uUmVzdWx0czYhUjZDNj1AU2ltdWxhdGlvblBlcmNlbnRpbGUoIERBVEEhUls2N11DWzJdLCBSQ1stMV0gKXwAAABbUTRhX1VTRURfTW9udGVDYXJsb19EZWdyZWVEYXlzX1JlbW92ZWRPdXRsaWVycy54bHN4XVNpbXVsYXRpb25SZXN1bHRzOSFSN0M2PUBTaW11bGF0aW9uUGVyY2VudGlsZSggREFUQSFSWzY2XUNbNV0sIFJDWy0xXSApjgAAAFtRNGFfVVNFRF9Nb250ZUNhcmxvX0RlZ3JlZURheXNfUmVtb3ZlZE91dGxpZXJzLnhsc3hdU2ltdWxhdGlvblJlc3VsdHMzQ0REIVIyMUM4PUBTaW11bGF0aW9uSGlzdG9ncmFtQmluTGFiZWwoIERBVEEhUls1Ml1DWy0zXSwgMjEsIDE3LCBUUlVFICmcAAAAW1E0YV9VU0VEX01vbnRlQ2FybG9fRGVncmVlRGF5c19SZW1vdmVkT3V0bGllcnMueGxzeF1TaW11bGF0aW9uUmVzdWx0czchUjExQzEyPUBTaW11bGF0aW9uSGlzdG9ncmFtQmluKCBEQVRBIVJbNjJdQ1stM10sIDIxLCA3LCBUUlVFICkgL0AgU2ltdWxhdGlvblRyaWFscygpnAAAAFtRNGFfVVNFRF9Nb250ZUNhcmxvX0RlZ3JlZURheXNfUmVtb3ZlZE91dGxpZXJzLnhsc3hdU2ltdWxhdGlvblJlc3VsdHM3IVIxMUMxMj1AU2ltdWxhdGlvbkhpc3RvZ3JhbUJpbiggREFUQSFSWzYyXUNbLTNdLCAyMSwgNywgVFJVRSApIC9AIFNpbXVsYXRpb25UcmlhbHMoKZ4AAABbUTRhX1VTRURfTW9udGVDYXJsb19EZWdyZWVEYXlzX1JlbW92ZWRPdXRsaWVycy54bHN4XVNpbXVsYXRpb25SZXN1bHRzNENERCFSNkMxMj1AU2ltdWxhdGlvbkhpc3RvZ3JhbUJpbiggREFUQSFSWzY3XUNbLTZdLCAyMSwgMiwgVFJVRSApIC9AIFNpbXVsYXRpb25UcmlhbHMoKZ4AAABbUTRhX1VTRURfTW9udGVDYXJsb19EZWdyZWVEYXlzX1JlbW92ZWRPdXRsaWVycy54bHN4XVNpbXVsYXRpb25SZXN1bHRzNENERCFSNkMxMj1AU2ltdWxhdGlvbkhpc3RvZ3JhbUJpbiggREFUQSFSWzY3XUNbLTZdLCAyMSwgMiwgVFJVRSApIC9AIFNpbXVsYXRpb25UcmlhbHMoKYgAAABbUTRhX1VTRURfTW9udGVDYXJsb19EZWdyZWVEYXlzX1JlbW92ZWRPdXRsaWVycy54bHN4XVNpbXVsYXRpb25SZXN1bHRzNEhERCFSMTBDOT1AU2ltdWxhdGlvbkhpc3RvZ3JhbUJpbiggREFUQSFSWzI2XUNbLTNdLCAyMSwgNiwgVFJVRSApnwAAAFtRNGFfVVNFRF9Nb250ZUNhcmxvX0RlZ3JlZURheXNfUmVtb3ZlZE91dGxpZXJzLnhsc3hdU2ltdWxhdGlvblJlc3VsdHMxQ0REIVIxMEMxMj1AU2ltdWxhdGlvbkhpc3RvZ3JhbUJpbiggREFUQSFSWzYzXUNbLTldLCAyMSwgNiwgVFJVRSApIC9AIFNpbXVsYXRpb25UcmlhbHMoKZ8AAABbUTRhX1VTRURfTW9udGVDYXJsb19EZWdyZWVEYXlzX1JlbW92ZWRPdXRsaWVycy54bHN4XVNpbXVsYXRpb25SZXN1bHRzMUNERCFSMTBDMTI9QFNpbXVsYXRpb25IaXN0b2dyYW1CaW4oIERBVEEhUls2M11DWy05XSwgMjEsIDYsIFRSVUUgKSAvQCBTaW11bGF0aW9uVHJpYWxzKCmMAAAAW1E0YV9VU0VEX01vbnRlQ2FybG9fRGVncmVlRGF5c19SZW1vdmVkT3V0bGllcnMueGxzeF1TaW11bGF0aW9uUmVzdWx0czFDREQhUjVDOD1AU2ltdWxhdGlvbkhpc3RvZ3JhbUJpbkxhYmVsKCBEQVRBIVJbNjhdQ1stNV0sIDIxLCAxLCBUUlVFICmgAAAAW1E0YV9VU0VEX01vbnRlQ2FybG9fRGVncmVlRGF5c19SZW1vdmVkT3V0bGllcnMueGxzeF1TaW11bGF0aW9uUmVzdWx0czFDREQhUjE4QzEyPUBTaW11bGF0aW9uSGlzdG9ncmFtQmluKCBEQVRBIVJbNTVdQ1stOV0sIDIxLCAxNCwgVFJVRSApIC9AIFNpbXVsYXRpb25UcmlhbHMoKaAAAABbUTRhX1VTRURfTW9udGVDYXJsb19EZWdyZWVEYXlzX1JlbW92ZWRPdXRsaWVycy54bHN4XVNpbXVsYXRpb25SZXN1bHRzMUNERCFSMThDMTI9QFNpbXVsYXRpb25IaXN0b2dyYW1CaW4oIERBVEEhUls1NV1DWy05XSwgMjEsIDE0LCBUUlVFICkgL0AgU2ltdWxhdGlvblRyaWFscygpjwAAAFtRNGFfVVNFRF9Nb250ZUNhcmxvX0RlZ3JlZURheXNfUmVtb3ZlZE91dGxpZXJzLnhsc3hdU2ltdWxhdGlvblJlc3VsdHM0Q0REIVIyNUMxMT1AU2ltdWxhdGlvbkhpc3RvZ3JhbUJpbkxhYmVsKCBEQVRBIVJbNDhdQ1stNV0sIDIxLCAyMSwgVFJVRSApjgAAAFtRNGFfVVNFRF9Nb250ZUNhcmxvX0RlZ3JlZURheXNfUmVtb3ZlZE91dGxpZXJzLnhsc3hdU2ltdWxhdGlvblJlc3VsdHM0SEREIVIxMkMxMT1AU2ltdWxhdGlvbkhpc3RvZ3JhbUJpbkxhYmVsKCBEQVRBIVJbMjRdQ1stNV0sIDIxLCA4LCBUUlVFICmeAAAAW1E0YV9VU0VEX01vbnRlQ2FybG9fRGVncmVlRGF5c19SZW1vdmVkT3V0bGllcnMueGxzeF1TaW11bGF0aW9uUmVzdWx0czFIREQhUjZDMTI9QFNpbXVsYXRpb25IaXN0b2dyYW1CaW4oIERBVEEhUlszMF1DWy05XSwgMjEsIDIsIFRSVUUgKSAvQCBTaW11bGF0aW9uVHJpYWxzKCmeAAAAW1E0YV9VU0VEX01vbnRlQ2FybG9fRGVncmVlRGF5c19SZW1vdmVkT3V0bGllcnMueGxzeF1TaW11bGF0aW9uUmVzdWx0czFIREQhUjZDMTI9QFNpbXVsYXRpb25IaXN0b2dyYW1CaW4oIERBVEEhUlszMF1DWy05XSwgMjEsIDIsIFRSVUUgKSAvQCBTaW11bGF0aW9uVHJpYWxzKCmLAAAAW1E0YV9VU0VEX01vbnRlQ2FybG9fRGVncmVlRGF5c19SZW1vdmVkT3V0bGllcnMueGxzeF1TaW11bGF0aW9uUmVzdWx0czUhUjE5Qzg9QFNpbXVsYXRpb25IaXN0b2dyYW1CaW5MYWJlbCggREFUQSFSWzU0XUNbLTFdLCAyMSwgMTUsIFRSVUUgKZ4AAABbUTRhX1VTRURfTW9udGVDYXJsb19EZWdyZWVEYXlzX1JlbW92ZWRPdXRsaWVycy54bHN4XVNpbXVsYXRpb25SZXN1bHRzMkhERCFSNUMxMj1AU2ltdWxhdGlvbkhpc3RvZ3JhbUJpbiggREFUQSFSWzMxXUNbLThdLCAyMSwgMSwgVFJVRSApIC9AIFNpbXVsYXRpb25UcmlhbHMoKZ4AAABbUTRhX1VTRURfTW9udGVDYXJsb19EZWdyZWVEYXlzX1JlbW92ZWRPdXRsaWVycy54bHN4XVNpbXVsYXRpb25SZXN1bHRzMkhERCFSNUMxMj1AU2ltdWxhdGlvbkhpc3RvZ3JhbUJpbiggREFUQSFSWzMxXUNbLThdLCAyMSwgMSwgVFJVRSApIC9AIFNpbXVsYXRpb25UcmlhbHMoKYkAAABbUTRhX1VTRURfTW9udGVDYXJsb19EZWdyZWVEYXlzX1JlbW92ZWRPdXRsaWVycy54bHN4XVNpbXVsYXRpb25SZXN1bHRzMTJIREQhUjIxQzk9QFNpbXVsYXRpb25IaXN0b2dyYW1CaW4oIERBVEEhUlsxNV1DWzVdLCAyMSwgMTcsIFRSVUUgKYcAAABbUTRhX1VTRURfTW9udGVDYXJsb19EZWdyZWVEYXlzX1JlbW92ZWRPdXRsaWVycy54bHN4XVNpbXVsYXRpb25SZXN1bHRzM0NERCFSNUM5PUBTaW11bGF0aW9uSGlzdG9ncmFtQmluKCBEQVRBIVJbNjhdQ1stNF0sIDIxLCAxLCBUUlVFICmgAAAAW1E0YV9VU0VEX01vbnRlQ2FybG9fRGVncmVlRGF5c19SZW1vdmVkT3V0bGllcnMueGxzeF1TaW11bGF0aW9uUmVzdWx0czJDREQhUjE3QzEyPUBTaW11bGF0aW9uSGlzdG9ncmFtQmluKCBEQVRBIVJbNTZdQ1stOF0sIDIxLCAxMywgVFJVRSApIC9AIFNpbXVsYXRpb25UcmlhbHMoKaAAAABbUTRhX1VTRURfTW9udGVDYXJsb19EZWdyZWVEYXlzX1JlbW92ZWRPdXRsaWVycy54bHN4XVNpbXVsYXRpb25SZXN1bHRzMkNERCFSMTdDMTI9QFNpbXVsYXRpb25IaXN0b2dyYW1CaW4oIERBVEEhUls1Nl1DWy04XSwgMjEsIDEzLCBUUlVFICkgL0AgU2ltdWxhdGlvblRyaWFscygpjQAAAFtRNGFfVVNFRF9Nb250ZUNhcmxvX0RlZ3JlZURheXNfUmVtb3ZlZE91dGxpZXJzLnhsc3hdU2ltdWxhdGlvblJlc3VsdHMxMkhERCFSOEMxMT1AU2ltdWxhdGlvbkhpc3RvZ3JhbUJpbkxhYmVsKCBEQVRBIVJbMjhdQ1szXSwgMjEsIDQsIFRSVUUgKYwAAABbUTRhX1VTRURfTW9udGVDYXJsb19EZWdyZWVEYXlzX1JlbW92ZWRPdXRsaWVycy54bHN4XVNpbXVsYXRpb25SZXN1bHRzMkhERCFSN0M4PUBTaW11bGF0aW9uSGlzdG9ncmFtQmluTGFiZWwoIERBVEEhUlsyOV1DWy00XSwgMjEsIDMsIFRSVUUgKY4AAABbUTRhX1VTRURfTW9udGVDYXJsb19EZWdyZWVEYXlzX1JlbW92ZWRPdXRsaWVycy54bHN4XVNpbXVsYXRpb25SZXN1bHRzMTJIREQhUjE0Qzg9QFNpbXVsYXRpb25IaXN0b2dyYW1CaW5MYWJlbCggREFUQSFSWzIyXUNbNl0sIDIxLCAxMCwgVFJVRSApiQAAAFtRNGFfVVNFRF9Nb250ZUNhcmxvX0RlZ3JlZURheXNfUmVtb3ZlZE91dGxpZXJzLnhsc3hdU2ltdWxhdGlvblJlc3VsdHM0Q0REIVIyM0M5PUBTaW11bGF0aW9uSGlzdG9ncmFtQmluKCBEQVRBIVJbNTBdQ1stM10sIDIxLCAxOSwgVFJVRSApjgAAAFtRNGFfVVNFRF9Nb250ZUNhcmxvX0RlZ3JlZURheXNfUmVtb3ZlZE91dGxpZXJzLnhsc3hdU2ltdWxhdGlvblJlc3VsdHMxQ0REIVIxNkM4PUBTaW11bGF0aW9uSGlzdG9ncmFtQmluTGFiZWwoIERBVEEhUls1N11DWy01XSwgMjEsIDEyLCBUUlVFICmPAAAAW1E0YV9VU0VEX01vbnRlQ2FybG9fRGVncmVlRGF5c19SZW1vdmVkT3V0bGllcnMueGxzeF1TaW11bGF0aW9uUmVzdWx0czJIREQhUjIxQzExPUBTaW11bGF0aW9uSGlzdG9ncmFtQmluTGFiZWwoIERBVEEhUlsxNV1DWy03XSwgMjEsIDE3LCBUUlVFICmAAAAAW1E0YV9VU0VEX01vbnRlQ2FybG9fRGVncmVlRGF5c19SZW1vdmVkT3V0bGllcnMueGxzeF1TaW11bGF0aW9uUmVzdWx0czFIREQhUjlDNj1AU2ltdWxhdGlvblBlcmNlbnRpbGUoIERBVEEhUlsyN11DWy0zXSwgUkNbLTFdICmHAAAAW1E0YV9VU0VEX01vbnRlQ2FybG9fRGVncmVlRGF5c19SZW1vdmVkT3V0bGllcnMueGxzeF1TaW11bGF0aW9uUmVzdWx0czJIREQhUjZDOT1AU2ltdWxhdGlvbkhpc3RvZ3JhbUJpbiggREFUQSFSWzMwXUNbLTVdLCAyMSwgMiwgVFJVRSApiAAAAFtRNGFfVVNFRF9Nb250ZUNhcmxvX0RlZ3JlZURheXNfUmVtb3ZlZE91dGxpZXJzLnhsc3hdU2ltdWxhdGlvblJlc3VsdHMxMkhERCFSMTNDOT1AU2ltdWxhdGlvbkhpc3RvZ3JhbUJpbiggREFUQSFSWzIzXUNbNV0sIDIxLCA5LCBUUlVFICmOAAAAW1E0YV9VU0VEX01vbnRlQ2FybG9fRGVncmVlRGF5c19SZW1vdmVkT3V0bGllcnMueGxzeF1TaW11bGF0aW9uUmVzdWx0czJIREQhUjEzQzExPUBTaW11bGF0aW9uSGlzdG9ncmFtQmluTGFiZWwoIERBVEEhUlsyM11DWy03XSwgMjEsIDksIFRSVUUgKYEAAABbUTRhX1VTRURfTW9udGVDYXJsb19EZWdyZWVEYXlzX1JlbW92ZWRPdXRsaWVycy54bHN4XVNpbXVsYXRpb25SZXN1bHRzMTJIREQhUjE5QzY9QFNpbXVsYXRpb25QZXJjZW50aWxlKCBEQVRBIVJbMTddQ1s4XSwgUkNbLTFdICljAAAAW1E0YV9VU0VEX01vbnRlQ2FybG9fRGVncmVlRGF5c19SZW1vdmVkT3V0bGllcnMueGxzeF1TaW11bGF0aW9uUmVzdWx0czFIREQhUjVDMz1AU2ltdWxhdGlvblRyaWFscygpoAAAAFtRNGFfVVNFRF9Nb250ZUNhcmxvX0RlZ3JlZURheXNfUmVtb3ZlZE91dGxpZXJzLnhsc3hdU2ltdWxhdGlvblJlc3VsdHMyQ0REIVIyMUMxMj1AU2ltdWxhdGlvbkhpc3RvZ3JhbUJpbiggREFUQSFSWzUyXUNbLThdLCAyMSwgMTcsIFRSVUUgKSAvQCBTaW11bGF0aW9uVHJpYWxzKCmgAAAAW1E0YV9VU0VEX01vbnRlQ2FybG9fRGVncmVlRGF5c19SZW1vdmVkT3V0bGllcnMueGxzeF1TaW11bGF0aW9uUmVzdWx0czJDREQhUjIxQzEyPUBTaW11bGF0aW9uSGlzdG9ncmFtQmluKCBEQVRBIVJbNTJdQ1stOF0sIDIxLCAxNywgVFJVRSApIC9AIFNpbXVsYXRpb25UcmlhbHMoKZ4AAABbUTRhX1VTRURfTW9udGVDYXJsb19EZWdyZWVEYXlzX1JlbW92ZWRPdXRsaWVycy54bHN4XVNpbXVsYXRpb25SZXN1bHRzMUNERCFSN0MxMj1AU2ltdWxhdGlvbkhpc3RvZ3JhbUJpbiggREFUQSFSWzY2XUNbLTldLCAyMSwgMywgVFJVRSApIC9AIFNpbXVsYXRpb25UcmlhbHMoKZ4AAABbUTRhX1VTRURfTW9udGVDYXJsb19EZWdyZWVEYXlzX1JlbW92ZWRPdXRsaWVycy54bHN4XVNpbXVsYXRpb25SZXN1bHRzMUNERCFSN0MxMj1AU2ltdWxhdGlvbkhpc3RvZ3JhbUJpbiggREFUQSFSWzY2XUNbLTldLCAyMSwgMywgVFJVRSApIC9AIFNpbXVsYXRpb25UcmlhbHMoKYAAAABbUTRhX1VTRURfTW9udGVDYXJsb19EZWdyZWVEYXlzX1JlbW92ZWRPdXRsaWVycy54bHN4XVNpbXVsYXRpb25SZXN1bHRzMkNERCFSNUM2PUBTaW11bGF0aW9uUGVyY2VudGlsZSggREFUQSFSWzY4XUNbLTJdLCBSQ1stMV0gKXMAAABbUTRhX1VTRURfTW9udGVDYXJsb19EZWdyZWVEYXlzX1JlbW92ZWRPdXRsaWVycy54bHN4XVNpbXVsYXRpb25SZXN1bHRzMUhERCFSMTZDMz1AU2ltdWxhdGlvblNrZXduZXNzKCBEQVRBIVJbMjBdQyApoAAAAFtRNGFfVVNFRF9Nb250ZUNhcmxvX0RlZ3JlZURheXNfUmVtb3ZlZE91dGxpZXJzLnhsc3hdU2ltdWxhdGlvblJlc3VsdHM0Q0REIVIyMUMxMj1AU2ltdWxhdGlvbkhpc3RvZ3JhbUJpbiggREFUQSFSWzUyXUNbLTZdLCAyMSwgMTcsIFRSVUUgKSAvQCBTaW11bGF0aW9uVHJpYWxzKCmgAAAAW1E0YV9VU0VEX01vbnRlQ2FybG9fRGVncmVlRGF5c19SZW1vdmVkT3V0bGllcnMueGxzeF1TaW11bGF0aW9uUmVzdWx0czRDREQhUjIxQzEyPUBTaW11bGF0aW9uSGlzdG9ncmFtQmluKCBEQVRBIVJbNTJdQ1stNl0sIDIxLCAxNywgVFJVRSApIC9AIFNpbXVsYXRpb25UcmlhbHMoKYEAAABbUTRhX1VTRURfTW9udGVDYXJsb19EZWdyZWVEYXlzX1JlbW92ZWRPdXRsaWVycy54bHN4XVNpbXVsYXRpb25SZXN1bHRzMUNERCFSMTlDNj1AU2ltdWxhdGlvblBlcmNlbnRpbGUoIERBVEEhUls1NF1DWy0zXSwgUkNbLTFdICljAAAAW1E0YV9VU0VEX01vbnRlQ2FybG9fRGVncmVlRGF5c19SZW1vdmVkT3V0bGllcnMueGxzeF1TaW11bGF0aW9uUmVzdWx0czJDREQhUjVDMz1AU2ltdWxhdGlvblRyaWFscygpngAAAFtRNGFfVVNFRF9Nb250ZUNhcmxvX0RlZ3JlZURheXNfUmVtb3ZlZE91dGxpZXJzLnhsc3hdU2ltdWxhdGlvblJlc3VsdHMyQ0REIVI1QzEyPUBTaW11bGF0aW9uSGlzdG9ncmFtQmluKCBEQVRBIVJbNjhdQ1stOF0sIDIxLCAxLCBUUlVFICkgL0AgU2ltdWxhdGlvblRyaWFscygpngAAAFtRNGFfVVNFRF9Nb250ZUNhcmxvX0RlZ3JlZURheXNfUmVtb3ZlZE91dGxpZXJzLnhsc3hdU2ltdWxhdGlvblJlc3VsdHMyQ0REIVI1QzEyPUBTaW11bGF0aW9uSGlzdG9ncmFtQmluKCBEQVRBIVJbNjhdQ1stOF0sIDIxLCAxLCBUUlVFICkgL0AgU2ltdWxhdGlvblRyaWFscygpjAAAAFtRNGFfVVNFRF9Nb250ZUNhcmxvX0RlZ3JlZURheXNfUmVtb3ZlZE91dGxpZXJzLnhsc3hdU2ltdWxhdGlvblJlc3VsdHMxSEREIVI2Qzg9QFNpbXVsYXRpb25IaXN0b2dyYW1CaW5MYWJlbCggREFUQSFSWzMwXUNbLTVdLCAyMSwgMiwgVFJVRSApfwAAAFtRNGFfVVNFRF9Nb250ZUNhcmxvX0RlZ3JlZURheXNfUmVtb3ZlZE91dGxpZXJzLnhsc3hdU2ltdWxhdGlvblJlc3VsdHMySEREIVIxM0MzPUBTaW11bGF0aW9uU3RhbmRhcmREZXZpYXRpb24oIERBVEEhUlsyM11DWzFdICmgAAAAW1E0YV9VU0VEX01vbnRlQ2FybG9fRGVncmVlRGF5c19SZW1vdmVkT3V0bGllcnMueGxzeF1TaW11bGF0aW9uUmVzdWx0czFDREQhUjE5QzEyPUBTaW11bGF0aW9uSGlzdG9ncmFtQmluKCBEQVRBIVJbNTRdQ1stOV0sIDIxLCAxNSwgVFJVRSApIC9AIFNpbXVsYXRpb25UcmlhbHMoKaAAAABbUTRhX1VTRURfTW9udGVDYXJsb19EZWdyZWVEYXlzX1JlbW92ZWRPdXRsaWVycy54bHN4XVNpbXVsYXRpb25SZXN1bHRzMUNERCFSMTlDMTI9QFNpbXVsYXRpb25IaXN0b2dyYW1CaW4oIERBVEEhUls1NF1DWy05XSwgMjEsIDE1LCBUUlVFICkgL0AgU2ltdWxhdGlvblRyaWFscygpgQAAAFtRNGFfVVNFRF9Nb250ZUNhcmxvX0RlZ3JlZURheXNfUmVtb3ZlZE91dGxpZXJzLnhsc3hdU2ltdWxhdGlvblJlc3VsdHMyQ0REIVIxN0M2PUBTaW11bGF0aW9uUGVyY2VudGlsZSggREFUQSFSWzU2XUNbLTJdLCBSQ1stMV0gKYEAAABbUTRhX1VTRURfTW9udGVDYXJsb19EZWdyZWVEYXlzX1JlbW92ZWRPdXRsaWVycy54bHN4XVNpbXVsYXRpb25SZXN1bHRzMUhERCFSMTlDNj1AU2ltdWxhdGlvblBlcmNlbnRpbGUoIERBVEEhUlsxN11DWy0zXSwgUkNbLTFdICmJAAAAW1E0YV9VU0VEX01vbnRlQ2FybG9fRGVncmVlRGF5c19SZW1vdmVkT3V0bGllcnMueGxzeF1TaW11bGF0aW9uUmVzdWx0czEySEREIVIyMEM5PUBTaW11bGF0aW9uSGlzdG9ncmFtQmluKCBEQVRBIVJbMTZdQ1s1XSwgMjEsIDE2LCBUUlVFICmeAAAAW1E0YV9VU0VEX01vbnRlQ2FybG9fRGVncmVlRGF5c19SZW1vdmVkT3V0bGllcnMueGxzeF1TaW11bGF0aW9uUmVzdWx0czEyQ0REIVI5QzEyPUBTaW11bGF0aW9uSGlzdG9ncmFtQmluKCBEQVRBIVJbNjRdQ1syXSwgMjEsIDUsIFRSVUUgKSAvQCBTaW11bGF0aW9uVHJpYWxzKCmeAAAAW1E0YV9VU0VEX01vbnRlQ2FybG9fRGVncmVlRGF5c19SZW1vdmVkT3V0bGllcnMueGxzeF1TaW11bGF0aW9uUmVzdWx0czEyQ0REIVI5QzEyPUBTaW11bGF0aW9uSGlzdG9ncmFtQmluKCBEQVRBIVJbNjRdQ1syXSwgMjEsIDUsIFRSVUUgKSAvQCBTaW11bGF0aW9uVHJpYWxzKCl+AAAAW1E0YV9VU0VEX01vbnRlQ2FybG9fRGVncmVlRGF5c19SZW1vdmVkT3V0bGllcnMueGxzeF1TaW11bGF0aW9uUmVzdWx0czEwIVIxMkM2PUBTaW11bGF0aW9uUGVyY2VudGlsZSggREFUQSFSWzYxXUNbNl0sIFJDWy0xXSApgQAAAFtRNGFfVVNFRF9Nb250ZUNhcmxvX0RlZ3JlZURheXNfUmVtb3ZlZE91dGxpZXJzLnhsc3hdU2ltdWxhdGlvblJlc3VsdHMxMkhERCFSMjFDNj1AU2ltdWxhdGlvblBlcmNlbnRpbGUoIERBVEEhUlsxNV1DWzhdLCBSQ1stMV0gKVwAAABbUTRhX1VTRURfTW9udGVDYXJsb19EZWdyZWVEYXlzX1JlbW92ZWRPdXRsaWVycy54bHN4XURBVEEhUjM2QzE1PUBOb3JtYWxWYWx1ZShSWy0yXUMsUlstMV1DKY4AAABbUTRhX1VTRURfTW9udGVDYXJsb19EZWdyZWVEYXlzX1JlbW92ZWRPdXRsaWVycy54bHN4XVNpbXVsYXRpb25SZXN1bHRzMUNERCFSMTBDMTE9QFNpbXVsYXRpb25IaXN0b2dyYW1CaW5MYWJlbCggREFUQSFSWzYzXUNbLThdLCAyMSwgNiwgVFJVRSApiQAAAFtRNGFfVVNFRF9Nb250ZUNhcmxvX0RlZ3JlZURheXNfUmVtb3ZlZE91dGxpZXJzLnhsc3hdU2ltdWxhdGlvblJlc3VsdHMxMUhERCFSMThDOT1AU2ltdWxhdGlvbkhpc3RvZ3JhbUJpbiggREFUQSFSWzE4XUNbNF0sIDIxLCAxNCwgVFJVRSAphwAAAFtRNGFfVVNFRF9Nb250ZUNhcmxvX0RlZ3JlZURheXNfUmVtb3ZlZE91dGxpZXJzLnhsc3hdU2ltdWxhdGlvblJlc3VsdHMxMkhERCFSOEM5PUBTaW11bGF0aW9uSGlzdG9ncmFtQmluKCBEQVRBIVJbMjhdQ1s1XSwgMjEsIDQsIFRSVUUgKYEAAABbUTRhX1VTRURfTW9udGVDYXJsb19EZWdyZWVEYXlzX1JlbW92ZWRPdXRsaWVycy54bHN4XVNpbXVsYXRpb25SZXN1bHRzMTFIREQhUjIxQzY9QFNpbXVsYXRpb25QZXJjZW50aWxlKCBEQVRBIVJbMTVdQ1s3XSwgUkNbLTFdICl+AAAAW1E0YV9VU0VEX01vbnRlQ2FybG9fRGVncmVlRGF5c19SZW1vdmVkT3V0bGllcnMueGxzeF1TaW11bGF0aW9uUmVzdWx0czEwIVIxNkM2PUBTaW11bGF0aW9uUGVyY2VudGlsZSggREFUQSFSWzU3XUNbNl0sIFJDWy0xXSApgAAAAFtRNGFfVVNFRF9Nb250ZUNhcmxvX0RlZ3JlZURheXNfUmVtb3ZlZE91dGxpZXJzLnhsc3hdU2ltdWxhdGlvblJlc3VsdHMxMUhERCFSNkM2PUBTaW11bGF0aW9uUGVyY2VudGlsZSggREFUQSFSWzMwXUNbN10sIFJDWy0xXSApjgAAAFtRNGFfVVNFRF9Nb250ZUNhcmxvX0RlZ3JlZURheXNfUmVtb3ZlZE91dGxpZXJzLnhsc3hdU2ltdWxhdGlvblJlc3VsdHMxMkhERCFSMjNDOD1AU2ltdWxhdGlvbkhpc3RvZ3JhbUJpbkxhYmVsKCBEQVRBIVJbMTNdQ1s2XSwgMjEsIDE5LCBUUlVFICmLAAAAW1E0YV9VU0VEX01vbnRlQ2FybG9fRGVncmVlRGF5c19SZW1vdmVkT3V0bGllcnMueGxzeF1TaW11bGF0aW9uUmVzdWx0czEwIVIxNEM4PUBTaW11bGF0aW9uSGlzdG9ncmFtQmluTGFiZWwoIERBVEEhUls1OV1DWzRdLCAyMSwgMTAsIFRSVUUgKY0AAABbUTRhX1VTRURfTW9udGVDYXJsb19EZWdyZWVEYXlzX1JlbW92ZWRPdXRsaWVycy54bHN4XVNpbXVsYXRpb25SZXN1bHRzMTJIREQhUjZDMTE9QFNpbXVsYXRpb25IaXN0b2dyYW1CaW5MYWJlbCggREFUQSFSWzMwXUNbM10sIDIxLCAyLCBUUlVFICmJAAAAW1E0YV9VU0VEX01vbnRlQ2FybG9fRGVncmVlRGF5c19SZW1vdmVkT3V0bGllcnMueGxzeF1TaW11bGF0aW9uUmVzdWx0czExSEREIVIyMkM5PUBTaW11bGF0aW9uSGlzdG9ncmFtQmluKCBEQVRBIVJbMTRdQ1s0XSwgMjEsIDE4LCBUUlVFICmIAAAAW1E0YV9VU0VEX01vbnRlQ2FybG9fRGVncmVlRGF5c19SZW1vdmVkT3V0bGllcnMueGxzeF1TaW11bGF0aW9uUmVzdWx0czEySEREIVIxMkM5PUBTaW11bGF0aW9uSGlzdG9ncmFtQmluKCBEQVRBIVJbMjRdQ1s1XSwgMjEsIDgsIFRSVUUgKYEAAABbUTRhX1VTRURfTW9udGVDYXJsb19EZWdyZWVEYXlzX1JlbW92ZWRPdXRsaWVycy54bHN4XVNpbXVsYXRpb25SZXN1bHRzMTFIREQhUjI1QzY9QFNpbXVsYXRpb25QZXJjZW50aWxlKCBEQVRBIVJbMTFdQ1s3XSwgUkNbLTFdICl+AAAAW1E0YV9VU0VEX01vbnRlQ2FybG9fRGVncmVlRGF5c19SZW1vdmVkT3V0bGllcnMueGxzeF1TaW11bGF0aW9uUmVzdWx0czEwIVIyMEM2PUBTaW11bGF0aW9uUGVyY2VudGlsZSggREFUQSFSWzUzXUNbNl0sIFJDWy0xXSApgQAAAFtRNGFfVVNFRF9Nb250ZUNhcmxvX0RlZ3JlZURheXNfUmVtb3ZlZE91dGxpZXJzLnhsc3hdU2ltdWxhdGlvblJlc3VsdHMxMUhERCFSMTBDNj1AU2ltdWxhdGlvblBlcmNlbnRpbGUoIERBVEEhUlsyNl1DWzddLCBSQ1stMV0gKYcAAABbUTRhX1VTRURfTW9udGVDYXJsb19EZWdyZWVEYXlzX1JlbW92ZWRPdXRsaWVycy54bHN4XVNpbXVsYXRpb25SZXN1bHRzMTJIREQhUjZDOT1AU2ltdWxhdGlvbkhpc3RvZ3JhbUJpbiggREFUQSFSWzMwXUNbNV0sIDIxLCAyLCBUUlVFICl+AAAAW1E0YV9VU0VEX01vbnRlQ2FybG9fRGVncmVlRGF5c19SZW1vdmVkT3V0bGllcnMueGxzeF1TaW11bGF0aW9uUmVzdWx0czEwIVIyMUM2PUBTaW11bGF0aW9uUGVyY2VudGlsZSggREFUQSFSWzUyXUNbNl0sIFJDWy0xXSApdAAAAFtRNGFfVVNFRF9Nb250ZUNhcmxvX0RlZ3JlZURheXNfUmVtb3ZlZE91dGxpZXJzLnhsc3hdU2ltdWxhdGlvblJlc3VsdHMzSEREIVIxMEMzPUBTaW11bGF0aW9uTWVkaWFuKCBEQVRBIVJbMjZdQ1syXSApnwAAAFtRNGFfVVNFRF9Nb250ZUNhcmxvX0RlZ3JlZURheXNfUmVtb3ZlZE91dGxpZXJzLnhsc3hdU2ltdWxhdGlvblJlc3VsdHMzSEREIVIxMEMxMj1AU2ltdWxhdGlvbkhpc3RvZ3JhbUJpbiggREFUQSFSWzI2XUNbLTddLCAyMSwgNiwgVFJVRSApIC9AIFNpbXVsYXRpb25UcmlhbHMoKZ8AAABbUTRhX1VTRURfTW9udGVDYXJsb19EZWdyZWVEYXlzX1JlbW92ZWRPdXRsaWVycy54bHN4XVNpbXVsYXRpb25SZXN1bHRzM0hERCFSMTBDMTI9QFNpbXVsYXRpb25IaXN0b2dyYW1CaW4oIERBVEEhUlsyNl1DWy03XSwgMjEsIDYsIFRSVUUgKSAvQCBTaW11bGF0aW9uVHJpYWxzKCmaAAAAW1E0YV9VU0VEX01vbnRlQ2FybG9fRGVncmVlRGF5c19SZW1vdmVkT3V0bGllcnMueGxzeF1TaW11bGF0aW9uUmVzdWx0czEwIVIxOUMxMj1AU2ltdWxhdGlvbkhpc3RvZ3JhbUJpbiggREFUQSFSWzU0XUMsIDIxLCAxNSwgVFJVRSApIC9AIFNpbXVsYXRpb25UcmlhbHMoKZoAAABbUTRhX1VTRURfTW9udGVDYXJsb19EZWdyZWVEYXlzX1JlbW92ZWRPdXRsaWVycy54bHN4XVNpbXVsYXRpb25SZXN1bHRzMTAhUjE5QzEyPUBTaW11bGF0aW9uSGlzdG9ncmFtQmluKCBEQVRBIVJbNTRdQywgMjEsIDE1LCBUUlVFICkgL0AgU2ltdWxhdGlvblRyaWFscygpcgAAAFtRNGFfVVNFRF9Nb250ZUNhcmxvX0RlZ3JlZURheXNfUmVtb3ZlZE91dGxpZXJzLnhsc3hdU2ltdWxhdGlvblJlc3VsdHMxMkNERCFSOEMzPUBTaW11bGF0aW9uTWluKCBEQVRBIVJbNjVdQ1sxMV0gKZoAAABbUTRhX1VTRURfTW9udGVDYXJsb19EZWdyZWVEYXlzX1JlbW92ZWRPdXRsaWVycy54bHN4XVNpbXVsYXRpb25SZXN1bHRzMTAhUjI0QzEyPUBTaW11bGF0aW9uSGlzdG9ncmFtQmluKCBEQVRBIVJbNDldQywgMjEsIDIwLCBUUlVFICkgL0AgU2ltdWxhdGlvblRyaWFscygpmgAAAFtRNGFfVVNFRF9Nb250ZUNhcmxvX0RlZ3JlZURheXNfUmVtb3ZlZE91dGxpZXJzLnhsc3hdU2ltdWxhdGlvblJlc3VsdHMxMCFSMjRDMTI9QFNpbXVsYXRpb25IaXN0b2dyYW1CaW4oIERBVEEhUls0OV1DLCAyMSwgMjAsIFRSVUUgKSAvQCBTaW11bGF0aW9uVHJpYWxzKCmOAAAAW1E0YV9VU0VEX01vbnRlQ2FybG9fRGVncmVlRGF5c19SZW1vdmVkT3V0bGllcnMueGxzeF1TaW11bGF0aW9uUmVzdWx0czEyQ0REIVIyNUM4PUBTaW11bGF0aW9uSGlzdG9ncmFtQmluTGFiZWwoIERBVEEhUls0OF1DWzZdLCAyMSwgMjEsIFRSVUUgKYEAAABbUTRhX1VTRURfTW9udGVDYXJsb19EZWdyZWVEYXlzX1JlbW92ZWRPdXRsaWVycy54bHN4XVNpbXVsYXRpb25SZXN1bHRzMTFDREQhUjE3QzY9QFNpbXVsYXRpb25QZXJjZW50aWxlKCBEQVRBIVJbNTZdQ1s3XSwgUkNbLTFdICmBAAAAW1E0YV9VU0VEX01vbnRlQ2FybG9fRGVncmVlRGF5c19SZW1vdmVkT3V0bGllcnMueGxzeF1TaW11bGF0aW9uUmVzdWx0czExQ0REIVIxMUM2PUBTaW11bGF0aW9uUGVyY2VudGlsZSggREFUQSFSWzYyXUNbN10sIFJDWy0xXSApgQAAAFtRNGFfVVNFRF9Nb250ZUNhcmxvX0RlZ3JlZURheXNfUmVtb3ZlZE91dGxpZXJzLnhsc3hdU2ltdWxhdGlvblJlc3VsdHMxSEREIVIyMUM2PUBTaW11bGF0aW9uUGVyY2VudGlsZSggREFUQSFSWzE1XUNbLTNdLCBSQ1stMV0gKY4AAABbUTRhX1VTRURfTW9udGVDYXJsb19EZWdyZWVEYXlzX1JlbW92ZWRPdXRsaWVycy54bHN4XVNpbXVsYXRpb25SZXN1bHRzMTJDREQhUjE5Qzg9QFNpbXVsYXRpb25IaXN0b2dyYW1CaW5MYWJlbCggREFUQSFSWzU0XUNbNl0sIDIxLCAxNSwgVFJVRSApoAAAAFtRNGFfVVNFRF9Nb250ZUNhcmxvX0RlZ3JlZURheXNfUmVtb3ZlZE91dGxpZXJzLnhsc3hdU2ltdWxhdGlvblJlc3VsdHMxQ0REIVIyNEMxMj1AU2ltdWxhdGlvbkhpc3RvZ3JhbUJpbiggREFUQSFSWzQ5XUNbLTldLCAyMSwgMjAsIFRSVUUgKSAvQCBTaW11bGF0aW9uVHJpYWxzKCmgAAAAW1E0YV9VU0VEX01vbnRlQ2FybG9fRGVncmVlRGF5c19SZW1vdmVkT3V0bGllcnMueGxzeF1TaW11bGF0aW9uUmVzdWx0czFDREQhUjI0QzEyPUBTaW11bGF0aW9uSGlzdG9ncmFtQmluKCBEQVRBIVJbNDldQ1stOV0sIDIxLCAyMCwgVFJVRSApIC9AIFNpbXVsYXRpb25UcmlhbHMoKYEAAABbUTRhX1VTRURfTW9udGVDYXJsb19EZWdyZWVEYXlzX1JlbW92ZWRPdXRsaWVycy54bHN4XVNpbXVsYXRpb25SZXN1bHRzMTJDREQhUjEzQzM9QFNpbXVsYXRpb25TdGFuZGFyZERldmlhdGlvbiggREFUQSFSWzYwXUNbMTFdICl8AAAAW1E0YV9VU0VEX01vbnRlQ2FybG9fRGVncmVlRGF5c19SZW1vdmVkT3V0bGllcnMueGxzeF1TaW11bGF0aW9uUmVzdWx0czExQ0REIVI2QzM9QFNpbXVsYXRpb25TdGFuZGFyZEVycm9yKCBEQVRBIVJbNjddQ1sxMF0gKY4AAABbUTRhX1VTRURfTW9udGVDYXJsb19EZWdyZWVEYXlzX1JlbW92ZWRPdXRsaWVycy54bHN4XVNpbXVsYXRpb25SZXN1bHRzMTFIREQhUjE3Qzg9QFNpbXVsYXRpb25IaXN0b2dyYW1CaW5MYWJlbCggREFUQSFSWzE5XUNbNV0sIDIxLCAxMywgVFJVRSApjwAAAFtRNGFfVVNFRF9Nb250ZUNhcmxvX0RlZ3JlZURheXNfUmVtb3ZlZE91dGxpZXJzLnhsc3hdU2ltdWxhdGlvblJlc3VsdHMxMkhERCFSMjFDMTE9QFNpbXVsYXRpb25IaXN0b2dyYW1CaW5MYWJlbCggREFUQSFSWzE1XUNbM10sIDIxLCAxNywgVFJVRSAphgAAAFtRNGFfVVNFRF9Nb250ZUNhcmxvX0RlZ3JlZURheXNfUmVtb3ZlZE91dGxpZXJzLnhsc3hdU2ltdWxhdGlvblJlc3VsdHMxMCFSMjVDOT1AU2ltdWxhdGlvbkhpc3RvZ3JhbUJpbiggREFUQSFSWzQ4XUNbM10sIDIxLCAyMSwgVFJVRSApgQAAAFtRNGFfVVNFRF9Nb250ZUNhcmxvX0RlZ3JlZURheXNfUmVtb3ZlZE91dGxpZXJzLnhsc3hdU2ltdWxhdGlvblJlc3VsdHMxQ0REIVIxN0M2PUBTaW11bGF0aW9uUGVyY2VudGlsZSggREFUQSFSWzU2XUNbLTNdLCBSQ1stMV0gKZ8AAABbUTRhX1VTRURfTW9udGVDYXJsb19EZWdyZWVEYXlzX1JlbW92ZWRPdXRsaWVycy54bHN4XVNpbXVsYXRpb25SZXN1bHRzMTFIREQhUjEyQzEyPUBTaW11bGF0aW9uSGlzdG9ncmFtQmluKCBEQVRBIVJbMjRdQ1sxXSwgMjEsIDgsIFRSVUUgKSAvQCBTaW11bGF0aW9uVHJpYWxzKCmfAAAAW1E0YV9VU0VEX01vbnRlQ2FybG9fRGVncmVlRGF5c19SZW1vdmVkT3V0bGllcnMueGxzeF1TaW11bGF0aW9uUmVzdWx0czExSEREIVIxMkMxMj1AU2ltdWxhdGlvbkhpc3RvZ3JhbUJpbiggREFUQSFSWzI0XUNbMV0sIDIxLCA4LCBUUlVFICkgL0AgU2ltdWxhdGlvblRyaWFscygpoAAAAFtRNGFfVVNFRF9Nb250ZUNhcmxvX0RlZ3JlZURheXNfUmVtb3ZlZE91dGxpZXJzLnhsc3hdU2ltdWxhdGlvblJlc3VsdHMxMkhERCFSMjBDMTI9QFNpbXVsYXRpb25IaXN0b2dyYW1CaW4oIERBVEEhUlsxNl1DWzJdLCAyMSwgMTYsIFRSVUUgKSAvQCBTaW11bGF0aW9uVHJpYWxzKCmgAAAAW1E0YV9VU0VEX01vbnRlQ2FybG9fRGVncmVlRGF5c19SZW1vdmVkT3V0bGllcnMueGxzeF1TaW11bGF0aW9uUmVzdWx0czEySEREIVIyMEMxMj1AU2ltdWxhdGlvbkhpc3RvZ3JhbUJpbiggREFUQSFSWzE2XUNbMl0sIDIxLCAxNiwgVFJVRSApIC9AIFNpbXVsYXRpb25UcmlhbHMoKYkAAABbUTRhX1VTRURfTW9udGVDYXJsb19EZWdyZWVEYXlzX1JlbW92ZWRPdXRsaWVycy54bHN4XVNpbXVsYXRpb25SZXN1bHRzMTFIREQhUjE1Qzk9QFNpbXVsYXRpb25IaXN0b2dyYW1CaW4oIERBVEEhUlsyMV1DWzRdLCAyMSwgMTEsIFRSVUUgKVwAAABbUTRhX1VTRURfTW9udGVDYXJsb19EZWdyZWVEYXlzX1JlbW92ZWRPdXRsaWVycy54bHN4XURBVEEhUjczQzEzPUBOb3JtYWxWYWx1ZShSWy0yXUMsUlstMV1DKYwAAABbUTRhX1VTRURfTW9udGVDYXJsb19EZWdyZWVEYXlzX1JlbW92ZWRPdXRsaWVycy54bHN4XVNpbXVsYXRpb25SZXN1bHRzMTAhUjIyQzExPUBTaW11bGF0aW9uSGlzdG9ncmFtQmluTGFiZWwoIERBVEEhUls1MV1DWzFdLCAyMSwgMTgsIFRSVUUgKY0AAABbUTRhX1VTRURfTW9udGVDYXJsb19EZWdyZWVEYXlzX1JlbW92ZWRPdXRsaWVycy54bHN4XVNpbXVsYXRpb25SZXN1bHRzM0hERCFSOEMxMT1AU2ltdWxhdGlvbkhpc3RvZ3JhbUJpbkxhYmVsKCBEQVRBIVJbMjhdQ1stNl0sIDIxLCA0LCBUUlVFICmPAAAAW1E0YV9VU0VEX01vbnRlQ2FybG9fRGVncmVlRGF5c19SZW1vdmVkT3V0bGllcnMueGxzeF1TaW11bGF0aW9uUmVzdWx0czNIREQhUjIxQzExPUBTaW11bGF0aW9uSGlzdG9ncmFtQmluTGFiZWwoIERBVEEhUlsxNV1DWy02XSwgMjEsIDE3LCBUUlVFICmBAAAAW1E0YV9VU0VEX01vbnRlQ2FybG9fRGVncmVlRGF5c19SZW1vdmVkT3V0bGllcnMueGxzeF1TaW11bGF0aW9uUmVzdWx0czExQ0REIVIxM0MzPUBTaW11bGF0aW9uU3RhbmRhcmREZXZpYXRpb24oIERBVEEhUls2MF1DWzEwXSApdwAAAFtRNGFfVVNFRF9Nb250ZUNhcmxvX0RlZ3JlZURheXNfUmVtb3ZlZE91dGxpZXJzLnhsc3hdU2ltdWxhdGlvblJlc3VsdHM5IVI2QzM9QFNpbXVsYXRpb25TdGFuZGFyZEVycm9yKCBEQVRBIVJbNjddQ1s4XSApbgAAAFtRNGFfVVNFRF9Nb250ZUNhcmxvX0RlZ3JlZURheXNfUmVtb3ZlZE91dGxpZXJzLnhsc3hdU2ltdWxhdGlvblJlc3VsdHM5IVI0QzM9QFNpbXVsYXRpb25NZWFuKCBEQVRBIVJbNjldQ1s4XSApnQAAAFtRNGFfVVNFRF9Nb250ZUNhcmxvX0RlZ3JlZURheXNfUmVtb3ZlZE91dGxpZXJzLnhsc3hdU2ltdWxhdGlvblJlc3VsdHM4IVIyMEMxMj1AU2ltdWxhdGlvbkhpc3RvZ3JhbUJpbiggREFUQSFSWzUzXUNbLTJdLCAyMSwgMTYsIFRSVUUgKSAvQCBTaW11bGF0aW9uVHJpYWxzKCmdAAAAW1E0YV9VU0VEX01vbnRlQ2FybG9fRGVncmVlRGF5c19SZW1vdmVkT3V0bGllcnMueGxzeF1TaW11bGF0aW9uUmVzdWx0czghUjIwQzEyPUBTaW11bGF0aW9uSGlzdG9ncmFtQmluKCBEQVRBIVJbNTNdQ1stMl0sIDIxLCAxNiwgVFJVRSApIC9AIFNpbXVsYXRpb25UcmlhbHMoKY8AAABbUTRhX1VTRURfTW9udGVDYXJsb19EZWdyZWVEYXlzX1JlbW92ZWRPdXRsaWVycy54bHN4XVNpbXVsYXRpb25SZXN1bHRzM0NERCFSMjJDMTE9QFNpbXVsYXRpb25IaXN0b2dyYW1CaW5MYWJlbCggREFUQSFSWzUxXUNbLTZdLCAyMSwgMTgsIFRSVUUgKXwAAABbUTRhX1VTRURfTW9udGVDYXJsb19EZWdyZWVEYXlzX1JlbW92ZWRPdXRsaWVycy54bHN4XVNpbXVsYXRpb25SZXN1bHRzNEhERCFSNkM2PUBTaW11bGF0aW9uUGVyY2VudGlsZSggREFUQSFSWzMwXUMsIFJDWy0xXSApjwAAAFtRNGFfVVNFRF9Nb250ZUNhcmxvX0RlZ3JlZURheXNfUmVtb3ZlZE91dGxpZXJzLnhsc3hdU2ltdWxhdGlvblJlc3VsdHMzQ0REIVIyNEMxMT1AU2ltdWxhdGlvbkhpc3RvZ3JhbUJpbkxhYmVsKCBEQVRBIVJbNDldQ1stNl0sIDIxLCAyMCwgVFJVRSApjgAAAFtRNGFfVVNFRF9Nb250ZUNhcmxvX0RlZ3JlZURheXNfUmVtb3ZlZE91dGxpZXJzLnhsc3hdU2ltdWxhdGlvblJlc3VsdHMyQ0REIVIyNEM4PUBTaW11bGF0aW9uSGlzdG9ncmFtQmluTGFiZWwoIERBVEEhUls0OV1DWy00XSwgMjEsIDIwLCBUUlVFICmgAAAAW1E0YV9VU0VEX01vbnRlQ2FybG9fRGVncmVlRGF5c19SZW1vdmVkT3V0bGllcnMueGxzeF1TaW11bGF0aW9uUmVzdWx0czNDREQhUjI1QzEyPUBTaW11bGF0aW9uSGlzdG9ncmFtQmluKCBEQVRBIVJbNDhdQ1stN10sIDIxLCAyMSwgVFJVRSApIC9AIFNpbXVsYXRpb25UcmlhbHMoKaAAAABbUTRhX1VTRURfTW9udGVDYXJsb19EZWdyZWVEYXlzX1JlbW92ZWRPdXRsaWVycy54bHN4XVNpbXVsYXRpb25SZXN1bHRzM0NERCFSMjVDMTI9QFNpbXVsYXRpb25IaXN0b2dyYW1CaW4oIERBVEEhUls0OF1DWy03XSwgMjEsIDIxLCBUUlVFICkgL0AgU2ltdWxhdGlvblRyaWFscygphQAAAFtRNGFfVVNFRF9Nb250ZUNhcmxvX0RlZ3JlZURheXNfUmVtb3ZlZE91dGxpZXJzLnhsc3hdU2ltdWxhdGlvblJlc3VsdHM4IVIxNkM5PUBTaW11bGF0aW9uSGlzdG9ncmFtQmluKCBEQVRBIVJbNTddQ1sxXSwgMjEsIDEyLCBUUlVFICmPAAAAW1E0YV9VU0VEX01vbnRlQ2FybG9fRGVncmVlRGF5c19SZW1vdmVkT3V0bGllcnMueGxzeF1TaW11bGF0aW9uUmVzdWx0czEySEREIVIxNUMxMT1AU2ltdWxhdGlvbkhpc3RvZ3JhbUJpbkxhYmVsKCBEQVRBIVJbMjFdQ1szXSwgMjEsIDExLCBUUlVFICmeAAAAW1E0YV9VU0VEX01vbnRlQ2FybG9fRGVncmVlRGF5c19SZW1vdmVkT3V0bGllcnMueGxzeF1TaW11bGF0aW9uUmVzdWx0czEySEREIVI2QzEyPUBTaW11bGF0aW9uSGlzdG9ncmFtQmluKCBEQVRBIVJbMzBdQ1syXSwgMjEsIDIsIFRSVUUgKSAvQCBTaW11bGF0aW9uVHJpYWxzKCmeAAAAW1E0YV9VU0VEX01vbnRlQ2FybG9fRGVncmVlRGF5c19SZW1vdmVkT3V0bGllcnMueGxzeF1TaW11bGF0aW9uUmVzdWx0czEySEREIVI2QzEyPUBTaW11bGF0aW9uSGlzdG9ncmFtQmluKCBEQVRBIVJbMzBdQ1syXSwgMjEsIDIsIFRSVUUgKSAvQCBTaW11bGF0aW9uVHJpYWxzKCl9AAAAW1E0YV9VU0VEX01vbnRlQ2FybG9fRGVncmVlRGF5c19SZW1vdmVkT3V0bGllcnMueGxzeF1TaW11bGF0aW9uUmVzdWx0czRDREQhUjI0QzY9QFNpbXVsYXRpb25QZXJjZW50aWxlKCBEQVRBIVJbNDldQywgUkNbLTFdICl9AAAAW1E0YV9VU0VEX01vbnRlQ2FybG9fRGVncmVlRGF5c19SZW1vdmVkT3V0bGllcnMueGxzeF1TaW11bGF0aW9uUmVzdWx0czRIREQhUjExQzY9QFNpbXVsYXRpb25QZXJjZW50aWxlKCBEQVRBIVJbMjVdQywgUkNbLTFdICmMAAAAW1E0YV9VU0VEX01vbnRlQ2FybG9fRGVncmVlRGF5c19SZW1vdmVkT3V0bGllcnMueGxzeF1TaW11bGF0aW9uUmVzdWx0czFIREQhUjVDOD1AU2ltdWxhdGlvbkhpc3RvZ3JhbUJpbkxhYmVsKCBEQVRBIVJbMzFdQ1stNV0sIDIxLCAxLCBUUlVFICmMAAAAW1E0YV9VU0VEX01vbnRlQ2FybG9fRGVncmVlRGF5c19SZW1vdmVkT3V0bGllcnMueGxzeF1TaW11bGF0aW9uUmVzdWx0czRIREQhUjdDOD1AU2ltdWxhdGlvbkhpc3RvZ3JhbUJpbkxhYmVsKCBEQVRBIVJbMjldQ1stMl0sIDIxLCAzLCBUUlVFICmfAAAAW1E0YV9VU0VEX01vbnRlQ2FybG9fRGVncmVlRGF5c19SZW1vdmVkT3V0bGllcnMueGxzeF1TaW11bGF0aW9uUmVzdWx0czRDREQhUjEzQzEyPUBTaW11bGF0aW9uSGlzdG9ncmFtQmluKCBEQVRBIVJbNjBdQ1stNl0sIDIxLCA5LCBUUlVFICkgL0AgU2ltdWxhdGlvblRyaWFscygpnwAAAFtRNGFfVVNFRF9Nb250ZUNhcmxvX0RlZ3JlZURheXNfUmVtb3ZlZE91dGxpZXJzLnhsc3hdU2ltdWxhdGlvblJlc3VsdHM0Q0REIVIxM0MxMj1AU2ltdWxhdGlvbkhpc3RvZ3JhbUJpbiggREFUQSFSWzYwXUNbLTZdLCAyMSwgOSwgVFJVRSApIC9AIFNpbXVsYXRpb25UcmlhbHMoKXYAAABbUTRhX1VTRURfTW9udGVDYXJsb19EZWdyZWVEYXlzX1JlbW92ZWRPdXRsaWVycy54bHN4XVNpbXVsYXRpb25SZXN1bHRzMTJIREQhUjEwQzM9QFNpbXVsYXRpb25NZWRpYW4oIERBVEEhUlsyNl1DWzExXSApjgAAAFtRNGFfVVNFRF9Nb250ZUNhcmxvX0RlZ3JlZURheXNfUmVtb3ZlZE91dGxpZXJzLnhsc3hdU2ltdWxhdGlvblJlc3VsdHMySEREIVIxNEM4PUBTaW11bGF0aW9uSGlzdG9ncmFtQmluTGFiZWwoIERBVEEhUlsyMl1DWy00XSwgMjEsIDEwLCBUUlVFICmOAAAAW1E0YV9VU0VEX01vbnRlQ2FybG9fRGVncmVlRGF5c19SZW1vdmVkT3V0bGllcnMueGxzeF1TaW11bGF0aW9uUmVzdWx0czJDREQhUjE2Qzg9QFNpbXVsYXRpb25IaXN0b2dyYW1CaW5MYWJlbCggREFUQSFSWzU3XUNbLTRdLCAyMSwgMTIsIFRSVUUgKY8AAABbUTRhX1VTRURfTW9udGVDYXJsb19EZWdyZWVEYXlzX1JlbW92ZWRPdXRsaWVycy54bHN4XVNpbXVsYXRpb25SZXN1bHRzMUNERCFSMjJDMTE9QFNpbXVsYXRpb25IaXN0b2dyYW1CaW5MYWJlbCggREFUQSFSWzUxXUNbLThdLCAyMSwgMTgsIFRSVUUgKYEAAABbUTRhX1VTRURfTW9udGVDYXJsb19EZWdyZWVEYXlzX1JlbW92ZWRPdXRsaWVycy54bHN4XVNpbXVsYXRpb25SZXN1bHRzMkNERCFSMTZDNj1AU2ltdWxhdGlvblBlcmNlbnRpbGUoIERBVEEhUls1N11DWy0yXSwgUkNbLTFdICmPAAAAW1E0YV9VU0VEX01vbnRlQ2FybG9fRGVncmVlRGF5c19SZW1vdmVkT3V0bGllcnMueGxzeF1TaW11bGF0aW9uUmVzdWx0czEyQ0REIVIyNEMxMT1AU2ltdWxhdGlvbkhpc3RvZ3JhbUJpbkxhYmVsKCBEQVRBIVJbNDldQ1szXSwgMjEsIDIwLCBUUlVFICmOAAAAW1E0YV9VU0VEX01vbnRlQ2FybG9fRGVncmVlRGF5c19SZW1vdmVkT3V0bGllcnMueGxzeF1TaW11bGF0aW9uUmVzdWx0czJIREQhUjE5Qzg9QFNpbXVsYXRpb25IaXN0b2dyYW1CaW5MYWJlbCggREFUQSFSWzE3XUNbLTRdLCAyMSwgMTUsIFRSVUUgKaAAAABbUTRhX1VTRURfTW9udGVDYXJsb19EZWdyZWVEYXlzX1JlbW92ZWRPdXRsaWVycy54bHN4XVNpbXVsYXRpb25SZXN1bHRzMTJDREQhUjE1QzEyPUBTaW11bGF0aW9uSGlzdG9ncmFtQmluKCBEQVRBIVJbNThdQ1syXSwgMjEsIDExLCBUUlVFICkgL0AgU2ltdWxhdGlvblRyaWFscygpoAAAAFtRNGFfVVNFRF9Nb250ZUNhcmxvX0RlZ3JlZURheXNfUmVtb3ZlZE91dGxpZXJzLnhsc3hdU2ltdWxhdGlvblJlc3VsdHMxMkNERCFSMTVDMTI9QFNpbXVsYXRpb25IaXN0b2dyYW1CaW4oIERBVEEhUls1OF1DWzJdLCAyMSwgMTEsIFRSVUUgKSAvQCBTaW11bGF0aW9uVHJpYWxzKCmBAAAAW1E0YV9VU0VEX01vbnRlQ2FybG9fRGVncmVlRGF5c19SZW1vdmVkT3V0bGllcnMueGxzeF1TaW11bGF0aW9uUmVzdWx0czJIREQhUjIwQzY9QFNpbXVsYXRpb25QZXJjZW50aWxlKCBEQVRBIVJbMTZdQ1stMl0sIFJDWy0xXSApjAAAAFtRNGFfVVNFRF9Nb250ZUNhcmxvX0RlZ3JlZURheXNfUmVtb3ZlZE91dGxpZXJzLnhsc3hdU2ltdWxhdGlvblJlc3VsdHMxMkhERCFSNkM4PUBTaW11bGF0aW9uSGlzdG9ncmFtQmluTGFiZWwoIERBVEEhUlszMF1DWzZdLCAyMSwgMiwgVFJVRSApjgAAAFtRNGFfVVNFRF9Nb250ZUNhcmxvX0RlZ3JlZURheXNfUmVtb3ZlZE91dGxpZXJzLnhsc3hdU2ltdWxhdGlvblJlc3VsdHMyQ0REIVIxNUM4PUBTaW11bGF0aW9uSGlzdG9ncmFtQmluTGFiZWwoIERBVEEhUls1OF1DWy00XSwgMjEsIDExLCBUUlVFICmgAAAAW1E0YV9VU0VEX01vbnRlQ2FybG9fRGVncmVlRGF5c19SZW1vdmVkT3V0bGllcnMueGxzeF1TaW11bGF0aW9uUmVzdWx0czEyQ0REIVIyM0MxMj1AU2ltdWxhdGlvbkhpc3RvZ3JhbUJpbiggREFUQSFSWzUwXUNbMl0sIDIxLCAxOSwgVFJVRSApIC9AIFNpbXVsYXRpb25UcmlhbHMoKaAAAABbUTRhX1VTRURfTW9udGVDYXJsb19EZWdyZWVEYXlzX1JlbW92ZWRPdXRsaWVycy54bHN4XVNpbXVsYXRpb25SZXN1bHRzMTJDREQhUjIzQzEyPUBTaW11bGF0aW9uSGlzdG9ncmFtQmluKCBEQVRBIVJbNTBdQ1syXSwgMjEsIDE5LCBUUlVFICkgL0AgU2ltdWxhdGlvblRyaWFscygpiQAAAFtRNGFfVVNFRF9Nb250ZUNhcmxvX0RlZ3JlZURheXNfUmVtb3ZlZE91dGxpZXJzLnhsc3hdU2ltdWxhdGlvblJlc3VsdHMyQ0REIVIyMkM5PUBTaW11bGF0aW9uSGlzdG9ncmFtQmluKCBEQVRBIVJbNTFdQ1stNV0sIDIxLCAxOCwgVFJVRSApgAAAAFtRNGFfVVNFRF9Nb250ZUNhcmxvX0RlZ3JlZURheXNfUmVtb3ZlZE91dGxpZXJzLnhsc3hdU2ltdWxhdGlvblJlc3VsdHMxMkNERCFSN0M2PUBTaW11bGF0aW9uUGVyY2VudGlsZSggREFUQSFSWzY2XUNbOF0sIFJDWy0xXSAphwAAAFtRNGFfVVNFRF9Nb250ZUNhcmxvX0RlZ3JlZURheXNfUmVtb3ZlZE91dGxpZXJzLnhsc3hdU2ltdWxhdGlvblJlc3VsdHMxQ0REIVI1Qzk9QFNpbXVsYXRpb25IaXN0b2dyYW1CaW4oIERBVEEhUls2OF1DWy02XSwgMjEsIDEsIFRSVUUgKXwAAABbUTRhX1VTRURfTW9udGVDYXJsb19EZWdyZWVEYXlzX1JlbW92ZWRPdXRsaWVycy54bHN4XVNpbXVsYXRpb25SZXN1bHRzNEhERCFSNUM2PUBTaW11bGF0aW9uUGVyY2VudGlsZSggREFUQSFSWzMxXUMsIFJDWy0xXSApjgAAAFtRNGFfVVNFRF9Nb250ZUNhcmxvX0RlZ3JlZURheXNfUmVtb3ZlZE91dGxpZXJzLnhsc3hdU2ltdWxhdGlvblJlc3VsdHMxMkhERCFSMTJDMTE9QFNpbXVsYXRpb25IaXN0b2dyYW1CaW5MYWJlbCggREFUQSFSWzI0XUNbM10sIDIxLCA4LCBUUlVFICmHAAAAW1E0YV9VU0VEX01vbnRlQ2FybG9fRGVncmVlRGF5c19SZW1vdmVkT3V0bGllcnMueGxzeF1TaW11bGF0aW9uUmVzdWx0czRDREQhUjdDOT1AU2ltdWxhdGlvbkhpc3RvZ3JhbUJpbiggREFUQSFSWzY2XUNbLTNdLCAyMSwgMywgVFJVRSApoAAAAFtRNGFfVVNFRF9Nb250ZUNhcmxvX0RlZ3JlZURheXNfUmVtb3ZlZE91dGxpZXJzLnhsc3hdU2ltdWxhdGlvblJlc3VsdHMxMkhERCFSMTlDMTI9QFNpbXVsYXRpb25IaXN0b2dyYW1CaW4oIERBVEEhUlsxN11DWzJdLCAyMSwgMTUsIFRSVUUgKSAvQCBTaW11bGF0aW9uVHJpYWxzKCmgAAAAW1E0YV9VU0VEX01vbnRlQ2FybG9fRGVncmVlRGF5c19SZW1vdmVkT3V0bGllcnMueGxzeF1TaW11bGF0aW9uUmVzdWx0czEySEREIVIxOUMxMj1AU2ltdWxhdGlvbkhpc3RvZ3JhbUJpbiggREFUQSFSWzE3XUNbMl0sIDIxLCAxNSwgVFJVRSApIC9AIFNpbXVsYXRpb25UcmlhbHMoKYAAAABbUTRhX1VTRURfTW9udGVDYXJsb19EZWdyZWVEYXlzX1JlbW92ZWRPdXRsaWVycy54bHN4XVNpbXVsYXRpb25SZXN1bHRzM0NERCFSOEM2PUBTaW11bGF0aW9uUGVyY2VudGlsZSggREFUQSFSWzY1XUNbLTFdLCBSQ1stMV0gKXAAAABbUTRhX1VTRURfTW9udGVDYXJsb19EZWdyZWVEYXlzX1JlbW92ZWRPdXRsaWVycy54bHN4XVNpbXVsYXRpb25SZXN1bHRzMkNERCFSOEMzPUBTaW11bGF0aW9uTWluKCBEQVRBIVJbNjVdQ1sxXSApnwAAAFtRNGFfVVNFRF9Nb250ZUNhcmxvX0RlZ3JlZURheXNfUmVtb3ZlZE91dGxpZXJzLnhsc3hdU2ltdWxhdGlvblJlc3VsdHMxQ0REIVIxMUMxMj1AU2ltdWxhdGlvbkhpc3RvZ3JhbUJpbiggREFUQSFSWzYyXUNbLTldLCAyMSwgNywgVFJVRSApIC9AIFNpbXVsYXRpb25UcmlhbHMoKZ8AAABbUTRhX1VTRURfTW9udGVDYXJsb19EZWdyZWVEYXlzX1JlbW92ZWRPdXRsaWVycy54bHN4XVNpbXVsYXRpb25SZXN1bHRzMUNERCFSMTFDMTI9QFNpbXVsYXRpb25IaXN0b2dyYW1CaW4oIERBVEEhUls2Ml1DWy05XSwgMjEsIDcsIFRSVUUgKSAvQCBTaW11bGF0aW9uVHJpYWxzKCmeAAAAW1E0YV9VU0VEX01vbnRlQ2FybG9fRGVncmVlRGF5c19SZW1vdmVkT3V0bGllcnMueGxzeF1TaW11bGF0aW9uUmVzdWx0czRDREQhUjVDMTI9QFNpbXVsYXRpb25IaXN0b2dyYW1CaW4oIERBVEEhUls2OF1DWy02XSwgMjEsIDEsIFRSVUUgKSAvQCBTaW11bGF0aW9uVHJpYWxzKCmeAAAAW1E0YV9VU0VEX01vbnRlQ2FybG9fRGVncmVlRGF5c19SZW1vdmVkT3V0bGllcnMueGxzeF1TaW11bGF0aW9uUmVzdWx0czRDREQhUjVDMTI9QFNpbXVsYXRpb25IaXN0b2dyYW1CaW4oIERBVEEhUls2OF1DWy02XSwgMjEsIDEsIFRSVUUgKSAvQCBTaW11bGF0aW9uVHJpYWxzKCmOAAAAW1E0YV9VU0VEX01vbnRlQ2FybG9fRGVncmVlRGF5c19SZW1vdmVkT3V0bGllcnMueGxzeF1TaW11bGF0aW9uUmVzdWx0czFDREQhUjEyQzExPUBTaW11bGF0aW9uSGlzdG9ncmFtQmluTGFiZWwoIERBVEEhUls2MV1DWy04XSwgMjEsIDgsIFRSVUUgKY4AAABbUTRhX1VTRURfTW9udGVDYXJsb19EZWdyZWVEYXlzX1JlbW92ZWRPdXRsaWVycy54bHN4XVNpbXVsYXRpb25SZXN1bHRzNEhERCFSMjVDOD1AU2ltdWxhdGlvbkhpc3RvZ3JhbUJpbkxhYmVsKCBEQVRBIVJbMTFdQ1stMl0sIDIxLCAyMSwgVFJVRSApjwAAAFtRNGFfVVNFRF9Nb250ZUNhcmxvX0RlZ3JlZURheXNfUmVtb3ZlZE91dGxpZXJzLnhsc3hdU2ltdWxhdGlvblJlc3VsdHMxMkhERCFSMjRDMTE9QFNpbXVsYXRpb25IaXN0b2dyYW1CaW5MYWJlbCggREFUQSFSWzEyXUNbM10sIDIxLCAyMCwgVFJVRSApjgAAAFtRNGFfVVNFRF9Nb250ZUNhcmxvX0RlZ3JlZURheXNfUmVtb3ZlZE91dGxpZXJzLnhsc3hdU2ltdWxhdGlvblJlc3VsdHM0Q0REIVIxMEMxMT1AU2ltdWxhdGlvbkhpc3RvZ3JhbUJpbkxhYmVsKCBEQVRBIVJbNjNdQ1stNV0sIDIxLCA2LCBUUlVFIClxAAAAW1E0YV9VU0VEX01vbnRlQ2FybG9fRGVncmVlRGF5c19SZW1vdmVkT3V0bGllcnMueGxzeF1TaW11bGF0aW9uUmVzdWx0czFDREQhUjEwQzM9QFNpbXVsYXRpb25NZWRpYW4oIERBVEEhUls2M11DICmHAAAAW1E0YV9VU0VEX01vbnRlQ2FybG9fRGVncmVlRGF5c19SZW1vdmVkT3V0bGllcnMueGxzeF1TaW11bGF0aW9uUmVzdWx0czEyQ0REIVI4Qzk9QFNpbXVsYXRpb25IaXN0b2dyYW1CaW4oIERBVEEhUls2NV1DWzVdLCAyMSwgNCwgVFJVRSApjAAAAFtRNGFfVVNFRF9Nb250ZUNhcmxvX0RlZ3JlZURheXNfUmVtb3ZlZE91dGxpZXJzLnhsc3hdU2ltdWxhdGlvblJlc3VsdHMxMkNERCFSOEM4PUBTaW11bGF0aW9uSGlzdG9ncmFtQmluTGFiZWwoIERBVEEhUls2NV1DWzZdLCAyMSwgNCwgVFJVRSApiwAAAFtRNGFfVVNFRF9Nb250ZUNhcmxvX0RlZ3JlZURheXNfUmVtb3ZlZE91dGxpZXJzLnhsc3hdU2ltdWxhdGlvblJlc3VsdHMxMCFSMjRDOD1AU2ltdWxhdGlvbkhpc3RvZ3JhbUJpbkxhYmVsKCBEQVRBIVJbNDldQ1s0XSwgMjEsIDIwLCBUUlVFICmAAAAAW1E0YV9VU0VEX01vbnRlQ2FybG9fRGVncmVlRGF5c19SZW1vdmVkT3V0bGllcnMueGxzeF1TaW11bGF0aW9uUmVzdWx0czEyQ0REIVI5QzY9QFNpbXVsYXRpb25QZXJjZW50aWxlKCBEQVRBIVJbNjRdQ1s4XSwgUkNbLTFdICmMAAAAW1E0YV9VU0VEX01vbnRlQ2FybG9fRGVncmVlRGF5c19SZW1vdmVkT3V0bGllcnMueGxzeF1TaW11bGF0aW9uUmVzdWx0czEwIVIxOUMxMT1AU2ltdWxhdGlvbkhpc3RvZ3JhbUJpbkxhYmVsKCBEQVRBIVJbNTRdQ1sxXSwgMjEsIDE1LCBUUlVFICmJAAAAW1E0YV9VU0VEX01vbnRlQ2FybG9fRGVncmVlRGF5c19SZW1vdmVkT3V0bGllcnMueGxzeF1TaW11bGF0aW9uUmVzdWx0czEySEREIVIyM0M5PUBTaW11bGF0aW9uSGlzdG9ncmFtQmluKCBEQVRBIVJbMTNdQ1s1XSwgMjEsIDE5LCBUUlVFICl8AAAAW1E0YV9VU0VEX01vbnRlQ2FybG9fRGVncmVlRGF5c19SZW1vdmVkT3V0bGllcnMueGxzeF1TaW11bGF0aW9uUmVzdWx0czExSEREIVI2QzM9QFNpbXVsYXRpb25TdGFuZGFyZEVycm9yKCBEQVRBIVJbMzBdQ1sxMF0gKaAAAABbUTRhX1VTRURfTW9udGVDYXJsb19EZWdyZWVEYXlzX1JlbW92ZWRPdXRsaWVycy54bHN4XVNpbXVsYXRpb25SZXN1bHRzMTJDREQhUjE4QzEyPUBTaW11bGF0aW9uSGlzdG9ncmFtQmluKCBEQVRBIVJbNTVdQ1syXSwgMjEsIDE0LCBUUlVFICkgL0AgU2ltdWxhdGlvblRyaWFscygpoAAAAFtRNGFfVVNFRF9Nb250ZUNhcmxvX0RlZ3JlZURheXNfUmVtb3ZlZE91dGxpZXJzLnhsc3hdU2ltdWxhdGlvblJlc3VsdHMxMkNERCFSMThDMTI9QFNpbXVsYXRpb25IaXN0b2dyYW1CaW4oIERBVEEhUls1NV1DWzJdLCAyMSwgMTQsIFRSVUUgKSAvQCBTaW11bGF0aW9uVHJpYWxzKCmOAAAAW1E0YV9VU0VEX01vbnRlQ2FybG9fRGVncmVlRGF5c19SZW1vdmVkT3V0bGllcnMueGxzeF1TaW11bGF0aW9uUmVzdWx0czExQ0REIVIxMEMxMT1AU2ltdWxhdGlvbkhpc3RvZ3JhbUJpbkxhYmVsKCBEQVRBIVJbNjNdQ1syXSwgMjEsIDYsIFRSVUUgKY4AAABbUTRhX1VTRURfTW9udGVDYXJsb19EZWdyZWVEYXlzX1JlbW92ZWRPdXRsaWVycy54bHN4XVNpbXVsYXRpb25SZXN1bHRzMTFDREQhUjE3Qzg9QFNpbXVsYXRpb25IaXN0b2dyYW1CaW5MYWJlbCggREFUQSFSWzU2XUNbNV0sIDIxLCAxMywgVFJVRSApmgAAAFtRNGFfVVNFRF9Nb250ZUNhcmxvX0RlZ3JlZURheXNfUmVtb3ZlZE91dGxpZXJzLnhsc3hdU2ltdWxhdGlvblJlc3VsdHMxMCFSMTRDMTI9QFNpbXVsYXRpb25IaXN0b2dyYW1CaW4oIERBVEEhUls1OV1DLCAyMSwgMTAsIFRSVUUgKSAvQCBTaW11bGF0aW9uVHJpYWxzKCmaAAAAW1E0YV9VU0VEX01vbnRlQ2FybG9fRGVncmVlRGF5c19SZW1vdmVkT3V0bGllcnMueGxzeF1TaW11bGF0aW9uUmVzdWx0czEwIVIxNEMxMj1AU2ltdWxhdGlvbkhpc3RvZ3JhbUJpbiggREFUQSFSWzU5XUMsIDIxLCAxMCwgVFJVRSApIC9AIFNpbXVsYXRpb25UcmlhbHMoKZ8AAABbUTRhX1VTRURfTW9udGVDYXJsb19EZWdyZWVEYXlzX1JlbW92ZWRPdXRsaWVycy54bHN4XVNpbXVsYXRpb25SZXN1bHRzMTJDREQhUjEyQzEyPUBTaW11bGF0aW9uSGlzdG9ncmFtQmluKCBEQVRBIVJbNjFdQ1syXSwgMjEsIDgsIFRSVUUgKSAvQCBTaW11bGF0aW9uVHJpYWxzKCmfAAAAW1E0YV9VU0VEX01vbnRlQ2FybG9fRGVncmVlRGF5c19SZW1vdmVkT3V0bGllcnMueGxzeF1TaW11bGF0aW9uUmVzdWx0czEyQ0REIVIxMkMxMj1AU2ltdWxhdGlvbkhpc3RvZ3JhbUJpbiggREFUQSFSWzYxXUNbMl0sIDIxLCA4LCBUUlVFICkgL0AgU2ltdWxhdGlvblRyaWFscygpWwAAAFtRNGFfVVNFRF9Nb250ZUNhcmxvX0RlZ3JlZURheXNfUmVtb3ZlZE91dGxpZXJzLnhsc3hdREFUQSFSNzNDND1ATm9ybWFsVmFsdWUoUlstMl1DLFJbLTFdQymAAAAAW1E0YV9VU0VEX01vbnRlQ2FybG9fRGVncmVlRGF5c19SZW1vdmVkT3V0bGllcnMueGxzeF1TaW11bGF0aW9uUmVzdWx0czEySEREIVI1QzY9QFNpbXVsYXRpb25QZXJjZW50aWxlKCBEQVRBIVJbMzFdQ1s4XSwgUkNbLTFdICmXAAAAW1E0YV9VU0VEX01vbnRlQ2FybG9fRGVncmVlRGF5c19SZW1vdmVkT3V0bGllcnMueGxzeF1TaW11bGF0aW9uUmVzdWx0czExSEREIVIxMUMzPUBTaW11bGF0aW9uTWF4KCBEQVRBIVJbMjVdQ1sxMF0gKSAtQCBTaW11bGF0aW9uTWluKCBEQVRBIVJbMjVdQ1sxMF0gKZcAAABbUTRhX1VTRURfTW9udGVDYXJsb19EZWdyZWVEYXlzX1JlbW92ZWRPdXRsaWVycy54bHN4XVNpbXVsYXRpb25SZXN1bHRzMTFIREQhUjExQzM9QFNpbXVsYXRpb25NYXgoIERBVEEhUlsyNV1DWzEwXSApIC1AIFNpbXVsYXRpb25NaW4oIERBVEEhUlsyNV1DWzEwXSApoAAAAFtRNGFfVVNFRF9Nb250ZUNhcmxvX0RlZ3JlZURheXNfUmVtb3ZlZE91dGxpZXJzLnhsc3hdU2ltdWxhdGlvblJlc3VsdHMxMkNERCFSMjJDMTI9QFNpbXVsYXRpb25IaXN0b2dyYW1CaW4oIERBVEEhUls1MV1DWzJdLCAyMSwgMTgsIFRSVUUgKSAvQCBTaW11bGF0aW9uVHJpYWxzKCmgAAAAW1E0YV9VU0VEX01vbnRlQ2FybG9fRGVncmVlRGF5c19SZW1vdmVkT3V0bGllcnMueGxzeF1TaW11bGF0aW9uUmVzdWx0czEyQ0REIVIyMkMxMj1AU2ltdWxhdGlvbkhpc3RvZ3JhbUJpbiggREFUQSFSWzUxXUNbMl0sIDIxLCAxOCwgVFJVRSApIC9AIFNpbXVsYXRpb25UcmlhbHMoKY8AAABbUTRhX1VTRURfTW9udGVDYXJsb19EZWdyZWVEYXlzX1JlbW92ZWRPdXRsaWVycy54bHN4XVNpbXVsYXRpb25SZXN1bHRzMTFDREQhUjE0QzExPUBTaW11bGF0aW9uSGlzdG9ncmFtQmluTGFiZWwoIERBVEEhUls1OV1DWzJdLCAyMSwgMTAsIFRSVUUgKYgAAABbUTRhX1VTRURfTW9udGVDYXJsb19EZWdyZWVEYXlzX1JlbW92ZWRPdXRsaWVycy54bHN4XVNpbXVsYXRpb25SZXN1bHRzMTFDREQhUjEyQzk9QFNpbXVsYXRpb25IaXN0b2dyYW1CaW4oIERBVEEhUls2MV1DWzRdLCAyMSwgOCwgVFJVRSApcgAAAFtRNGFfVVNFRF9Nb250ZUNhcmxvX0RlZ3JlZURheXNfUmVtb3ZlZE91dGxpZXJzLnhsc3hdU2ltdWxhdGlvblJlc3VsdHMxMUNERCFSOUMzPUBTaW11bGF0aW9uTWF4KCBEQVRBIVJbNjRdQ1sxMF0gKaAAAABbUTRhX1VTRURfTW9udGVDYXJsb19EZWdyZWVEYXlzX1JlbW92ZWRPdXRsaWVycy54bHN4XVNpbXVsYXRpb25SZXN1bHRzMTJDREQhUjE2QzEyPUBTaW11bGF0aW9uSGlzdG9ncmFtQmluKCBEQVRBIVJbNTddQ1syXSwgMjEsIDEyLCBUUlVFICkgL0AgU2ltdWxhdGlvblRyaWFscygpoAAAAFtRNGFfVVNFRF9Nb250ZUNhcmxvX0RlZ3JlZURheXNfUmVtb3ZlZE91dGxpZXJzLnhsc3hdU2ltdWxhdGlvblJlc3VsdHMxMkNERCFSMTZDMTI9QFNpbXVsYXRpb25IaXN0b2dyYW1CaW4oIERBVEEhUls1N11DWzJdLCAyMSwgMTIsIFRSVUUgKSAvQCBTaW11bGF0aW9uVHJpYWxzKCmKAAAAW1E0YV9VU0VEX01vbnRlQ2FybG9fRGVncmVlRGF5c19SZW1vdmVkT3V0bGllcnMueGxzeF1TaW11bGF0aW9uUmVzdWx0czEwIVI2QzExPUBTaW11bGF0aW9uSGlzdG9ncmFtQmluTGFiZWwoIERBVEEhUls2N11DWzFdLCAyMSwgMiwgVFJVRSApiAAAAFtRNGFfVVNFRF9Nb250ZUNhcmxvX0RlZ3JlZURheXNfUmVtb3ZlZE91dGxpZXJzLnhsc3hdU2ltdWxhdGlvblJlc3VsdHMzSEREIVIxMEM5PUBTaW11bGF0aW9uSGlzdG9ncmFtQmluKCBEQVRBIVJbMjZdQ1stNF0sIDIxLCA2LCBUUlVFICmPAAAAW1E0YV9VU0VEX01vbnRlQ2FybG9fRGVncmVlRGF5c19SZW1vdmVkT3V0bGllcnMueGxzeF1TaW11bGF0aW9uUmVzdWx0czNIREQhUjIyQzExPUBTaW11bGF0aW9uSGlzdG9ncmFtQmluTGFiZWwoIERBVEEhUlsxNF1DWy02XSwgMjEsIDE4LCBUUlVFIClbAAAAW1E0YV9VU0VEX01vbnRlQ2FybG9fRGVncmVlRGF5c19SZW1vdmVkT3V0bGllcnMueGxzeF1EQVRBIVI3M0M2PUBOb3JtYWxWYWx1ZShSWy0yXUMsUlstMV1DKYcAAABbUTRhX1VTRURfTW9udGVDYXJsb19EZWdyZWVEYXlzX1JlbW92ZWRPdXRsaWVycy54bHN4XVNpbXVsYXRpb25SZXN1bHRzMTFIREQhUjdDOT1AU2ltdWxhdGlvbkhpc3RvZ3JhbUJpbiggREFUQSFSWzI5XUNbNF0sIDIxLCAzLCBUUlVFICmLAAAAW1E0YV9VU0VEX01vbnRlQ2FybG9fRGVncmVlRGF5c19SZW1vdmVkT3V0bGllcnMueGxzeF1TaW11bGF0aW9uUmVzdWx0czEwIVIyM0M4PUBTaW11bGF0aW9uSGlzdG9ncmFtQmluTGFiZWwoIERBVEEhUls1MF1DWzRdLCAyMSwgMTksIFRSVUUgKaAAAABbUTRhX1VTRURfTW9udGVDYXJsb19EZWdyZWVEYXlzX1JlbW92ZWRPdXRsaWVycy54bHN4XVNpbXVsYXRpb25SZXN1bHRzMTFIREQhUjE0QzEyPUBTaW11bGF0aW9uSGlzdG9ncmFtQmluKCBEQVRBIVJbMjJdQ1sxXSwgMjEsIDEwLCBUUlVFICkgL0AgU2ltdWxhdGlvblRyaWFscygpoAAAAFtRNGFfVVNFRF9Nb250ZUNhcmxvX0RlZ3JlZURheXNfUmVtb3ZlZE91dGxpZXJzLnhsc3hdU2ltdWxhdGlvblJlc3VsdHMxMUhERCFSMTRDMTI9QFNpbXVsYXRpb25IaXN0b2dyYW1CaW4oIERBVEEhUlsyMl1DWzFdLCAyMSwgMTAsIFRSVUUgKSAvQCBTaW11bGF0aW9uVHJpYWxzKCmPAAAAW1E0YV9VU0VEX01vbnRlQ2FybG9fRGVncmVlRGF5c19SZW1vdmVkT3V0bGllcnMueGxzeF1TaW11bGF0aW9uUmVzdWx0czFDREQhUjI1QzExPUBTaW11bGF0aW9uSGlzdG9ncmFtQmluTGFiZWwoIERBVEEhUls0OF1DWy04XSwgMjEsIDIxLCBUUlVFICmGAAAAW1E0YV9VU0VEX01vbnRlQ2FybG9fRGVncmVlRGF5c19SZW1vdmVkT3V0bGllcnMueGxzeF1TaW11bGF0aW9uUmVzdWx0czEwIVIyMUM5PUBTaW11bGF0aW9uSGlzdG9ncmFtQmluKCBEQVRBIVJbNTJdQ1szXSwgMjEsIDE3LCBUUlVFICmAAAAAW1E0YV9VU0VEX01vbnRlQ2FybG9fRGVncmVlRGF5c19SZW1vdmVkT3V0bGllcnMueGxzeF1TaW11bGF0aW9uUmVzdWx0czFDREQhUjlDNj1AU2ltdWxhdGlvblBlcmNlbnRpbGUoIERBVEEhUls2NF1DWy0zXSwgUkNbLTFdICmeAAAAW1E0YV9VU0VEX01vbnRlQ2FybG9fRGVncmVlRGF5c19SZW1vdmVkT3V0bGllcnMueGxzeF1TaW11bGF0aW9uUmVzdWx0czExSEREIVI4QzEyPUBTaW11bGF0aW9uSGlzdG9ncmFtQmluKCBEQVRBIVJbMjhdQ1sxXSwgMjEsIDQsIFRSVUUgKSAvQCBTaW11bGF0aW9uVHJpYWxzKCmeAAAAW1E0YV9VU0VEX01vbnRlQ2FybG9fRGVncmVlRGF5c19SZW1vdmVkT3V0bGllcnMueGxzeF1TaW11bGF0aW9uUmVzdWx0czExSEREIVI4QzEyPUBTaW11bGF0aW9uSGlzdG9ncmFtQmluKCBEQVRBIVJbMjhdQ1sxXSwgMjEsIDQsIFRSVUUgKSAvQCBTaW11bGF0aW9uVHJpYWxzKCmfAAAAW1E0YV9VU0VEX01vbnRlQ2FybG9fRGVncmVlRGF5c19SZW1vdmVkT3V0bGllcnMueGxzeF1TaW11bGF0aW9uUmVzdWx0czEySEREIVIxMkMxMj1AU2ltdWxhdGlvbkhpc3RvZ3JhbUJpbiggREFUQSFSWzI0XUNbMl0sIDIxLCA4LCBUUlVFICkgL0AgU2ltdWxhdGlvblRyaWFscygpnwAAAFtRNGFfVVNFRF9Nb250ZUNhcmxvX0RlZ3JlZURheXNfUmVtb3ZlZE91dGxpZXJzLnhsc3hdU2ltdWxhdGlvblJlc3VsdHMxMkhERCFSMTJDMTI9QFNpbXVsYXRpb25IaXN0b2dyYW1CaW4oIERBVEEhUlsyNF1DWzJdLCAyMSwgOCwgVFJVRSApIC9AIFNpbXVsYXRpb25UcmlhbHMoKYgAAABbUTRhX1VTRURfTW9udGVDYXJsb19EZWdyZWVEYXlzX1JlbW92ZWRPdXRsaWVycy54bHN4XVNpbXVsYXRpb25SZXN1bHRzMTFIREQhUjExQzk9QFNpbXVsYXRpb25IaXN0b2dyYW1CaW4oIERBVEEhUlsyNV1DWzRdLCAyMSwgNywgVFJVRSAphAAAAFtRNGFfVVNFRF9Nb250ZUNhcmxvX0RlZ3JlZURheXNfUmVtb3ZlZE91dGxpZXJzLnhsc3hdU2ltdWxhdGlvblJlc3VsdHMxMCFSNkM5PUBTaW11bGF0aW9uSGlzdG9ncmFtQmluKCBEQVRBIVJbNjddQ1szXSwgMjEsIDIsIFRSVUUgKY4AAABbUTRhX1VTRURfTW9udGVDYXJsb19EZWdyZWVEYXlzX1JlbW92ZWRPdXRsaWVycy54bHN4XVNpbXVsYXRpb25SZXN1bHRzMTFDREQhUjExQzExPUBTaW11bGF0aW9uSGlzdG9ncmFtQmluTGFiZWwoIERBVEEhUls2Ml1DWzJdLCAyMSwgNywgVFJVRSApgQAAAFtRNGFfVVNFRF9Nb250ZUNhcmxvX0RlZ3JlZURheXNfUmVtb3ZlZE91dGxpZXJzLnhsc3hdU2ltdWxhdGlvblJlc3VsdHMxMkhERCFSMTJDNj1AU2ltdWxhdGlvblBlcmNlbnRpbGUoIERBVEEhUlsyNF1DWzhdLCBSQ1stMV0gKXQAAABbUTRhX1VTRURfTW9udGVDYXJsb19EZWdyZWVEYXlzX1JlbW92ZWRPdXRsaWVycy54bHN4XVNpbXVsYXRpb25SZXN1bHRzMTAhUjE2QzM9QFNpbXVsYXRpb25Ta2V3bmVzcyggREFUQSFSWzU3XUNbOV0gKY4AAABbUTRhX1VTRURfTW9udGVDYXJsb19EZWdyZWVEYXlzX1JlbW92ZWRPdXRsaWVycy54bHN4XVNpbXVsYXRpb25SZXN1bHRzMTJIREQhUjE2Qzg9QFNpbXVsYXRpb25IaXN0b2dyYW1CaW5MYWJlbCggREFUQSFSWzIwXUNbNl0sIDIxLCAxMiwgVFJVRSApjQAAAFtRNGFfVVNFRF9Nb250ZUNhcmxvX0RlZ3JlZURheXNfUmVtb3ZlZE91dGxpZXJzLnhsc3hdU2ltdWxhdGlvblJlc3VsdHMxMUhERCFSMTFDOD1AU2ltdWxhdGlvbkhpc3RvZ3JhbUJpbkxhYmVsKCBEQVRBIVJbMjVdQ1s1XSwgMjEsIDcsIFRSVUUgKYEAAABbUTRhX1VTRURfTW9udGVDYXJsb19EZWdyZWVEYXlzX1JlbW92ZWRPdXRsaWVycy54bHN4XVNpbXVsYXRpb25SZXN1bHRzMTJIREQhUjIyQzY9QFNpbXVsYXRpb25QZXJjZW50aWxlKCBEQVRBIVJbMTRdQ1s4XSwgUkNbLTFdICmgAAAAW1E0YV9VU0VEX01vbnRlQ2FybG9fRGVncmVlRGF5c19SZW1vdmVkT3V0bGllcnMueGxzeF1TaW11bGF0aW9uUmVzdWx0czExQ0REIVIyNUMxMj1AU2ltdWxhdGlvbkhpc3RvZ3JhbUJpbiggREFUQSFSWzQ4XUNbMV0sIDIxLCAyMSwgVFJVRSApIC9AIFNpbXVsYXRpb25UcmlhbHMoKaAAAABbUTRhX1VTRURfTW9udGVDYXJsb19EZWdyZWVEYXlzX1JlbW92ZWRPdXRsaWVycy54bHN4XVNpbXVsYXRpb25SZXN1bHRzMTFDREQhUjI1QzEyPUBTaW11bGF0aW9uSGlzdG9ncmFtQmluKCBEQVRBIVJbNDhdQ1sxXSwgMjEsIDIxLCBUUlVFICkgL0AgU2ltdWxhdGlvblRyaWFscygpXAAAAFtRNGFfVVNFRF9Nb250ZUNhcmxvX0RlZ3JlZURheXNfUmVtb3ZlZE91dGxpZXJzLnhsc3hdREFUQSFSMzZDMTM9QE5vcm1hbFZhbHVlKFJbLTJdQyxSWy0xXUMpjwAAAFtRNGFfVVNFRF9Nb250ZUNhcmxvX0RlZ3JlZURheXNfUmVtb3ZlZE91dGxpZXJzLnhsc3hdU2ltdWxhdGlvblJlc3VsdHMxMUNERCFSMjNDMTE9QFNpbXVsYXRpb25IaXN0b2dyYW1CaW5MYWJlbCggREFUQSFSWzUwXUNbMl0sIDIxLCAxOSwgVFJVRSApgQAAAFtRNGFfVVNFRF9Nb250ZUNhcmxvX0RlZ3JlZURheXNfUmVtb3ZlZE91dGxpZXJzLnhsc3hdU2ltdWxhdGlvblJlc3VsdHMxMkhERCFSMTZDNj1AU2ltdWxhdGlvblBlcmNlbnRpbGUoIERBVEEhUlsyMF1DWzhdLCBSQ1stMV0gKVsAAABbUTRhX1VTRURfTW9udGVDYXJsb19EZWdyZWVEYXlzX1JlbW92ZWRPdXRsaWVycy54bHN4XURBVEEhUjczQzM9QE5vcm1hbFZhbHVlKFJbLTJdQyxSWy0xXUMpiAAAAFtRNGFfVVNFRF9Nb250ZUNhcmxvX0RlZ3JlZURheXNfUmVtb3ZlZE91dGxpZXJzLnhsc3hdU2ltdWxhdGlvblJlc3VsdHMzSEREIVIxMUM5PUBTaW11bGF0aW9uSGlzdG9ncmFtQmluKCBEQVRBIVJbMjVdQ1stNF0sIDIxLCA3LCBUUlVFIClwAAAAW1E0YV9VU0VEX01vbnRlQ2FybG9fRGVncmVlRGF5c19SZW1vdmVkT3V0bGllcnMueGxzeF1TaW11bGF0aW9uUmVzdWx0czNIREQhUjhDMz1AU2ltdWxhdGlvbk1pbiggREFUQSFSWzI4XUNbMl0gKYcAAABbUTRhX1VTRURfTW9udGVDYXJsb19EZWdyZWVEYXlzX1JlbW92ZWRPdXRsaWVycy54bHN4XVNpbXVsYXRpb25SZXN1bHRzNiFSMjJDOD1AU2ltdWxhdGlvbkhpc3RvZ3JhbUJpbkxhYmVsKCBEQVRBIVJbNTFdQywgMjEsIDE4LCBUUlVFICmAAAAAW1E0YV9VU0VEX01vbnRlQ2FybG9fRGVncmVlRGF5c19SZW1vdmVkT3V0bGllcnMueGxzeF1TaW11bGF0aW9uUmVzdWx0czchUjdDOT1AU2ltdWxhdGlvbkhpc3RvZ3JhbUJpbiggREFUQSFSWzY2XUMsIDIxLCAzLCBUUlVFICmDAAAAW1E0YV9VU0VEX01vbnRlQ2FybG9fRGVncmVlRGF5c19SZW1vdmVkT3V0bGllcnMueGxzeF1TaW11bGF0aW9uUmVzdWx0czkhUjZDOT1AU2ltdWxhdGlvbkhpc3RvZ3JhbUJpbiggREFUQSFSWzY3XUNbMl0sIDIxLCAyLCBUUlVFICmFAAAAW1E0YV9VU0VEX01vbnRlQ2FybG9fRGVncmVlRGF5c19SZW1vdmVkT3V0bGllcnMueGxzeF1TaW11bGF0aW9uUmVzdWx0czYhUjlDOD1AU2ltdWxhdGlvbkhpc3RvZ3JhbUJpbkxhYmVsKCBEQVRBIVJbNjRdQywgMjEsIDUsIFRSVUUgKY4AAABbUTRhX1VTRURfTW9udGVDYXJsb19EZWdyZWVEYXlzX1JlbW92ZWRPdXRsaWVycy54bHN4XVNpbXVsYXRpb25SZXN1bHRzMkhERCFSMTBDMTE9QFNpbXVsYXRpb25IaXN0b2dyYW1CaW5MYWJlbCggREFUQSFSWzI2XUNbLTddLCAyMSwgNiwgVFJVRSAphgAAAFtRNGFfVVNFRF9Nb250ZUNhcmxvX0RlZ3JlZURheXNfUmVtb3ZlZE91dGxpZXJzLnhsc3hdU2ltdWxhdGlvblJlc3VsdHM1IVIyM0M5PUBTaW11bGF0aW9uSGlzdG9ncmFtQmluKCBEQVRBIVJbNTBdQ1stMl0sIDIxLCAxOSwgVFJVRSApgQAAAFtRNGFfVVNFRF9Nb250ZUNhcmxvX0RlZ3JlZURheXNfUmVtb3ZlZE91dGxpZXJzLnhsc3hdU2ltdWxhdGlvblJlc3VsdHMzQ0REIVIyMEM2PUBTaW11bGF0aW9uUGVyY2VudGlsZSggREFUQSFSWzUzXUNbLTFdLCBSQ1stMV0gKYAAAABbUTRhX1VTRURfTW9udGVDYXJsb19EZWdyZWVEYXlzX1JlbW92ZWRPdXRsaWVycy54bHN4XVNpbXVsYXRpb25SZXN1bHRzMkhERCFSNkM2PUBTaW11bGF0aW9uUGVyY2VudGlsZSggREFUQSFSWzMwXUNbLTJdLCBSQ1stMV0gKX0AAABbUTRhX1VTRURfTW9udGVDYXJsb19EZWdyZWVEYXlzX1JlbW92ZWRPdXRsaWVycy54bHN4XVNpbXVsYXRpb25SZXN1bHRzNEhERCFSMjNDNj1AU2ltdWxhdGlvblBlcmNlbnRpbGUoIERBVEEhUlsxM11DLCBSQ1stMV0gKYgAAABbUTRhX1VTRURfTW9udGVDYXJsb19EZWdyZWVEYXlzX1JlbW92ZWRPdXRsaWVycy54bHN4XVNpbXVsYXRpb25SZXN1bHRzM0NERCFSMTFDOT1AU2ltdWxhdGlvbkhpc3RvZ3JhbUJpbiggREFUQSFSWzYyXUNbLTRdLCAyMSwgNywgVFJVRSApnQAAAFtRNGFfVVNFRF9Nb250ZUNhcmxvX0RlZ3JlZURheXNfUmVtb3ZlZE91dGxpZXJzLnhsc3hdU2ltdWxhdGlvblJlc3VsdHM2IVIxNUMxMj1AU2ltdWxhdGlvbkhpc3RvZ3JhbUJpbiggREFUQSFSWzU4XUNbLTRdLCAyMSwgMTEsIFRSVUUgKSAvQCBTaW11bGF0aW9uVHJpYWxzKCmdAAAAW1E0YV9VU0VEX01vbnRlQ2FybG9fRGVncmVlRGF5c19SZW1vdmVkT3V0bGllcnMueGxzeF1TaW11bGF0aW9uUmVzdWx0czYhUjE1QzEyPUBTaW11bGF0aW9uSGlzdG9ncmFtQmluKCBEQVRBIVJbNThdQ1stNF0sIDIxLCAxMSwgVFJVRSApIC9AIFNpbXVsYXRpb25UcmlhbHMoKY8AAABbUTRhX1VTRURfTW9udGVDYXJsb19EZWdyZWVEYXlzX1JlbW92ZWRPdXRsaWVycy54bHN4XVNpbXVsYXRpb25SZXN1bHRzNENERCFSMjJDMTE9QFNpbXVsYXRpb25IaXN0b2dyYW1CaW5MYWJlbCggREFUQSFSWzUxXUNbLTVdLCAyMSwgMTgsIFRSVUUgKYoAAABbUTRhX1VTRURfTW9udGVDYXJsb19EZWdyZWVEYXlzX1JlbW92ZWRPdXRsaWVycy54bHN4XVNpbXVsYXRpb25SZXN1bHRzNSFSMTNDOD1AU2ltdWxhdGlvbkhpc3RvZ3JhbUJpbkxhYmVsKCBEQVRBIVJbNjBdQ1stMV0sIDIxLCA5LCBUUlVFICmPAAAAW1E0YV9VU0VEX01vbnRlQ2FybG9fRGVncmVlRGF5c19SZW1vdmVkT3V0bGllcnMueGxzeF1TaW11bGF0aW9uUmVzdWx0czFDREQhUjE1QzExPUBTaW11bGF0aW9uSGlzdG9ncmFtQmluTGFiZWwoIERBVEEhUls1OF1DWy04XSwgMjEsIDExLCBUUlVFICl9AAAAW1E0YV9VU0VEX01vbnRlQ2FybG9fRGVncmVlRGF5c19SZW1vdmVkT3V0bGllcnMueGxzeF1TaW11bGF0aW9uUmVzdWx0czRDREQhUjE2QzY9QFNpbXVsYXRpb25QZXJjZW50aWxlKCBEQVRBIVJbNTddQywgUkNbLTFdICl2AAAAW1E0YV9VU0VEX01vbnRlQ2FybG9fRGVncmVlRGF5c19SZW1vdmVkT3V0bGllcnMueGxzeF1TaW11bGF0aW9uUmVzdWx0czNDREQhUjE3QzM9QFNpbXVsYXRpb25LdXJ0b3NpcyggREFUQSFSWzU2XUNbMl0gKYcAAABbUTRhX1VTRURfTW9udGVDYXJsb19EZWdyZWVEYXlzX1JlbW92ZWRPdXRsaWVycy54bHN4XVNpbXVsYXRpb25SZXN1bHRzMTJDREQhUjlDOT1AU2ltdWxhdGlvbkhpc3RvZ3JhbUJpbiggREFUQSFSWzY0XUNbNV0sIDIxLCA1LCBUUlVFICmPAAAAW1E0YV9VU0VEX01vbnRlQ2FybG9fRGVncmVlRGF5c19SZW1vdmVkT3V0bGllcnMueGxzeF1TaW11bGF0aW9uUmVzdWx0czJDREQhUjI0QzExPUBTaW11bGF0aW9uSGlzdG9ncmFtQmluTGFiZWwoIERBVEEhUls0OV1DWy03XSwgMjEsIDIwLCBUUlVFICmfAAAAW1E0YV9VU0VEX01vbnRlQ2FybG9fRGVncmVlRGF5c19SZW1vdmVkT3V0bGllcnMueGxzeF1TaW11bGF0aW9uUmVzdWx0czNDREQhUjEzQzEyPUBTaW11bGF0aW9uSGlzdG9ncmFtQmluKCBEQVRBIVJbNjBdQ1stN10sIDIxLCA5LCBUUlVFICkgL0AgU2ltdWxhdGlvblRyaWFscygpnwAAAFtRNGFfVVNFRF9Nb250ZUNhcmxvX0RlZ3JlZURheXNfUmVtb3ZlZE91dGxpZXJzLnhsc3hdU2ltdWxhdGlvblJlc3VsdHMzQ0REIVIxM0MxMj1AU2ltdWxhdGlvbkhpc3RvZ3JhbUJpbiggREFUQSFSWzYwXUNbLTddLCAyMSwgOSwgVFJVRSApIC9AIFNpbXVsYXRpb25UcmlhbHMoKWQAAABbUTRhX1VTRURfTW9udGVDYXJsb19EZWdyZWVEYXlzX1JlbW92ZWRPdXRsaWVycy54bHN4XVNpbXVsYXRpb25SZXN1bHRzMTJDREQhUjVDMz1AU2ltdWxhdGlvblRyaWFscygpjQAAAFtRNGFfVVNFRF9Nb250ZUNhcmxvX0RlZ3JlZURheXNfUmVtb3ZlZE91dGxpZXJzLnhsc3hdU2ltdWxhdGlvblJlc3VsdHMxSEREIVI1QzExPUBTaW11bGF0aW9uSGlzdG9ncmFtQmluTGFiZWwoIERBVEEhUlszMV1DWy04XSwgMjEsIDEsIFRSVUUgKYEAAABbUTRhX1VTRURfTW9udGVDYXJsb19EZWdyZWVEYXlzX1JlbW92ZWRPdXRsaWVycy54bHN4XVNpbXVsYXRpb25SZXN1bHRzMTJDREQhUjIzQzY9QFNpbXVsYXRpb25QZXJjZW50aWxlKCBEQVRBIVJbNTBdQ1s4XSwgUkNbLTFdICmMAAAAW1E0YV9VU0VEX01vbnRlQ2FybG9fRGVncmVlRGF5c19SZW1vdmVkT3V0bGllcnMueGxzeF1TaW11bGF0aW9uUmVzdWx0czJDREQhUjdDOD1AU2ltdWxhdGlvbkhpc3RvZ3JhbUJpbkxhYmVsKCBEQVRBIVJbNjZdQ1stNF0sIDIxLCAzLCBUUlVFICmOAAAAW1E0YV9VU0VEX01vbnRlQ2FybG9fRGVncmVlRGF5c19SZW1vdmVkT3V0bGllcnMueGxzeF1TaW11bGF0aW9uUmVzdWx0czEyQ0REIVIxNEM4PUBTaW11bGF0aW9uSGlzdG9ncmFtQmluTGFiZWwoIERBVEEhUls1OV1DWzZdLCAyMSwgMTAsIFRSVUUgKY0AAABbUTRhX1VTRURfTW9udGVDYXJsb19EZWdyZWVEYXlzX1JlbW92ZWRPdXRsaWVycy54bHN4XVNpbXVsYXRpb25SZXN1bHRzMkNERCFSOUMxMT1AU2ltdWxhdGlvbkhpc3RvZ3JhbUJpbkxhYmVsKCBEQVRBIVJbNjRdQ1stN10sIDIxLCA1LCBUUlVFICmBAAAAW1E0YV9VU0VEX01vbnRlQ2FybG9fRGVncmVlRGF5c19SZW1vdmVkT3V0bGllcnMueGxzeF1TaW11bGF0aW9uUmVzdWx0czEyQ0REIVIxNUM2PUBTaW11bGF0aW9uUGVyY2VudGlsZSggREFUQSFSWzU4XUNbOF0sIFJDWy0xXSApjwAAAFtRNGFfVVNFRF9Nb250ZUNhcmxvX0RlZ3JlZURheXNfUmVtb3ZlZE91dGxpZXJzLnhsc3hdU2ltdWxhdGlvblJlc3VsdHMxSEREIVIyNUMxMT1AU2ltdWxhdGlvbkhpc3RvZ3JhbUJpbkxhYmVsKCBEQVRBIVJbMTFdQ1stOF0sIDIxLCAyMSwgVFJVRSApjgAAAFtRNGFfVVNFRF9Nb250ZUNhcmxvX0RlZ3JlZURheXNfUmVtb3ZlZE91dGxpZXJzLnhsc3hdU2ltdWxhdGlvblJlc3VsdHMxMkNERCFSMjJDOD1AU2ltdWxhdGlvbkhpc3RvZ3JhbUJpbkxhYmVsKCBEQVRBIVJbNTFdQ1s2XSwgMjEsIDE4LCBUUlVFICmMAAAAW1E0YV9VU0VEX01vbnRlQ2FybG9fRGVncmVlRGF5c19SZW1vdmVkT3V0bGllcnMueGxzeF1TaW11bGF0aW9uUmVzdWx0czRIREQhUjVDOD1AU2ltdWxhdGlvbkhpc3RvZ3JhbUJpbkxhYmVsKCBEQVRBIVJbMzFdQ1stMl0sIDIxLCAxLCBUUlVFICmPAAAAW1E0YV9VU0VEX01vbnRlQ2FybG9fRGVncmVlRGF5c19SZW1vdmVkT3V0bGllcnMueGxzeF1TaW11bGF0aW9uUmVzdWx0czNDREQhUjE4QzExPUBTaW11bGF0aW9uSGlzdG9ncmFtQmluTGFiZWwoIERBVEEhUls1NV1DWy02XSwgMjEsIDE0LCBUUlVFICmfAAAAW1E0YV9VU0VEX01vbnRlQ2FybG9fRGVncmVlRGF5c19SZW1vdmVkT3V0bGllcnMueGxzeF1TaW11bGF0aW9uUmVzdWx0czEySEREIVIxMUMxMj1AU2ltdWxhdGlvbkhpc3RvZ3JhbUJpbiggREFUQSFSWzI1XUNbMl0sIDIxLCA3LCBUUlVFICkgL0AgU2ltdWxhdGlvblRyaWFscygpnwAAAFtRNGFfVVNFRF9Nb250ZUNhcmxvX0RlZ3JlZURheXNfUmVtb3ZlZE91dGxpZXJzLnhsc3hdU2ltdWxhdGlvblJlc3VsdHMxMkhERCFSMTFDMTI9QFNpbXVsYXRpb25IaXN0b2dyYW1CaW4oIERBVEEhUlsyNV1DWzJdLCAyMSwgNywgVFJVRSApIC9AIFNpbXVsYXRpb25UcmlhbHMoKYEAAABbUTRhX1VTRURfTW9udGVDYXJsb19EZWdyZWVEYXlzX1JlbW92ZWRPdXRsaWVycy54bHN4XVNpbXVsYXRpb25SZXN1bHRzM0NERCFSMTZDNj1AU2ltdWxhdGlvblBlcmNlbnRpbGUoIERBVEEhUls1N11DWy0xXSwgUkNbLTFdICmeAAAAW1E0YV9VU0VEX01vbnRlQ2FybG9fRGVncmVlRGF5c19SZW1vdmVkT3V0bGllcnMueGxzeF1TaW11bGF0aW9uUmVzdWx0czFDREQhUjlDMTI9QFNpbXVsYXRpb25IaXN0b2dyYW1CaW4oIERBVEEhUls2NF1DWy05XSwgMjEsIDUsIFRSVUUgKSAvQCBTaW11bGF0aW9uVHJpYWxzKCmeAAAAW1E0YV9VU0VEX01vbnRlQ2FybG9fRGVncmVlRGF5c19SZW1vdmVkT3V0bGllcnMueGxzeF1TaW11bGF0aW9uUmVzdWx0czFDREQhUjlDMTI9QFNpbXVsYXRpb25IaXN0b2dyYW1CaW4oIERBVEEhUls2NF1DWy05XSwgMjEsIDUsIFRSVUUgKSAvQCBTaW11bGF0aW9uVHJpYWxzKCmOAAAAW1E0YV9VU0VEX01vbnRlQ2FybG9fRGVncmVlRGF5c19SZW1vdmVkT3V0bGllcnMueGxzeF1TaW11bGF0aW9uUmVzdWx0czNDREQhUjIzQzg9QFNpbXVsYXRpb25IaXN0b2dyYW1CaW5MYWJlbCggREFUQSFSWzUwXUNbLTNdLCAyMSwgMTksIFRSVUUgKYEAAABbUTRhX1VTRURfTW9udGVDYXJsb19EZWdyZWVEYXlzX1JlbW92ZWRPdXRsaWVycy54bHN4XVNpbXVsYXRpb25SZXN1bHRzMUNERCFSMjFDNj1AU2ltdWxhdGlvblBlcmNlbnRpbGUoIERBVEEhUls1Ml1DWy0zXSwgUkNbLTFdICmJAAAAW1E0YV9VU0VEX01vbnRlQ2FybG9fRGVncmVlRGF5c19SZW1vdmVkT3V0bGllcnMueGxzeF1TaW11bGF0aW9uUmVzdWx0czJIREQhUjE4Qzk9QFNpbXVsYXRpb25IaXN0b2dyYW1CaW4oIERBVEEhUlsxOF1DWy01XSwgMjEsIDE0LCBUUlVFICmPAAAAW1E0YV9VU0VEX01vbnRlQ2FybG9fRGVncmVlRGF5c19SZW1vdmVkT3V0bGllcnMueGxzeF1TaW11bGF0aW9uUmVzdWx0czFDREQhUjE0QzExPUBTaW11bGF0aW9uSGlzdG9ncmFtQmluTGFiZWwoIERBVEEhUls1OV1DWy04XSwgMjEsIDEwLCBUUlVFICmPAAAAW1E0YV9VU0VEX01vbnRlQ2FybG9fRGVncmVlRGF5c19SZW1vdmVkT3V0bGllcnMueGxzeF1TaW11bGF0aW9uUmVzdWx0czEySEREIVIxNkMxMT1AU2ltdWxhdGlvbkhpc3RvZ3JhbUJpbkxhYmVsKCBEQVRBIVJbMjBdQ1szXSwgMjEsIDEyLCBUUlVFICmOAAAAW1E0YV9VU0VEX01vbnRlQ2FybG9fRGVncmVlRGF5c19SZW1vdmVkT3V0bGllcnMueGxzeF1TaW11bGF0aW9uUmVzdWx0czNDREQhUjEwQzExPUBTaW11bGF0aW9uSGlzdG9ncmFtQmluTGFiZWwoIERBVEEhUls2M11DWy02XSwgMjEsIDYsIFRSVUUgKYAAAABbUTRhX1VTRURfTW9udGVDYXJsb19EZWdyZWVEYXlzX1JlbW92ZWRPdXRsaWVycy54bHN4XVNpbXVsYXRpb25SZXN1bHRzMUNERCFSN0M2PUBTaW11bGF0aW9uUGVyY2VudGlsZSggREFUQSFSWzY2XUNbLTNdLCBSQ1stMV0gKYwAAABbUTRhX1VTRURfTW9udGVDYXJsb19EZWdyZWVEYXlzX1JlbW92ZWRPdXRsaWVycy54bHN4XVNpbXVsYXRpb25SZXN1bHRzM0NERCFSN0M4PUBTaW11bGF0aW9uSGlzdG9ncmFtQmluTGFiZWwoIERBVEEhUls2Nl1DWy0zXSwgMjEsIDMsIFRSVUUgKXwAAABbUTRhX1VTRURfTW9udGVDYXJsb19EZWdyZWVEYXlzX1JlbW92ZWRPdXRsaWVycy54bHN4XVNpbXVsYXRpb25SZXN1bHRzMUhERCFSMTNDMz1AU2ltdWxhdGlvblN0YW5kYXJkRGV2aWF0aW9uKCBEQVRBIVJbMjNdQyApiQAAAFtRNGFfVVNFRF9Nb250ZUNhcmxvX0RlZ3JlZURheXNfUmVtb3ZlZE91dGxpZXJzLnhsc3hdU2ltdWxhdGlvblJlc3VsdHMzQ0REIVIxNUM5PUBTaW11bGF0aW9uSGlzdG9ncmFtQmluKCBEQVRBIVJbNThdQ1stNF0sIDIxLCAxMSwgVFJVRSApjgAAAFtRNGFfVVNFRF9Nb250ZUNhcmxvX0RlZ3JlZURheXNfUmVtb3ZlZE91dGxpZXJzLnhsc3hdU2ltdWxhdGlvblJlc3VsdHMxQ0REIVIyNEM4PUBTaW11bGF0aW9uSGlzdG9ncmFtQmluTGFiZWwoIERBVEEhUls0OV1DWy01XSwgMjEsIDIwLCBUUlVFICl4AAAAW1E0YV9VU0VEX01vbnRlQ2FybG9fRGVncmVlRGF5c19SZW1vdmVkT3V0bGllcnMueGxzeF1TaW11bGF0aW9uUmVzdWx0czEySEREIVIxNkMzPUBTaW11bGF0aW9uU2tld25lc3MoIERBVEEhUlsyMF1DWzExXSApjwAAAFtRNGFfVVNFRF9Nb250ZUNhcmxvX0RlZ3JlZURheXNfUmVtb3ZlZE91dGxpZXJzLnhsc3hdU2ltdWxhdGlvblJlc3VsdHMxMUhERCFSMThDMTE9QFNpbXVsYXRpb25IaXN0b2dyYW1CaW5MYWJlbCggREFUQSFSWzE4XUNbMl0sIDIxLCAxNCwgVFJVRSAphAAAAFtRNGFfVVNFRF9Nb250ZUNhcmxvX0RlZ3JlZURheXNfUmVtb3ZlZE91dGxpZXJzLnhsc3hdU2ltdWxhdGlvblJlc3VsdHMxMCFSOUM5PUBTaW11bGF0aW9uSGlzdG9ncmFtQmluKCBEQVRBIVJbNjRdQ1szXSwgMjEsIDUsIFRSVUUgKYkAAABbUTRhX1VTRURfTW9udGVDYXJsb19EZWdyZWVEYXlzX1JlbW92ZWRPdXRsaWVycy54bHN4XVNpbXVsYXRpb25SZXN1bHRzMTFIREQhUjE5Qzk9QFNpbXVsYXRpb25IaXN0b2dyYW1CaW4oIERBVEEhUlsxN11DWzRdLCAyMSwgMTUsIFRSVUUgKZkAAABbUTRhX1VTRURfTW9udGVDYXJsb19EZWdyZWVEYXlzX1JlbW92ZWRPdXRsaWVycy54bHN4XVNpbXVsYXRpb25SZXN1bHRzMTAhUjExQzEyPUBTaW11bGF0aW9uSGlzdG9ncmFtQmluKCBEQVRBIVJbNjJdQywgMjEsIDcsIFRSVUUgKSAvQCBTaW11bGF0aW9uVHJpYWxzKCmZAAAAW1E0YV9VU0VEX01vbnRlQ2FybG9fRGVncmVlRGF5c19SZW1vdmVkT3V0bGllcnMueGxzeF1TaW11bGF0aW9uUmVzdWx0czEwIVIxMUMxMj1AU2ltdWxhdGlvbkhpc3RvZ3JhbUJpbiggREFUQSFSWzYyXUMsIDIxLCA3LCBUUlVFICkgL0AgU2ltdWxhdGlvblRyaWFscygpgQAAAFtRNGFfVVNFRF9Nb250ZUNhcmxvX0RlZ3JlZURheXNfUmVtb3ZlZE91dGxpZXJzLnhsc3hdU2ltdWxhdGlvblJlc3VsdHMxMkhERCFSMTNDMz1AU2ltdWxhdGlvblN0YW5kYXJkRGV2aWF0aW9uKCBEQVRBIVJbMjNdQ1sxMV0gKYcAAABbUTRhX1VTRURfTW9udGVDYXJsb19EZWdyZWVEYXlzX1JlbW92ZWRPdXRsaWVycy54bHN4XVNpbXVsYXRpb25SZXN1bHRzMTFDREQhUjZDOT1AU2ltdWxhdGlvbkhpc3RvZ3JhbUJpbiggREFUQSFSWzY3XUNbNF0sIDIxLCAyLCBUUlVFICmOAAAAW1E0YV9VU0VEX01vbnRlQ2FybG9fRGVncmVlRGF5c19SZW1vdmVkT3V0bGllcnMueGxzeF1TaW11bGF0aW9uUmVzdWx0czEyQ0REIVIxN0M4PUBTaW11bGF0aW9uSGlzdG9ncmFtQmluTGFiZWwoIERBVEEhUls1Nl1DWzZdLCAyMSwgMTMsIFRSVUUgKaAAAABbUTRhX1VTRURfTW9udGVDYXJsb19EZWdyZWVEYXlzX1JlbW92ZWRPdXRsaWVycy54bHN4XVNpbXVsYXRpb25SZXN1bHRzMUhERCFSMTdDMTI9QFNpbXVsYXRpb25IaXN0b2dyYW1CaW4oIERBVEEhUlsxOV1DWy05XSwgMjEsIDEzLCBUUlVFICkgL0AgU2ltdWxhdGlvblRyaWFscygpoAAAAFtRNGFfVVNFRF9Nb250ZUNhcmxvX0RlZ3JlZURheXNfUmVtb3ZlZE91dGxpZXJzLnhsc3hdU2ltdWxhdGlvblJlc3VsdHMxSEREIVIxN0MxMj1AU2ltdWxhdGlvbkhpc3RvZ3JhbUJpbiggREFUQSFSWzE5XUNbLTldLCAyMSwgMTMsIFRSVUUgKSAvQCBTaW11bGF0aW9uVHJpYWxzKCmGAAAAW1E0YV9VU0VEX01vbnRlQ2FybG9fRGVncmVlRGF5c19SZW1vdmVkT3V0bGllcnMueGxzeF1TaW11bGF0aW9uUmVzdWx0czEwIVIxOUM5PUBTaW11bGF0aW9uSGlzdG9ncmFtQmluKCBEQVRBIVJbNTRdQ1szXSwgMjEsIDE1LCBUUlVFICmAAAAAW1E0YV9VU0VEX01vbnRlQ2FybG9fRGVncmVlRGF5c19SZW1vdmVkT3V0bGllcnMueGxzeF1TaW11bGF0aW9uUmVzdWx0czFIREQhUjVDNj1AU2ltdWxhdGlvblBlcmNlbnRpbGUoIERBVEEhUlszMV1DWy0zXSwgUkNbLTFdICmNAAAAW1E0YV9VU0VEX01vbnRlQ2FybG9fRGVncmVlRGF5c19SZW1vdmVkT3V0bGllcnMueGxzeF1TaW11bGF0aW9uUmVzdWx0czEyQ0REIVIxMUM4PUBTaW11bGF0aW9uSGlzdG9ncmFtQmluTGFiZWwoIERBVEEhUls2Ml1DWzZdLCAyMSwgNywgVFJVRSApiQAAAFtRNGFfVVNFRF9Nb250ZUNhcmxvX0RlZ3JlZURheXNfUmVtb3ZlZE91dGxpZXJzLnhsc3hdU2ltdWxhdGlvblJlc3VsdHMxMCFSOUM4PUBTaW11bGF0aW9uSGlzdG9ncmFtQmluTGFiZWwoIERBVEEhUls2NF1DWzRdLCAyMSwgNSwgVFJVRSApiQAAAFtRNGFfVVNFRF9Nb250ZUNhcmxvX0RlZ3JlZURheXNfUmVtb3ZlZE91dGxpZXJzLnhsc3hdU2ltdWxhdGlvblJlc3VsdHMxMkNERCFSMTVDOT1AU2ltdWxhdGlvbkhpc3RvZ3JhbUJpbiggREFUQSFSWzU4XUNbNV0sIDIxLCAxMSwgVFJVRSApiAAAAFtRNGFfVVNFRF9Nb250ZUNhcmxvX0RlZ3JlZURheXNfUmVtb3ZlZE91dGxpZXJzLnhsc3hdU2ltdWxhdGlvblJlc3VsdHMxMUNERCFSMTBDOT1AU2ltdWxhdGlvbkhpc3RvZ3JhbUJpbiggREFUQSFSWzYzXUNbNF0sIDIxLCA2LCBUUlVFICmOAAAAW1E0YV9VU0VEX01vbnRlQ2FybG9fRGVncmVlRGF5c19SZW1vdmVkT3V0bGllcnMueGxzeF1TaW11bGF0aW9uUmVzdWx0czEyQ0REIVIyMUM4PUBTaW11bGF0aW9uSGlzdG9ncmFtQmluTGFiZWwoIERBVEEhUls1Ml1DWzZdLCAyMSwgMTcsIFRSVUUgKYEAAABbUTRhX1VTRURfTW9udGVDYXJsb19EZWdyZWVEYXlzX1JlbW92ZWRPdXRsaWVycy54bHN4XVNpbXVsYXRpb25SZXN1bHRzMTFDREQhUjEzQzY9QFNpbXVsYXRpb25QZXJjZW50aWxlKCBEQVRBIVJbNjBdQ1s3XSwgUkNbLTFdICmAAAAAW1E0YV9VU0VEX01vbnRlQ2FybG9fRGVncmVlRGF5c19SZW1vdmVkT3V0bGllcnMueGxzeF1TaW11bGF0aW9uUmVzdWx0czExQ0REIVI3QzY9QFNpbXVsYXRpb25QZXJjZW50aWxlKCBEQVRBIVJbNjZdQ1s3XSwgUkNbLTFdICmBAAAAW1E0YV9VU0VEX01vbnRlQ2FybG9fRGVncmVlRGF5c19SZW1vdmVkT3V0bGllcnMueGxzeF1TaW11bGF0aW9uUmVzdWx0czFIREQhUjEzQzY9QFNpbXVsYXRpb25QZXJjZW50aWxlKCBEQVRBIVJbMjNdQ1stM10sIFJDWy0xXSApjgAAAFtRNGFfVVNFRF9Nb250ZUNhcmxvX0RlZ3JlZURheXNfUmVtb3ZlZE91dGxpZXJzLnhsc3hdU2ltdWxhdGlvblJlc3VsdHMxMkNERCFSMTVDOD1AU2ltdWxhdGlvbkhpc3RvZ3JhbUJpbkxhYmVsKCBEQVRBIVJbNThdQ1s2XSwgMjEsIDExLCBUUlVFICmYAAAAW1E0YV9VU0VEX01vbnRlQ2FybG9fRGVncmVlRGF5c19SZW1vdmVkT3V0bGllcnMueGxzeF1TaW11bGF0aW9uUmVzdWx0czEwIVI1QzEyPUBTaW11bGF0aW9uSGlzdG9ncmFtQmluKCBEQVRBIVJbNjhdQywgMjEsIDEsIFRSVUUgKSAvQCBTaW11bGF0aW9uVHJpYWxzKCmYAAAAW1E0YV9VU0VEX01vbnRlQ2FybG9fRGVncmVlRGF5c19SZW1vdmVkT3V0bGllcnMueGxzeF1TaW11bGF0aW9uUmVzdWx0czEwIVI1QzEyPUBTaW11bGF0aW9uSGlzdG9ncmFtQmluKCBEQVRBIVJbNjhdQywgMjEsIDEsIFRSVUUgKSAvQCBTaW11bGF0aW9uVHJpYWxzKCmfAAAAW1E0YV9VU0VEX01vbnRlQ2FybG9fRGVncmVlRGF5c19SZW1vdmVkT3V0bGllcnMueGxzeF1TaW11bGF0aW9uUmVzdWx0czNIREQhUjEzQzEyPUBTaW11bGF0aW9uSGlzdG9ncmFtQmluKCBEQVRBIVJbMjNdQ1stN10sIDIxLCA5LCBUUlVFICkgL0AgU2ltdWxhdGlvblRyaWFscygpnwAAAFtRNGFfVVNFRF9Nb250ZUNhcmxvX0RlZ3JlZURheXNfUmVtb3ZlZE91dGxpZXJzLnhsc3hdU2ltdWxhdGlvblJlc3VsdHMzSEREIVIxM0MxMj1AU2ltdWxhdGlvbkhpc3RvZ3JhbUJpbiggREFUQSFSWzIzXUNbLTddLCAyMSwgOSwgVFJVRSApIC9AIFNpbXVsYXRpb25UcmlhbHMoKY4AAABbUTRhX1VTRURfTW9udGVDYXJsb19EZWdyZWVEYXlzX1JlbW92ZWRPdXRsaWVycy54bHN4XVNpbXVsYXRpb25SZXN1bHRzM0hERCFSMTFDMTE9QFNpbXVsYXRpb25IaXN0b2dyYW1CaW5MYWJlbCggREFUQSFSWzI1XUNbLTZdLCAyMSwgNywgVFJVRSApoAAAAFtRNGFfVVNFRF9Nb250ZUNhcmxvX0RlZ3JlZURheXNfUmVtb3ZlZE91dGxpZXJzLnhsc3hdU2ltdWxhdGlvblJlc3VsdHMxQ0REIVIxNkMxMj1AU2ltdWxhdGlvbkhpc3RvZ3JhbUJpbiggREFUQSFSWzU3XUNbLTldLCAyMSwgMTIsIFRSVUUgKSAvQCBTaW11bGF0aW9uVHJpYWxzKCmgAAAAW1E0YV9VU0VEX01vbnRlQ2FybG9fRGVncmVlRGF5c19SZW1vdmVkT3V0bGllcnMueGxzeF1TaW11bGF0aW9uUmVzdWx0czFDREQhUjE2QzEyPUBTaW11bGF0aW9uSGlzdG9ncmFtQmluKCBEQVRBIVJbNTddQ1stOV0sIDIxLCAxMiwgVFJVRSApIC9AIFNpbXVsYXRpb25UcmlhbHMoKaAAAABbUTRhX1VTRURfTW9udGVDYXJsb19EZWdyZWVEYXlzX1JlbW92ZWRPdXRsaWVycy54bHN4XVNpbXVsYXRpb25SZXN1bHRzMTFDREQhUjE3QzEyPUBTaW11bGF0aW9uSGlzdG9ncmFtQmluKCBEQVRBIVJbNTZdQ1sxXSwgMjEsIDEzLCBUUlVFICkgL0AgU2ltdWxhdGlvblRyaWFscygpoAAAAFtRNGFfVVNFRF9Nb250ZUNhcmxvX0RlZ3JlZURheXNfUmVtb3ZlZE91dGxpZXJzLnhsc3hdU2ltdWxhdGlvblJlc3VsdHMxMUNERCFSMTdDMTI9QFNpbXVsYXRpb25IaXN0b2dyYW1CaW4oIERBVEEhUls1Nl1DWzFdLCAyMSwgMTMsIFRSVUUgKSAvQCBTaW11bGF0aW9uVHJpYWxzKClbAAAAW1E0YV9VU0VEX01vbnRlQ2FybG9fRGVncmVlRGF5c19SZW1vdmVkT3V0bGllcnMueGxzeF1EQVRBIVIzNkM5PUBOb3JtYWxWYWx1ZShSWy0yXUMsUlstMV1DKY0AAABbUTRhX1VTRURfTW9udGVDYXJsb19EZWdyZWVEYXlzX1JlbW92ZWRPdXRsaWVycy54bHN4XVNpbXVsYXRpb25SZXN1bHRzMTFIREQhUjEzQzg9QFNpbXVsYXRpb25IaXN0b2dyYW1CaW5MYWJlbCggREFUQSFSWzIzXUNbNV0sIDIxLCA5LCBUUlVFICmOAAAAW1E0YV9VU0VEX01vbnRlQ2FybG9fRGVncmVlRGF5c19SZW1vdmVkT3V0bGllcnMueGxzeF1TaW11bGF0aW9uUmVzdWx0czEySEREIVIxM0MxMT1AU2ltdWxhdGlvbkhpc3RvZ3JhbUJpbkxhYmVsKCBEQVRBIVJbMjNdQ1szXSwgMjEsIDksIFRSVUUgKXIAAABbUTRhX1VTRURfTW9udGVDYXJsb19EZWdyZWVEYXlzX1JlbW92ZWRPdXRsaWVycy54bHN4XVNpbXVsYXRpb25SZXN1bHRzMTAhUjEwQzM9QFNpbXVsYXRpb25NZWRpYW4oIERBVEEhUls2M11DWzldICmNAAAAW1E0YV9VU0VEX01vbnRlQ2FybG9fRGVncmVlRGF5c19SZW1vdmVkT3V0bGllcnMueGxzeF1TaW11bGF0aW9uUmVzdWx0czEySEREIVIxMkM4PUBTaW11bGF0aW9uSGlzdG9ncmFtQmluTGFiZWwoIERBVEEhUlsyNF1DWzZdLCAyMSwgOCwgVFJVRSApjAAAAFtRNGFfVVNFRF9Nb250ZUNhcmxvX0RlZ3JlZURheXNfUmVtb3ZlZE91dGxpZXJzLnhsc3hdU2ltdWxhdGlvblJlc3VsdHMxMUhERCFSN0M4PUBTaW11bGF0aW9uSGlzdG9ncmFtQmluTGFiZWwoIERBVEEhUlsyOV1DWzVdLCAyMSwgMywgVFJVRSApgQAAAFtRNGFfVVNFRF9Nb250ZUNhcmxvX0RlZ3JlZURheXNfUmVtb3ZlZE91dGxpZXJzLnhsc3hdU2ltdWxhdGlvblJlc3VsdHMxMkhERCFSMThDNj1AU2ltdWxhdGlvblBlcmNlbnRpbGUoIERBVEEhUlsxOF1DWzhdLCBSQ1stMV0gKaAAAABbUTRhX1VTRURfTW9udGVDYXJsb19EZWdyZWVEYXlzX1JlbW92ZWRPdXRsaWVycy54bHN4XVNpbXVsYXRpb25SZXN1bHRzMTFDREQhUjIxQzEyPUBTaW11bGF0aW9uSGlzdG9ncmFtQmluKCBEQVRBIVJbNTJdQ1sxXSwgMjEsIDE3LCBUUlVFICkgL0AgU2ltdWxhdGlvblRyaWFscygpoAAAAFtRNGFfVVNFRF9Nb250ZUNhcmxvX0RlZ3JlZURheXNfUmVtb3ZlZE91dGxpZXJzLnhsc3hdU2ltdWxhdGlvblJlc3VsdHMxMUNERCFSMjFDMTI9QFNpbXVsYXRpb25IaXN0b2dyYW1CaW4oIERBVEEhUls1Ml1DWzFdLCAyMSwgMTcsIFRSVUUgKSAvQCBTaW11bGF0aW9uVHJpYWxzKClcAAAAW1E0YV9VU0VEX01vbnRlQ2FybG9fRGVncmVlRGF5c19SZW1vdmVkT3V0bGllcnMueGxzeF1EQVRBIVIzNkMxMT1ATm9ybWFsVmFsdWUoUlstMl1DLFJbLTFdQymOAAAAW1E0YV9VU0VEX01vbnRlQ2FybG9fRGVncmVlRGF5c19SZW1vdmVkT3V0bGllcnMueGxzeF1TaW11bGF0aW9uUmVzdWx0czFIREQhUjEwQzExPUBTaW11bGF0aW9uSGlzdG9ncmFtQmluTGFiZWwoIERBVEEhUlsyNl1DWy04XSwgMjEsIDYsIFRSVUUgKYkAAABbUTRhX1VTRURfTW9udGVDYXJsb19EZWdyZWVEYXlzX1JlbW92ZWRPdXRsaWVycy54bHN4XVNpbXVsYXRpb25SZXN1bHRzMTJDREQhUjIyQzk9QFNpbXVsYXRpb25IaXN0b2dyYW1CaW4oIERBVEEhUls1MV1DWzVdLCAyMSwgMTgsIFRSVUUgKYAAAABbUTRhX1VTRURfTW9udGVDYXJsb19EZWdyZWVEYXlzX1JlbW92ZWRPdXRsaWVycy54bHN4XVNpbXVsYXRpb25SZXN1bHRzMTFDREQhUjZDNj1AU2ltdWxhdGlvblBlcmNlbnRpbGUoIERBVEEhUls2N11DWzddLCBSQ1stMV0gKZ4AAABbUTRhX1VTRURfTW9udGVDYXJsb19EZWdyZWVEYXlzX1JlbW92ZWRPdXRsaWVycy54bHN4XVNpbXVsYXRpb25SZXN1bHRzMTJDREQhUjVDMTI9QFNpbXVsYXRpb25IaXN0b2dyYW1CaW4oIERBVEEhUls2OF1DWzJdLCAyMSwgMSwgVFJVRSApIC9AIFNpbXVsYXRpb25UcmlhbHMoKZ4AAABbUTRhX1VTRURfTW9udGVDYXJsb19EZWdyZWVEYXlzX1JlbW92ZWRPdXRsaWVycy54bHN4XVNpbXVsYXRpb25SZXN1bHRzMTJDREQhUjVDMTI9QFNpbXVsYXRpb25IaXN0b2dyYW1CaW4oIERBVEEhUls2OF1DWzJdLCAyMSwgMSwgVFJVRSApIC9AIFNpbXVsYXRpb25UcmlhbHMoKY8AAABbUTRhX1VTRURfTW9udGVDYXJsb19EZWdyZWVEYXlzX1JlbW92ZWRPdXRsaWVycy54bHN4XVNpbXVsYXRpb25SZXN1bHRzMTFDREQhUjIxQzExPUBTaW11bGF0aW9uSGlzdG9ncmFtQmluTGFiZWwoIERBVEEhUls1Ml1DWzJdLCAyMSwgMTcsIFRSVUUgKY4AAABbUTRhX1VTRURfTW9udGVDYXJsb19EZWdyZWVEYXlzX1JlbW92ZWRPdXRsaWVycy54bHN4XVNpbXVsYXRpb25SZXN1bHRzMTJDREQhUjExQzExPUBTaW11bGF0aW9uSGlzdG9ncmFtQmluTGFiZWwoIERBVEEhUls2Ml1DWzNdLCAyMSwgNywgVFJVRSApjgAAAFtRNGFfVVNFRF9Nb250ZUNhcmxvX0RlZ3JlZURheXNfUmVtb3ZlZE91dGxpZXJzLnhsc3hdU2ltdWxhdGlvblJlc3VsdHMxMUNERCFSMjRDOD1AU2ltdWxhdGlvbkhpc3RvZ3JhbUJpbkxhYmVsKCBEQVRBIVJbNDldQ1s1XSwgMjEsIDIwLCBUUlVFICmKAAAAW1E0YV9VU0VEX01vbnRlQ2FybG9fRGVncmVlRGF5c19SZW1vdmVkT3V0bGllcnMueGxzeF1TaW11bGF0aW9uUmVzdWx0czEwIVI3QzExPUBTaW11bGF0aW9uSGlzdG9ncmFtQmluTGFiZWwoIERBVEEhUls2Nl1DWzFdLCAyMSwgMywgVFJVRSApngAAAFtRNGFfVVNFRF9Nb250ZUNhcmxvX0RlZ3JlZURheXNfUmVtb3ZlZE91dGxpZXJzLnhsc3hdU2ltdWxhdGlvblJlc3VsdHMxSEREIVI1QzEyPUBTaW11bGF0aW9uSGlzdG9ncmFtQmluKCBEQVRBIVJbMzFdQ1stOV0sIDIxLCAxLCBUUlVFICkgL0AgU2ltdWxhdGlvblRyaWFscygpngAAAFtRNGFfVVNFRF9Nb250ZUNhcmxvX0RlZ3JlZURheXNfUmVtb3ZlZE91dGxpZXJzLnhsc3hdU2ltdWxhdGlvblJlc3VsdHMxSEREIVI1QzEyPUBTaW11bGF0aW9uSGlzdG9ncmFtQmluKCBEQVRBIVJbMzFdQ1stOV0sIDIxLCAxLCBUUlVFICkgL0AgU2ltdWxhdGlvblRyaWFscygpjQAAAFtRNGFfVVNFRF9Nb250ZUNhcmxvX0RlZ3JlZURheXNfUmVtb3ZlZE91dGxpZXJzLnhsc3hdU2ltdWxhdGlvblJlc3VsdHMxMkNERCFSNUMxMT1AU2ltdWxhdGlvbkhpc3RvZ3JhbUJpbkxhYmVsKCBEQVRBIVJbNjhdQ1szXSwgMjEsIDEsIFRSVUUgKYkAAABbUTRhX1VTRURfTW9udGVDYXJsb19EZWdyZWVEYXlzX1JlbW92ZWRPdXRsaWVycy54bHN4XVNpbXVsYXRpb25SZXN1bHRzMTAhUjVDOD1AU2ltdWxhdGlvbkhpc3RvZ3JhbUJpbkxhYmVsKCBEQVRBIVJbNjhdQ1s0XSwgMjEsIDEsIFRSVUUgKYEAAABbUTRhX1VTRURfTW9udGVDYXJsb19EZWdyZWVEYXlzX1JlbW92ZWRPdXRsaWVycy54bHN4XVNpbXVsYXRpb25SZXN1bHRzM0hERCFSMjBDNj1AU2ltdWxhdGlvblBlcmNlbnRpbGUoIERBVEEhUlsxNl1DWy0xXSwgUkNbLTFdICmBAAAAW1E0YV9VU0VEX01vbnRlQ2FybG9fRGVncmVlRGF5c19SZW1vdmVkT3V0bGllcnMueGxzeF1TaW11bGF0aW9uUmVzdWx0czNIREQhUjIxQzY9QFNpbXVsYXRpb25QZXJjZW50aWxlKCBEQVRBIVJbMTVdQ1stMV0sIFJDWy0xXSApfgAAAFtRNGFfVVNFRF9Nb250ZUNhcmxvX0RlZ3JlZURheXNfUmVtb3ZlZE91dGxpZXJzLnhsc3hdU2ltdWxhdGlvblJlc3VsdHMxMCFSMTBDNj1AU2ltdWxhdGlvblBlcmNlbnRpbGUoIERBVEEhUls2M11DWzZdLCBSQ1stMV0gKYEAAABbUTRhX1VTRURfTW9udGVDYXJsb19EZWdyZWVEYXlzX1JlbW92ZWRPdXRsaWVycy54bHN4XVNpbXVsYXRpb25SZXN1bHRzM0hERCFSMTlDNj1AU2ltdWxhdGlvblBlcmNlbnRpbGUoIERBVEEhUlsxN11DWy0xXSwgUkNbLTFdICl2AAAAW1E0YV9VU0VEX01vbnRlQ2FybG9fRGVncmVlRGF5c19SZW1vdmVkT3V0bGllcnMueGxzeF1TaW11bGF0aW9uUmVzdWx0czNIREQhUjE3QzM9QFNpbXVsYXRpb25LdXJ0b3NpcyggREFUQSFSWzE5XUNbMl0gKaAAAABbUTRhX1VTRURfTW9udGVDYXJsb19EZWdyZWVEYXlzX1JlbW92ZWRPdXRsaWVycy54bHN4XVNpbXVsYXRpb25SZXN1bHRzM0hERCFSMTRDMTI9QFNpbXVsYXRpb25IaXN0b2dyYW1CaW4oIERBVEEhUlsyMl1DWy03XSwgMjEsIDEwLCBUUlVFICkgL0AgU2ltdWxhdGlvblRyaWFscygpoAAAAFtRNGFfVVNFRF9Nb250ZUNhcmxvX0RlZ3JlZURheXNfUmVtb3ZlZE91dGxpZXJzLnhsc3hdU2ltdWxhdGlvblJlc3VsdHMzSEREIVIxNEMxMj1AU2ltdWxhdGlvbkhpc3RvZ3JhbUJpbiggREFUQSFSWzIyXUNbLTddLCAyMSwgMTAsIFRSVUUgKSAvQCBTaW11bGF0aW9uVHJpYWxzKCluAAAAW1E0YV9VU0VEX01vbnRlQ2FybG9fRGVncmVlRGF5c19SZW1vdmVkT3V0bGllcnMueGxzeF1TaW11bGF0aW9uUmVzdWx0czEwIVI4QzM9QFNpbXVsYXRpb25NaW4oIERBVEEhUls2NV1DWzldICmPAAAAW1E0YV9VU0VEX01vbnRlQ2FybG9fRGVncmVlRGF5c19SZW1vdmVkT3V0bGllcnMueGxzeF1TaW11bGF0aW9uUmVzdWx0czNIREQhUjE0QzExPUBTaW11bGF0aW9uSGlzdG9ncmFtQmluTGFiZWwoIERBVEEhUlsyMl1DWy02XSwgMjEsIDEwLCBUUlVFICmPAAAAW1E0YV9VU0VEX01vbnRlQ2FybG9fRGVncmVlRGF5c19SZW1vdmVkT3V0bGllcnMueGxzeF1TaW11bGF0aW9uUmVzdWx0czNIREQhUjE1QzExPUBTaW11bGF0aW9uSGlzdG9ncmFtQmluTGFiZWwoIERBVEEhUlsyMV1DWy02XSwgMjEsIDExLCBUUlVFICmBAAAAW1E0YV9VU0VEX01vbnRlQ2FybG9fRGVncmVlRGF5c19SZW1vdmVkT3V0bGllcnMueGxzeF1TaW11bGF0aW9uUmVzdWx0czNIREQhUjE0QzY9QFNpbXVsYXRpb25QZXJjZW50aWxlKCBEQVRBIVJbMjJdQ1stMV0sIFJDWy0xXSApjgAAAFtRNGFfVVNFRF9Nb250ZUNhcmxvX0RlZ3JlZURheXNfUmVtb3ZlZE91dGxpZXJzLnhsc3hdU2ltdWxhdGlvblJlc3VsdHMzSEREIVIyMkM4PUBTaW11bGF0aW9uSGlzdG9ncmFtQmluTGFiZWwoIERBVEEhUlsxNF1DWy0zXSwgMjEsIDE4LCBUUlVFICl4AAAAW1E0YV9VU0VEX01vbnRlQ2FybG9fRGVncmVlRGF5c19SZW1vdmVkT3V0bGllcnMueGxzeF1TaW11bGF0aW9uUmVzdWx0czEyQ0REIVIxNEMzPUBTaW11bGF0aW9uVmFyaWFuY2UoIERBVEEhUls1OV1DWzExXSApjQAAAFtRNGFfVVNFRF9Nb250ZUNhcmxvX0RlZ3JlZURheXNfUmVtb3ZlZE91dGxpZXJzLnhsc3hdU2ltdWxhdGlvblJlc3VsdHMxSEREIVIxMUM4PUBTaW11bGF0aW9uSGlzdG9ncmFtQmluTGFiZWwoIERBVEEhUlsyNV1DWy01XSwgMjEsIDcsIFRSVUUgKYEAAABbUTRhX1VTRURfTW9udGVDYXJsb19EZWdyZWVEYXlzX1JlbW92ZWRPdXRsaWVycy54bHN4XVNpbXVsYXRpb25SZXN1bHRzMUhERCFSMjBDNj1AU2ltdWxhdGlvblBlcmNlbnRpbGUoIERBVEEhUlsxNl1DWy0zXSwgUkNbLTFdICmIAAAAW1E0YV9VU0VEX01vbnRlQ2FybG9fRGVncmVlRGF5c19SZW1vdmVkT3V0bGllcnMueGxzeF1TaW11bGF0aW9uUmVzdWx0czExSEREIVIxMEM5PUBTaW11bGF0aW9uSGlzdG9ncmFtQmluKCBEQVRBIVJbMjZdQ1s0XSwgMjEsIDYsIFRSVUUgKYoAAABbUTRhX1VTRURfTW9udGVDYXJsb19EZWdyZWVEYXlzX1JlbW92ZWRPdXRsaWVycy54bHN4XVNpbXVsYXRpb25SZXN1bHRzMTAhUjlDMTE9QFNpbXVsYXRpb25IaXN0b2dyYW1CaW5MYWJlbCggREFUQSFSWzY0XUNbMV0sIDIxLCA1LCBUUlVFICmJAAAAW1E0YV9VU0VEX01vbnRlQ2FybG9fRGVncmVlRGF5c19SZW1vdmVkT3V0bGllcnMueGxzeF1TaW11bGF0aW9uUmVzdWx0czEwIVI2Qzg9QFNpbXVsYXRpb25IaXN0b2dyYW1CaW5MYWJlbCggREFUQSFSWzY3XUNbNF0sIDIxLCAyLCBUUlVFICmJAAAAW1E0YV9VU0VEX01vbnRlQ2FybG9fRGVncmVlRGF5c19SZW1vdmVkT3V0bGllcnMueGxzeF1TaW11bGF0aW9uUmVzdWx0czExSEREIVIxNEM5PUBTaW11bGF0aW9uSGlzdG9ncmFtQmluKCBEQVRBIVJbMjJdQ1s0XSwgMjEsIDEwLCBUUlVFICmOAAAAW1E0YV9VU0VEX01vbnRlQ2FybG9fRGVncmVlRGF5c19SZW1vdmVkT3V0bGllcnMueGxzeF1TaW11bGF0aW9uUmVzdWx0czNIREQhUjE3Qzg9QFNpbXVsYXRpb25IaXN0b2dyYW1CaW5MYWJlbCggREFUQSFSWzE5XUNbLTNdLCAyMSwgMTMsIFRSVUUgKYAAAABbUTRhX1VTRURfTW9udGVDYXJsb19EZWdyZWVEYXlzX1JlbW92ZWRPdXRsaWVycy54bHN4XVNpbXVsYXRpb25SZXN1bHRzM0hERCFSN0M2PUBTaW11bGF0aW9uUGVyY2VudGlsZSggREFUQSFSWzI5XUNbLTFdLCBSQ1stMV0gKYkAAABbUTRhX1VTRURfTW9udGVDYXJsb19EZWdyZWVEYXlzX1JlbW92ZWRPdXRsaWVycy54bHN4XVNpbXVsYXRpb25SZXN1bHRzM0hERCFSMjNDOT1AU2ltdWxhdGlvbkhpc3RvZ3JhbUJpbiggREFUQSFSWzEzXUNbLTRdLCAyMSwgMTksIFRSVUUgKYEAAABbUTRhX1VTRURfTW9udGVDYXJsb19EZWdyZWVEYXlzX1JlbW92ZWRPdXRsaWVycy54bHN4XVNpbXVsYXRpb25SZXN1bHRzM0hERCFSMjJDNj1AU2ltdWxhdGlvblBlcmNlbnRpbGUoIERBVEEhUlsxNF1DWy0xXSwgUkNbLTFdICmOAAAAW1E0YV9VU0VEX01vbnRlQ2FybG9fRGVncmVlRGF5c19SZW1vdmVkT3V0bGllcnMueGxzeF1TaW11bGF0aW9uUmVzdWx0czFDREQhUjExQzM9QFNpbXVsYXRpb25NYXgoIERBVEEhUls2Ml1DICkgLUAgU2ltdWxhdGlvbk1pbiggREFUQSFSWzYyXUMgKY4AAABbUTRhX1VTRURfTW9udGVDYXJsb19EZWdyZWVEYXlzX1JlbW92ZWRPdXRsaWVycy54bHN4XVNpbXVsYXRpb25SZXN1bHRzMUNERCFSMTFDMz1AU2ltdWxhdGlvbk1heCggREFUQSFSWzYyXUMgKSAtQCBTaW11bGF0aW9uTWluKCBEQVRBIVJbNjJdQyApjgAAAFtRNGFfVVNFRF9Nb250ZUNhcmxvX0RlZ3JlZURheXNfUmVtb3ZlZE91dGxpZXJzLnhsc3hdU2ltdWxhdGlvblJlc3VsdHMxMUhERCFSMTBDMTE9QFNpbXVsYXRpb25IaXN0b2dyYW1CaW5MYWJlbCggREFUQSFSWzI2XUNbMl0sIDIxLCA2LCBUUlVFICmJAAAAW1E0YV9VU0VEX01vbnRlQ2FybG9fRGVncmVlRGF5c19SZW1vdmVkT3V0bGllcnMueGxzeF1TaW11bGF0aW9uUmVzdWx0czExSEREIVIxN0M5PUBTaW11bGF0aW9uSGlzdG9ncmFtQmluKCBEQVRBIVJbMTldQ1s0XSwgMjEsIDEzLCBUUlVFICmBAAAAW1E0YV9VU0VEX01vbnRlQ2FybG9fRGVncmVlRGF5c19SZW1vdmVkT3V0bGllcnMueGxzeF1TaW11bGF0aW9uUmVzdWx0czExSEREIVIxM0M2PUBTaW11bGF0aW9uUGVyY2VudGlsZSggREFUQSFSWzIzXUNbN10sIFJDWy0xXSApjwAAAFtRNGFfVVNFRF9Nb250ZUNhcmxvX0RlZ3JlZURheXNfUmVtb3ZlZE91dGxpZXJzLnhsc3hdU2ltdWxhdGlvblJlc3VsdHMxMUNERCFSMTVDMTE9QFNpbXVsYXRpb25IaXN0b2dyYW1CaW5MYWJlbCggREFUQSFSWzU4XUNbMl0sIDIxLCAxMSwgVFJVRSApjAAAAFtRNGFfVVNFRF9Nb250ZUNhcmxvX0RlZ3JlZURheXNfUmVtb3ZlZE91dGxpZXJzLnhsc3hdU2ltdWxhdGlvblJlc3VsdHMzSEREIVI4Qzg9QFNpbXVsYXRpb25IaXN0b2dyYW1CaW5MYWJlbCggREFUQSFSWzI4XUNbLTNdLCAyMSwgNCwgVFJVRSApoAAAAFtRNGFfVVNFRF9Nb250ZUNhcmxvX0RlZ3JlZURheXNfUmVtb3ZlZE91dGxpZXJzLnhsc3hdU2ltdWxhdGlvblJlc3VsdHMzSEREIVIyM0MxMj1AU2ltdWxhdGlvbkhpc3RvZ3JhbUJpbiggREFUQSFSWzEzXUNbLTddLCAyMSwgMTksIFRSVUUgKSAvQCBTaW11bGF0aW9uVHJpYWxzKCmgAAAAW1E0YV9VU0VEX01vbnRlQ2FybG9fRGVncmVlRGF5c19SZW1vdmVkT3V0bGllcnMueGxzeF1TaW11bGF0aW9uUmVzdWx0czNIREQhUjIzQzEyPUBTaW11bGF0aW9uSGlzdG9ncmFtQmluKCBEQVRBIVJbMTNdQ1stN10sIDIxLCAxOSwgVFJVRSApIC9AIFNpbXVsYXRpb25UcmlhbHMoKXAAAABbUTRhX1VTRURfTW9udGVDYXJsb19EZWdyZWVEYXlzX1JlbW92ZWRPdXRsaWVycy54bHN4XVNpbXVsYXRpb25SZXN1bHRzM0hERCFSOUMzPUBTaW11bGF0aW9uTWF4KCBEQVRBIVJbMjddQ1syXSApjwAAAFtRNGFfVVNFRF9Nb250ZUNhcmxvX0RlZ3JlZURheXNfUmVtb3ZlZE91dGxpZXJzLnhsc3hdU2ltdWxhdGlvblJlc3VsdHMxMkNERCFSMjVDMTE9QFNpbXVsYXRpb25IaXN0b2dyYW1CaW5MYWJlbCggREFUQSFSWzQ4XUNbM10sIDIxLCAyMSwgVFJVRSApjgAAAFtRNGFfVVNFRF9Nb250ZUNhcmxvX0RlZ3JlZURheXNfUmVtb3ZlZE91dGxpZXJzLnhsc3hdU2ltdWxhdGlvblJlc3VsdHMxMUNERCFSMjNDOD1AU2ltdWxhdGlvbkhpc3RvZ3JhbUJpbkxhYmVsKCBEQVRBIVJbNTBdQ1s1XSwgMjEsIDE5LCBUUlVFICmJAAAAW1E0YV9VU0VEX01vbnRlQ2FybG9fRGVncmVlRGF5c19SZW1vdmVkT3V0bGllcnMueGxzeF1TaW11bGF0aW9uUmVzdWx0czNIREQhUjE0Qzk9QFNpbXVsYXRpb25IaXN0b2dyYW1CaW4oIERBVEEhUlsyMl1DWy00XSwgMjEsIDEwLCBUUlVFICmPAAAAW1E0YV9VU0VEX01vbnRlQ2FybG9fRGVncmVlRGF5c19SZW1vdmVkT3V0bGllcnMueGxzeF1TaW11bGF0aW9uUmVzdWx0czNIREQhUjIwQzExPUBTaW11bGF0aW9uSGlzdG9ncmFtQmluTGFiZWwoIERBVEEhUlsxNl1DWy02XSwgMjEsIDE2LCBUUlVFIClbAAAAW1E0YV9VU0VEX01vbnRlQ2FybG9fRGVncmVlRGF5c19SZW1vdmVkT3V0bGllcnMueGxzeF1EQVRBIVIzNkM0PUBOb3JtYWxWYWx1ZShSWy0yXUMsUlstMV1DKYkAAABbUTRhX1VTRURfTW9udGVDYXJsb19EZWdyZWVEYXlzX1JlbW92ZWRPdXRsaWVycy54bHN4XVNpbXVsYXRpb25SZXN1bHRzM0hERCFSMjRDOT1AU2ltdWxhdGlvbkhpc3RvZ3JhbUJpbiggREFUQSFSWzEyXUNbLTRdLCAyMSwgMjAsIFRSVUUgKYYAAABbUTRhX1VTRURfTW9udGVDYXJsb19EZWdyZWVEYXlzX1JlbW92ZWRPdXRsaWVycy54bHN4XVNpbXVsYXRpb25SZXN1bHRzNiFSMTVDOT1AU2ltdWxhdGlvbkhpc3RvZ3JhbUJpbiggREFUQSFSWzU4XUNbLTFdLCAyMSwgMTEsIFRSVUUgKX0AAABbUTRhX1VTRURfTW9udGVDYXJsb19EZWdyZWVEYXlzX1JlbW92ZWRPdXRsaWVycy54bHN4XVNpbXVsYXRpb25SZXN1bHRzOSFSMjNDNj1AU2ltdWxhdGlvblBlcmNlbnRpbGUoIERBVEEhUls1MF1DWzVdLCBSQ1stMV0gKZwAAABbUTRhX1VTRURfTW9udGVDYXJsb19EZWdyZWVEYXlzX1JlbW92ZWRPdXRsaWVycy54bHN4XVNpbXVsYXRpb25SZXN1bHRzNiFSMTFDMTI9QFNpbXVsYXRpb25IaXN0b2dyYW1CaW4oIERBVEEhUls2Ml1DWy00XSwgMjEsIDcsIFRSVUUgKSAvQCBTaW11bGF0aW9uVHJpYWxzKCmcAAAAW1E0YV9VU0VEX01vbnRlQ2FybG9fRGVncmVlRGF5c19SZW1vdmVkT3V0bGllcnMueGxzeF1TaW11bGF0aW9uUmVzdWx0czYhUjExQzEyPUBTaW11bGF0aW9uSGlzdG9ncmFtQmluKCBEQVRBIVJbNjJdQ1stNF0sIDIxLCA3LCBUUlVFICkgL0AgU2ltdWxhdGlvblRyaWFscygphQAAAFtRNGFfVVNFRF9Nb250ZUNhcmxvX0RlZ3JlZURheXNfUmVtb3ZlZE91dGxpZXJzLnhsc3hdU2ltdWxhdGlvblJlc3VsdHM2IVI2Qzg9QFNpbXVsYXRpb25IaXN0b2dyYW1CaW5MYWJlbCggREFUQSFSWzY3XUMsIDIxLCAyLCBUUlVFICluAAAAW1E0YV9VU0VEX01vbnRlQ2FybG9fRGVncmVlRGF5c19SZW1vdmVkT3V0bGllcnMueGxzeF1TaW11bGF0aW9uUmVzdWx0czYhUjRDMz1AU2ltdWxhdGlvbk1lYW4oIERBVEEhUls2OV1DWzVdICmOAAAAW1E0YV9VU0VEX01vbnRlQ2FybG9fRGVncmVlRGF5c19SZW1vdmVkT3V0bGllcnMueGxzeF1TaW11bGF0aW9uUmVzdWx0czRIREQhUjE3Qzg9QFNpbXVsYXRpb25IaXN0b2dyYW1CaW5MYWJlbCggREFUQSFSWzE5XUNbLTJdLCAyMSwgMTMsIFRSVUUgKYcAAABbUTRhX1VTRURfTW9udGVDYXJsb19EZWdyZWVEYXlzX1JlbW92ZWRPdXRsaWVycy54bHN4XVNpbXVsYXRpb25SZXN1bHRzNiFSMThDOD1AU2ltdWxhdGlvbkhpc3RvZ3JhbUJpbkxhYmVsKCBEQVRBIVJbNTVdQywgMjEsIDE0LCBUUlVFICmgAAAAW1E0YV9VU0VEX01vbnRlQ2FybG9fRGVncmVlRGF5c19SZW1vdmVkT3V0bGllcnMueGxzeF1TaW11bGF0aW9uUmVzdWx0czFDREQhUjE0QzEyPUBTaW11bGF0aW9uSGlzdG9ncmFtQmluKCBEQVRBIVJbNTldQ1stOV0sIDIxLCAxMCwgVFJVRSApIC9AIFNpbXVsYXRpb25UcmlhbHMoKaAAAABbUTRhX1VTRURfTW9udGVDYXJsb19EZWdyZWVEYXlzX1JlbW92ZWRPdXRsaWVycy54bHN4XVNpbXVsYXRpb25SZXN1bHRzMUNERCFSMTRDMTI9QFNpbXVsYXRpb25IaXN0b2dyYW1CaW4oIERBVEEhUls1OV1DWy05XSwgMjEsIDEwLCBUUlVFICkgL0AgU2ltdWxhdGlvblRyaWFscygpjgAAAFtRNGFfVVNFRF9Nb250ZUNhcmxvX0RlZ3JlZURheXNfUmVtb3ZlZE91dGxpZXJzLnhsc3hdU2ltdWxhdGlvblJlc3VsdHM0Q0REIVIxMkMxMT1AU2ltdWxhdGlvbkhpc3RvZ3JhbUJpbkxhYmVsKCBEQVRBIVJbNjFdQ1stNV0sIDIxLCA4LCBUUlVFICmOAAAAW1E0YV9VU0VEX01vbnRlQ2FybG9fRGVncmVlRGF5c19SZW1vdmVkT3V0bGllcnMueGxzeF1TaW11bGF0aW9uUmVzdWx0czJIREQhUjIwQzg9QFNpbXVsYXRpb25IaXN0b2dyYW1CaW5MYWJlbCggREFUQSFSWzE2XUNbLTRdLCAyMSwgMTYsIFRSVUUgKYgAAABbUTRhX1VTRURfTW9udGVDYXJsb19EZWdyZWVEYXlzX1JlbW92ZWRPdXRsaWVycy54bHN4XVNpbXVsYXRpb25SZXN1bHRzOCFSNUM4PUBTaW11bGF0aW9uSGlzdG9ncmFtQmluTGFiZWwoIERBVEEhUls2OF1DWzJdLCAyMSwgMSwgVFJVRSApdgAAAFtRNGFfVVNFRF9Nb250ZUNhcmxvX0RlZ3JlZURheXNfUmVtb3ZlZE91dGxpZXJzLnhsc3hdU2ltdWxhdGlvblJlc3VsdHMzQ0REIVIxNEMzPUBTaW11bGF0aW9uVmFyaWFuY2UoIERBVEEhUls1OV1DWzJdICmGAAAAW1E0YV9VU0VEX01vbnRlQ2FybG9fRGVncmVlRGF5c19SZW1vdmVkT3V0bGllcnMueGxzeF1TaW11bGF0aW9uUmVzdWx0czYhUjEwQzg9QFNpbXVsYXRpb25IaXN0b2dyYW1CaW5MYWJlbCggREFUQSFSWzYzXUMsIDIxLCA2LCBUUlVFICmBAAAAW1E0YV9VU0VEX01vbnRlQ2FybG9fRGVncmVlRGF5c19SZW1vdmVkT3V0bGllcnMueGxzeF1TaW11bGF0aW9uUmVzdWx0czFDREQhUjE0QzY9QFNpbXVsYXRpb25QZXJjZW50aWxlKCBEQVRBIVJbNTldQ1stM10sIFJDWy0xXSApjQAAAFtRNGFfVVNFRF9Nb250ZUNhcmxvX0RlZ3JlZURheXNfUmVtb3ZlZE91dGxpZXJzLnhsc3hdU2ltdWxhdGlvblJlc3VsdHMzQ0REIVI1QzExPUBTaW11bGF0aW9uSGlzdG9ncmFtQmluTGFiZWwoIERBVEEhUls2OF1DWy02XSwgMjEsIDEsIFRSVUUgKaAAAABbUTRhX1VTRURfTW9udGVDYXJsb19EZWdyZWVEYXlzX1JlbW92ZWRPdXRsaWVycy54bHN4XVNpbXVsYXRpb25SZXN1bHRzMkNERCFSMjRDMTI9QFNpbXVsYXRpb25IaXN0b2dyYW1CaW4oIERBVEEhUls0OV1DWy04XSwgMjEsIDIwLCBUUlVFICkgL0AgU2ltdWxhdGlvblRyaWFscygpoAAAAFtRNGFfVVNFRF9Nb250ZUNhcmxvX0RlZ3JlZURheXNfUmVtb3ZlZE91dGxpZXJzLnhsc3hdU2ltdWxhdGlvblJlc3VsdHMyQ0REIVIyNEMxMj1AU2ltdWxhdGlvbkhpc3RvZ3JhbUJpbiggREFUQSFSWzQ5XUNbLThdLCAyMSwgMjAsIFRSVUUgKSAvQCBTaW11bGF0aW9uVHJpYWxzKCmHAAAAW1E0YV9VU0VEX01vbnRlQ2FybG9fRGVncmVlRGF5c19SZW1vdmVkT3V0bGllcnMueGxzeF1TaW11bGF0aW9uUmVzdWx0czRIREQhUjhDOT1AU2ltdWxhdGlvbkhpc3RvZ3JhbUJpbiggREFUQSFSWzI4XUNbLTNdLCAyMSwgNCwgVFJVRSApgQAAAFtRNGFfVVNFRF9Nb250ZUNhcmxvX0RlZ3JlZURheXNfUmVtb3ZlZE91dGxpZXJzLnhsc3hdU2ltdWxhdGlvblJlc3VsdHMyQ0REIVIyM0M2PUBTaW11bGF0aW9uUGVyY2VudGlsZSggREFUQSFSWzUwXUNbLTJdLCBSQ1stMV0gKYkAAABbUTRhX1VTRURfTW9udGVDYXJsb19EZWdyZWVEYXlzX1JlbW92ZWRPdXRsaWVycy54bHN4XVNpbXVsYXRpb25SZXN1bHRzMkhERCFSMjJDOT1AU2ltdWxhdGlvbkhpc3RvZ3JhbUJpbiggREFUQSFSWzE0XUNbLTVdLCAyMSwgMTgsIFRSVUUgKYcAAABbUTRhX1VTRURfTW9udGVDYXJsb19EZWdyZWVEYXlzX1JlbW92ZWRPdXRsaWVycy54bHN4XVNpbXVsYXRpb25SZXN1bHRzMTFIREQhUjVDOT1AU2ltdWxhdGlvbkhpc3RvZ3JhbUJpbiggREFUQSFSWzMxXUNbNF0sIDIxLCAxLCBUUlVFICmOAAAAW1E0YV9VU0VEX01vbnRlQ2FybG9fRGVncmVlRGF5c19SZW1vdmVkT3V0bGllcnMueGxzeF1TaW11bGF0aW9uUmVzdWx0czRDREQhUjE3Qzg9QFNpbXVsYXRpb25IaXN0b2dyYW1CaW5MYWJlbCggREFUQSFSWzU2XUNbLTJdLCAyMSwgMTMsIFRSVUUgKY4AAABbUTRhX1VTRURfTW9udGVDYXJsb19EZWdyZWVEYXlzX1JlbW92ZWRPdXRsaWVycy54bHN4XVNpbXVsYXRpb25SZXN1bHRzMTFIREQhUjEyQzExPUBTaW11bGF0aW9uSGlzdG9ncmFtQmluTGFiZWwoIERBVEEhUlsyNF1DWzJdLCAyMSwgOCwgVFJVRSApjwAAAFtRNGFfVVNFRF9Nb250ZUNhcmxvX0RlZ3JlZURheXNfUmVtb3ZlZE91dGxpZXJzLnhsc3hdU2ltdWxhdGlvblJlc3VsdHMxSEREIVIxN0MxMT1AU2ltdWxhdGlvbkhpc3RvZ3JhbUJpbkxhYmVsKCBEQVRBIVJbMTldQ1stOF0sIDIxLCAxMywgVFJVRSApjwAAAFtRNGFfVVNFRF9Nb250ZUNhcmxvX0RlZ3JlZURheXNfUmVtb3ZlZE91dGxpZXJzLnhsc3hdU2ltdWxhdGlvblJlc3VsdHMxMUhERCFSMjRDMTE9QFNpbXVsYXRpb25IaXN0b2dyYW1CaW5MYWJlbCggREFUQSFSWzEyXUNbMl0sIDIxLCAyMCwgVFJVRSApgAAAAFtRNGFfVVNFRF9Nb250ZUNhcmxvX0RlZ3JlZURheXNfUmVtb3ZlZE91dGxpZXJzLnhsc3hdU2ltdWxhdGlvblJlc3VsdHMyQ0REIVI4QzY9QFNpbXVsYXRpb25QZXJjZW50aWxlKCBEQVRBIVJbNjVdQ1stMl0sIFJDWy0xXSApiQAAAFtRNGFfVVNFRF9Nb250ZUNhcmxvX0RlZ3JlZURheXNfUmVtb3ZlZE91dGxpZXJzLnhsc3hdU2ltdWxhdGlvblJlc3VsdHMxMUhERCFSMjVDOT1AU2ltdWxhdGlvbkhpc3RvZ3JhbUJpbiggREFUQSFSWzExXUNbNF0sIDIxLCAyMSwgVFJVRSApjwAAAFtRNGFfVVNFRF9Nb250ZUNhcmxvX0RlZ3JlZURheXNfUmVtb3ZlZE91dGxpZXJzLnhsc3hdU2ltdWxhdGlvblJlc3VsdHM0Q0REIVIxNUMxMT1AU2ltdWxhdGlvbkhpc3RvZ3JhbUJpbkxhYmVsKCBEQVRBIVJbNThdQ1stNV0sIDIxLCAxMSwgVFJVRSApnwAAAFtRNGFfVVNFRF9Nb250ZUNhcmxvX0RlZ3JlZURheXNfUmVtb3ZlZE91dGxpZXJzLnhsc3hdU2ltdWxhdGlvblJlc3VsdHMxMUhERCFSMTFDMTI9QFNpbXVsYXRpb25IaXN0b2dyYW1CaW4oIERBVEEhUlsyNV1DWzFdLCAyMSwgNywgVFJVRSApIC9AIFNpbXVsYXRpb25UcmlhbHMoKZ8AAABbUTRhX1VTRURfTW9udGVDYXJsb19EZWdyZWVEYXlzX1JlbW92ZWRPdXRsaWVycy54bHN4XVNpbXVsYXRpb25SZXN1bHRzMTFIREQhUjExQzEyPUBTaW11bGF0aW9uSGlzdG9ncmFtQmluKCBEQVRBIVJbMjVdQ1sxXSwgMjEsIDcsIFRSVUUgKSAvQCBTaW11bGF0aW9uVHJpYWxzKCl8AAAAW1E0YV9VU0VEX01vbnRlQ2FybG9fRGVncmVlRGF5c19SZW1vdmVkT3V0bGllcnMueGxzeF1TaW11bGF0aW9uUmVzdWx0czRDREQhUjZDNj1AU2ltdWxhdGlvblBlcmNlbnRpbGUoIERBVEEhUls2N11DLCBSQ1stMV0gKY8AAABbUTRhX1VTRURfTW9udGVDYXJsb19EZWdyZWVEYXlzX1JlbW92ZWRPdXRsaWVycy54bHN4XVNpbXVsYXRpb25SZXN1bHRzMkhERCFSMjVDMTE9QFNpbXVsYXRpb25IaXN0b2dyYW1CaW5MYWJlbCggREFUQSFSWzExXUNbLTddLCAyMSwgMjEsIFRSVUUgKYEAAABbUTRhX1VTRURfTW9udGVDYXJsb19EZWdyZWVEYXlzX1JlbW92ZWRPdXRsaWVycy54bHN4XVNpbXVsYXRpb25SZXN1bHRzMUhERCFSMTdDNj1AU2ltdWxhdGlvblBlcmNlbnRpbGUoIERBVEEhUlsxOV1DWy0zXSwgUkNbLTFdICmNAAAAW1E0YV9VU0VEX01vbnRlQ2FybG9fRGVncmVlRGF5c19SZW1vdmVkT3V0bGllcnMueGxzeF1TaW11bGF0aW9uUmVzdWx0czJIREQhUjVDMTE9QFNpbXVsYXRpb25IaXN0b2dyYW1CaW5MYWJlbCggREFUQSFSWzMxXUNbLTddLCAyMSwgMSwgVFJVRSApjwAAAFtRNGFfVVNFRF9Nb250ZUNhcmxvX0RlZ3JlZURheXNfUmVtb3ZlZE91dGxpZXJzLnhsc3hdU2ltdWxhdGlvblJlc3VsdHMxMkhERCFSMThDMTE9QFNpbXVsYXRpb25IaXN0b2dyYW1CaW5MYWJlbCggREFUQSFSWzE4XUNbM10sIDIxLCAxNCwgVFJVRSApnwAAAFtRNGFfVVNFRF9Nb250ZUNhcmxvX0RlZ3JlZURheXNfUmVtb3ZlZE91dGxpZXJzLnhsc3hdU2ltdWxhdGlvblJlc3VsdHMySEREIVIxMkMxMj1AU2ltdWxhdGlvbkhpc3RvZ3JhbUJpbiggREFUQSFSWzI0XUNbLThdLCAyMSwgOCwgVFJVRSApIC9AIFNpbXVsYXRpb25UcmlhbHMoKZ8AAABbUTRhX1VTRURfTW9udGVDYXJsb19EZWdyZWVEYXlzX1JlbW92ZWRPdXRsaWVycy54bHN4XVNpbXVsYXRpb25SZXN1bHRzMkhERCFSMTJDMTI9QFNpbXVsYXRpb25IaXN0b2dyYW1CaW4oIERBVEEhUlsyNF1DWy04XSwgMjEsIDgsIFRSVUUgKSAvQCBTaW11bGF0aW9uVHJpYWxzKCmOAAAAW1E0YV9VU0VEX01vbnRlQ2FybG9fRGVncmVlRGF5c19SZW1vdmVkT3V0bGllcnMueGxzeF1TaW11bGF0aW9uUmVzdWx0czEySEREIVIxOEM4PUBTaW11bGF0aW9uSGlzdG9ncmFtQmluTGFiZWwoIERBVEEhUlsxOF1DWzZdLCAyMSwgMTQsIFRSVUUgKXoAAABbUTRhX1VTRURfTW9udGVDYXJsb19EZWdyZWVEYXlzX1JlbW92ZWRPdXRsaWVycy54bHN4XVNpbXVsYXRpb25SZXN1bHRzMkhERCFSNkMzPUBTaW11bGF0aW9uU3RhbmRhcmRFcnJvciggREFUQSFSWzMwXUNbMV0gKYkAAABbUTRhX1VTRURfTW9udGVDYXJsb19EZWdyZWVEYXlzX1JlbW92ZWRPdXRsaWVycy54bHN4XVNpbXVsYXRpb25SZXN1bHRzMTJIREQhUjI1Qzk9QFNpbXVsYXRpb25IaXN0b2dyYW1CaW4oIERBVEEhUlsxMV1DWzVdLCAyMSwgMjEsIFRSVUUgKaAAAABbUTRhX1VTRURfTW9udGVDYXJsb19EZWdyZWVEYXlzX1JlbW92ZWRPdXRsaWVycy54bHN4XVNpbXVsYXRpb25SZXN1bHRzMUNERCFSMTdDMTI9QFNpbXVsYXRpb25IaXN0b2dyYW1CaW4oIERBVEEhUls1Nl1DWy05XSwgMjEsIDEzLCBUUlVFICkgL0AgU2ltdWxhdGlvblRyaWFscygpoAAAAFtRNGFfVVNFRF9Nb250ZUNhcmxvX0RlZ3JlZURheXNfUmVtb3ZlZE91dGxpZXJzLnhsc3hdU2ltdWxhdGlvblJlc3VsdHMxQ0REIVIxN0MxMj1AU2ltdWxhdGlvbkhpc3RvZ3JhbUJpbiggREFUQSFSWzU2XUNbLTldLCAyMSwgMTMsIFRSVUUgKSAvQCBTaW11bGF0aW9uVHJpYWxzKCmUAAAAW1E0YV9VU0VEX01vbnRlQ2FybG9fRGVncmVlRGF5c19SZW1vdmVkT3V0bGllcnMueGxzeF1TaW11bGF0aW9uUmVzdWx0czNDREQhUjExQzM9QFNpbXVsYXRpb25NYXgoIERBVEEhUls2Ml1DWzJdICkgLUAgU2ltdWxhdGlvbk1pbiggREFUQSFSWzYyXUNbMl0gKZQAAABbUTRhX1VTRURfTW9udGVDYXJsb19EZWdyZWVEYXlzX1JlbW92ZWRPdXRsaWVycy54bHN4XVNpbXVsYXRpb25SZXN1bHRzM0NERCFSMTFDMz1AU2ltdWxhdGlvbk1heCggREFUQSFSWzYyXUNbMl0gKSAtQCBTaW11bGF0aW9uTWluKCBEQVRBIVJbNjJdQ1syXSApjwAAAFtRNGFfVVNFRF9Nb250ZUNhcmxvX0RlZ3JlZURheXNfUmVtb3ZlZE91dGxpZXJzLnhsc3hdU2ltdWxhdGlvblJlc3VsdHMxSEREIVIxOEMxMT1AU2ltdWxhdGlvbkhpc3RvZ3JhbUJpbkxhYmVsKCBEQVRBIVJbMThdQ1stOF0sIDIxLCAxNCwgVFJVRSApjwAAAFtRNGFfVVNFRF9Nb250ZUNhcmxvX0RlZ3JlZURheXNfUmVtb3ZlZE91dGxpZXJzLnhsc3hdU2ltdWxhdGlvblJlc3VsdHMySEREIVIxN0MxMT1AU2ltdWxhdGlvbkhpc3RvZ3JhbUJpbkxhYmVsKCBEQVRBIVJbMTldQ1stN10sIDIxLCAxMywgVFJVRSApoAAAAFtRNGFfVVNFRF9Nb250ZUNhcmxvX0RlZ3JlZURheXNfUmVtb3ZlZE91dGxpZXJzLnhsc3hdU2ltdWxhdGlvblJlc3VsdHMxMkhERCFSMjFDMTI9QFNpbXVsYXRpb25IaXN0b2dyYW1CaW4oIERBVEEhUlsxNV1DWzJdLCAyMSwgMTcsIFRSVUUgKSAvQCBTaW11bGF0aW9uVHJpYWxzKCmgAAAAW1E0YV9VU0VEX01vbnRlQ2FybG9fRGVncmVlRGF5c19SZW1vdmVkT3V0bGllcnMueGxzeF1TaW11bGF0aW9uUmVzdWx0czEySEREIVIyMUMxMj1AU2ltdWxhdGlvbkhpc3RvZ3JhbUJpbiggREFUQSFSWzE1XUNbMl0sIDIxLCAxNywgVFJVRSApIC9AIFNpbXVsYXRpb25UcmlhbHMoKaAAAABbUTRhX1VTRURfTW9udGVDYXJsb19EZWdyZWVEYXlzX1JlbW92ZWRPdXRsaWVycy54bHN4XVNpbXVsYXRpb25SZXN1bHRzMkhERCFSMjRDMTI9QFNpbXVsYXRpb25IaXN0b2dyYW1CaW4oIERBVEEhUlsxMl1DWy04XSwgMjEsIDIwLCBUUlVFICkgL0AgU2ltdWxhdGlvblRyaWFscygpoAAAAFtRNGFfVVNFRF9Nb250ZUNhcmxvX0RlZ3JlZURheXNfUmVtb3ZlZE91dGxpZXJzLnhsc3hdU2ltdWxhdGlvblJlc3VsdHMySEREIVIyNEMxMj1AU2ltdWxhdGlvbkhpc3RvZ3JhbUJpbiggREFUQSFSWzEyXUNbLThdLCAyMSwgMjAsIFRSVUUgKSAvQCBTaW11bGF0aW9uVHJpYWxzKCmHAAAAW1E0YV9VU0VEX01vbnRlQ2FybG9fRGVncmVlRGF5c19SZW1vdmVkT3V0bGllcnMueGxzeF1TaW11bGF0aW9uUmVzdWx0czEySEREIVI5Qzk9QFNpbXVsYXRpb25IaXN0b2dyYW1CaW4oIERBVEEhUlsyN11DWzVdLCAyMSwgNSwgVFJVRSApjgAAAFtRNGFfVVNFRF9Nb250ZUNhcmxvX0RlZ3JlZURheXNfUmVtb3ZlZE91dGxpZXJzLnhsc3hdU2ltdWxhdGlvblJlc3VsdHMxMUhERCFSMjJDOD1AU2ltdWxhdGlvbkhpc3RvZ3JhbUJpbkxhYmVsKCBEQVRBIVJbMTRdQ1s1XSwgMjEsIDE4LCBUUlVFICmBAAAAW1E0YV9VU0VEX01vbnRlQ2FybG9fRGVncmVlRGF5c19SZW1vdmVkT3V0bGllcnMueGxzeF1TaW11bGF0aW9uUmVzdWx0czExSEREIVIxN0M2PUBTaW11bGF0aW9uUGVyY2VudGlsZSggREFUQSFSWzE5XUNbN10sIFJDWy0xXSApXAAAAFtRNGFfVVNFRF9Nb250ZUNhcmxvX0RlZ3JlZURheXNfUmVtb3ZlZE91dGxpZXJzLnhsc3hdREFUQSFSNzNDMTI9QE5vcm1hbFZhbHVlKFJbLTJdQyxSWy0xXUMpcgAAAFtRNGFfVVNFRF9Nb250ZUNhcmxvX0RlZ3JlZURheXNfUmVtb3ZlZE91dGxpZXJzLnhsc3hdU2ltdWxhdGlvblJlc3VsdHMxMUhERCFSOEMzPUBTaW11bGF0aW9uTWluKCBEQVRBIVJbMjhdQ1sxMF0gKYoAAABbUTRhX1VTRURfTW9udGVDYXJsb19EZWdyZWVEYXlzX1JlbW92ZWRPdXRsaWVycy54bHN4XVNpbXVsYXRpb25SZXN1bHRzMTAhUjEwQzg9QFNpbXVsYXRpb25IaXN0b2dyYW1CaW5MYWJlbCggREFUQSFSWzYzXUNbNF0sIDIxLCA2LCBUUlVFICmIAAAAW1E0YV9VU0VEX01vbnRlQ2FybG9fRGVncmVlRGF5c19SZW1vdmVkT3V0bGllcnMueGxzeF1TaW11bGF0aW9uUmVzdWx0czEyQ0REIVIxMUM5PUBTaW11bGF0aW9uSGlzdG9ncmFtQmluKCBEQVRBIVJbNjJdQ1s1XSwgMjEsIDcsIFRSVUUgKZoAAABbUTRhX1VTRURfTW9udGVDYXJsb19EZWdyZWVEYXlzX1JlbW92ZWRPdXRsaWVycy54bHN4XVNpbXVsYXRpb25SZXN1bHRzMTAhUjE2QzEyPUBTaW11bGF0aW9uSGlzdG9ncmFtQmluKCBEQVRBIVJbNTddQywgMjEsIDEyLCBUUlVFICkgL0AgU2ltdWxhdGlvblRyaWFscygpmgAAAFtRNGFfVVNFRF9Nb250ZUNhcmxvX0RlZ3JlZURheXNfUmVtb3ZlZE91dGxpZXJzLnhsc3hdU2ltdWxhdGlvblJlc3VsdHMxMCFSMTZDMTI9QFNpbXVsYXRpb25IaXN0b2dyYW1CaW4oIERBVEEhUls1N11DLCAyMSwgMTIsIFRSVUUgKSAvQCBTaW11bGF0aW9uVHJpYWxzKCmeAAAAW1E0YV9VU0VEX01vbnRlQ2FybG9fRGVncmVlRGF5c19SZW1vdmVkT3V0bGllcnMueGxzeF1TaW11bGF0aW9uUmVzdWx0czExSEREIVI2QzEyPUBTaW11bGF0aW9uSGlzdG9ncmFtQmluKCBEQVRBIVJbMzBdQ1sxXSwgMjEsIDIsIFRSVUUgKSAvQCBTaW11bGF0aW9uVHJpYWxzKCmeAAAAW1E0YV9VU0VEX01vbnRlQ2FybG9fRGVncmVlRGF5c19SZW1vdmVkT3V0bGllcnMueGxzeF1TaW11bGF0aW9uUmVzdWx0czExSEREIVI2QzEyPUBTaW11bGF0aW9uSGlzdG9ncmFtQmluKCBEQVRBIVJbMzBdQ1sxXSwgMjEsIDIsIFRSVUUgKSAvQCBTaW11bGF0aW9uVHJpYWxzKCmNAAAAW1E0YV9VU0VEX01vbnRlQ2FybG9fRGVncmVlRGF5c19SZW1vdmVkT3V0bGllcnMueGxzeF1TaW11bGF0aW9uUmVzdWx0czFDREQhUjlDMTE9QFNpbXVsYXRpb25IaXN0b2dyYW1CaW5MYWJlbCggREFUQSFSWzY0XUNbLThdLCAyMSwgNSwgVFJVRSApmgAAAFtRNGFfVVNFRF9Nb250ZUNhcmxvX0RlZ3JlZURheXNfUmVtb3ZlZE91dGxpZXJzLnhsc3hdU2ltdWxhdGlvblJlc3VsdHMxMCFSMjFDMTI9QFNpbXVsYXRpb25IaXN0b2dyYW1CaW4oIERBVEEhUls1Ml1DLCAyMSwgMTcsIFRSVUUgKSAvQCBTaW11bGF0aW9uVHJpYWxzKCmaAAAAW1E0YV9VU0VEX01vbnRlQ2FybG9fRGVncmVlRGF5c19SZW1vdmVkT3V0bGllcnMueGxzeF1TaW11bGF0aW9uUmVzdWx0czEwIVIyMUMxMj1AU2ltdWxhdGlvbkhpc3RvZ3JhbUJpbiggREFUQSFSWzUyXUMsIDIxLCAxNywgVFJVRSApIC9AIFNpbXVsYXRpb25UcmlhbHMoKaAAAABbUTRhX1VTRURfTW9udGVDYXJsb19EZWdyZWVEYXlzX1JlbW92ZWRPdXRsaWVycy54bHN4XVNpbXVsYXRpb25SZXN1bHRzMTJIREQhUjI1QzEyPUBTaW11bGF0aW9uSGlzdG9ncmFtQmluKCBEQVRBIVJbMTFdQ1syXSwgMjEsIDIxLCBUUlVFICkgL0AgU2ltdWxhdGlvblRyaWFscygpoAAAAFtRNGFfVVNFRF9Nb250ZUNhcmxvX0RlZ3JlZURheXNfUmVtb3ZlZE91dGxpZXJzLnhsc3hdU2ltdWxhdGlvblJlc3VsdHMxMkhERCFSMjVDMTI9QFNpbXVsYXRpb25IaXN0b2dyYW1CaW4oIERBVEEhUlsxMV1DWzJdLCAyMSwgMjEsIFRSVUUgKSAvQCBTaW11bGF0aW9uVHJpYWxzKCmPAAAAW1E0YV9VU0VEX01vbnRlQ2FybG9fRGVncmVlRGF5c19SZW1vdmVkT3V0bGllcnMueGxzeF1TaW11bGF0aW9uUmVzdWx0czExSEREIVIyMUMxMT1AU2ltdWxhdGlvbkhpc3RvZ3JhbUJpbkxhYmVsKCBEQVRBIVJbMTVdQ1syXSwgMjEsIDE3LCBUUlVFICmeAAAAW1E0YV9VU0VEX01vbnRlQ2FybG9fRGVncmVlRGF5c19SZW1vdmVkT3V0bGllcnMueGxzeF1TaW11bGF0aW9uUmVzdWx0czFDREQhUjhDMTI9QFNpbXVsYXRpb25IaXN0b2dyYW1CaW4oIERBVEEhUls2NV1DWy05XSwgMjEsIDQsIFRSVUUgKSAvQCBTaW11bGF0aW9uVHJpYWxzKCmeAAAAW1E0YV9VU0VEX01vbnRlQ2FybG9fRGVncmVlRGF5c19SZW1vdmVkT3V0bGllcnMueGxzeF1TaW11bGF0aW9uUmVzdWx0czFDREQhUjhDMTI9QFNpbXVsYXRpb25IaXN0b2dyYW1CaW4oIERBVEEhUls2NV1DWy05XSwgMjEsIDQsIFRSVUUgKSAvQCBTaW11bGF0aW9uVHJpYWxzKCmgAAAAW1E0YV9VU0VEX01vbnRlQ2FybG9fRGVncmVlRGF5c19SZW1vdmVkT3V0bGllcnMueGxzeF1TaW11bGF0aW9uUmVzdWx0czExSEREIVIyNUMxMj1AU2ltdWxhdGlvbkhpc3RvZ3JhbUJpbiggREFUQSFSWzExXUNbMV0sIDIxLCAyMSwgVFJVRSApIC9AIFNpbXVsYXRpb25UcmlhbHMoKaAAAABbUTRhX1VTRURfTW9udGVDYXJsb19EZWdyZWVEYXlzX1JlbW92ZWRPdXRsaWVycy54bHN4XVNpbXVsYXRpb25SZXN1bHRzMTFIREQhUjI1QzEyPUBTaW11bGF0aW9uSGlzdG9ncmFtQmluKCBEQVRBIVJbMTFdQ1sxXSwgMjEsIDIxLCBUUlVFICkgL0AgU2ltdWxhdGlvblRyaWFscygpmgAAAFtRNGFfVVNFRF9Nb250ZUNhcmxvX0RlZ3JlZURheXNfUmVtb3ZlZE91dGxpZXJzLnhsc3hdU2ltdWxhdGlvblJlc3VsdHMxMCFSMjBDMTI9QFNpbXVsYXRpb25IaXN0b2dyYW1CaW4oIERBVEEhUls1M11DLCAyMSwgMTYsIFRSVUUgKSAvQCBTaW11bGF0aW9uVHJpYWxzKCmaAAAAW1E0YV9VU0VEX01vbnRlQ2FybG9fRGVncmVlRGF5c19SZW1vdmVkT3V0bGllcnMueGxzeF1TaW11bGF0aW9uUmVzdWx0czEwIVIyMEMxMj1AU2ltdWxhdGlvbkhpc3RvZ3JhbUJpbiggREFUQSFSWzUzXUMsIDIxLCAxNiwgVFJVRSApIC9AIFNpbXVsYXRpb25UcmlhbHMoKZ8AAABbUTRhX1VTRURfTW9udGVDYXJsb19EZWdyZWVEYXlzX1JlbW92ZWRPdXRsaWVycy54bHN4XVNpbXVsYXRpb25SZXN1bHRzMTFIREQhUjEwQzEyPUBTaW11bGF0aW9uSGlzdG9ncmFtQmluKCBEQVRBIVJbMjZdQ1sxXSwgMjEsIDYsIFRSVUUgKSAvQCBTaW11bGF0aW9uVHJpYWxzKCmfAAAAW1E0YV9VU0VEX01vbnRlQ2FybG9fRGVncmVlRGF5c19SZW1vdmVkT3V0bGllcnMueGxzeF1TaW11bGF0aW9uUmVzdWx0czExSEREIVIxMEMxMj1AU2ltdWxhdGlvbkhpc3RvZ3JhbUJpbiggREFUQSFSWzI2XUNbMV0sIDIxLCA2LCBUUlVFICkgL0AgU2ltdWxhdGlvblRyaWFscygpjwAAAFtRNGFfVVNFRF9Nb250ZUNhcmxvX0RlZ3JlZURheXNfUmVtb3ZlZE91dGxpZXJzLnhsc3hdU2ltdWxhdGlvblJlc3VsdHMxQ0REIVIxN0MxMT1AU2ltdWxhdGlvbkhpc3RvZ3JhbUJpbkxhYmVsKCBEQVRBIVJbNTZdQ1stOF0sIDIxLCAxMywgVFJVRSAphgAAAFtRNGFfVVNFRF9Nb250ZUNhcmxvX0RlZ3JlZURheXNfUmVtb3ZlZE91dGxpZXJzLnhsc3hdU2ltdWxhdGlvblJlc3VsdHMxMCFSMTdDOT1AU2ltdWxhdGlvbkhpc3RvZ3JhbUJpbiggREFUQSFSWzU2XUNbM10sIDIxLCAxMywgVFJVRSApfAAAAFtRNGFfVVNFRF9Nb250ZUNhcmxvX0RlZ3JlZURheXNfUmVtb3ZlZE91dGxpZXJzLnhsc3hdU2ltdWxhdGlvblJlc3VsdHMxQ0REIVIxM0MzPUBTaW11bGF0aW9uU3RhbmRhcmREZXZpYXRpb24oIERBVEEhUls2MF1DICmPAAAAW1E0YV9VU0VEX01vbnRlQ2FybG9fRGVncmVlRGF5c19SZW1vdmVkT3V0bGllcnMueGxzeF1TaW11bGF0aW9uUmVzdWx0czExSEREIVIyNUMxMT1AU2ltdWxhdGlvbkhpc3RvZ3JhbUJpbkxhYmVsKCBEQVRBIVJbMTFdQ1syXSwgMjEsIDIxLCBUUlVFICmGAAAAW1E0YV9VU0VEX01vbnRlQ2FybG9fRGVncmVlRGF5c19SZW1vdmVkT3V0bGllcnMueGxzeF1TaW11bGF0aW9uUmVzdWx0czEwIVIyM0M5PUBTaW11bGF0aW9uSGlzdG9ncmFtQmluKCBEQVRBIVJbNTBdQ1szXSwgMjEsIDE5LCBUUlVFICmgAAAAW1E0YV9VU0VEX01vbnRlQ2FybG9fRGVncmVlRGF5c19SZW1vdmVkT3V0bGllcnMueGxzeF1TaW11bGF0aW9uUmVzdWx0czNIREQhUjE4QzEyPUBTaW11bGF0aW9uSGlzdG9ncmFtQmluKCBEQVRBIVJbMThdQ1stN10sIDIxLCAxNCwgVFJVRSApIC9AIFNpbXVsYXRpb25UcmlhbHMoKaAAAABbUTRhX1VTRURfTW9udGVDYXJsb19EZWdyZWVEYXlzX1JlbW92ZWRPdXRsaWVycy54bHN4XVNpbXVsYXRpb25SZXN1bHRzM0hERCFSMThDMTI9QFNpbXVsYXRpb25IaXN0b2dyYW1CaW4oIERBVEEhUlsxOF1DWy03XSwgMjEsIDE0LCBUUlVFICkgL0AgU2ltdWxhdGlvblRyaWFscygphwAAAFtRNGFfVVNFRF9Nb250ZUNhcmxvX0RlZ3JlZURheXNfUmVtb3ZlZE91dGxpZXJzLnhsc3hdU2ltdWxhdGlvblJlc3VsdHMzSEREIVI5Qzk9QFNpbXVsYXRpb25IaXN0b2dyYW1CaW4oIERBVEEhUlsyN11DWy00XSwgMjEsIDUsIFRSVUUgKYEAAABbUTRhX1VTRURfTW9udGVDYXJsb19EZWdyZWVEYXlzX1JlbW92ZWRPdXRsaWVycy54bHN4XVNpbXVsYXRpb25SZXN1bHRzMTJIREQhUjE0QzY9QFNpbXVsYXRpb25QZXJjZW50aWxlKCBEQVRBIVJbMjJdQ1s4XSwgUkNbLTFdICmOAAAAW1E0YV9VU0VEX01vbnRlQ2FybG9fRGVncmVlRGF5c19SZW1vdmVkT3V0bGllcnMueGxzeF1TaW11bGF0aW9uUmVzdWx0czExQ0REIVIxNkM4PUBTaW11bGF0aW9uSGlzdG9ncmFtQmluTGFiZWwoIERBVEEhUls1N11DWzVdLCAyMSwgMTIsIFRSVUUgKYsAAABbUTRhX1VTRURfTW9udGVDYXJsb19EZWdyZWVEYXlzX1JlbW92ZWRPdXRsaWVycy54bHN4XVNpbXVsYXRpb25SZXN1bHRzMTAhUjI1Qzg9QFNpbXVsYXRpb25IaXN0b2dyYW1CaW5MYWJlbCggREFUQSFSWzQ4XUNbNF0sIDIxLCAyMSwgVFJVRSApjQAAAFtRNGFfVVNFRF9Nb250ZUNhcmxvX0RlZ3JlZURheXNfUmVtb3ZlZE91dGxpZXJzLnhsc3hdU2ltdWxhdGlvblJlc3VsdHMxMUNERCFSN0MxMT1AU2ltdWxhdGlvbkhpc3RvZ3JhbUJpbkxhYmVsKCBEQVRBIVJbNjZdQ1syXSwgMjEsIDMsIFRSVUUgKYAAAABbUTRhX1VTRURfTW9udGVDYXJsb19EZWdyZWVEYXlzX1JlbW92ZWRPdXRsaWVycy54bHN4XVNpbXVsYXRpb25SZXN1bHRzMTJIREQhUjhDNj1AU2ltdWxhdGlvblBlcmNlbnRpbGUoIERBVEEhUlsyOF1DWzhdLCBSQ1stMV0gKXMAAABbUTRhX1VTRURfTW9udGVDYXJsb19EZWdyZWVEYXlzX1JlbW92ZWRPdXRsaWVycy54bHN4XVNpbXVsYXRpb25SZXN1bHRzMTFDREQhUjRDMz1AU2ltdWxhdGlvbk1lYW4oIERBVEEhUls2OV1DWzEwXSApjwAAAFtRNGFfVVNFRF9Nb250ZUNhcmxvX0RlZ3JlZURheXNfUmVtb3ZlZE91dGxpZXJzLnhsc3hdU2ltdWxhdGlvblJlc3VsdHMxMkNERCFSMjJDMTE9QFNpbXVsYXRpb25IaXN0b2dyYW1CaW5MYWJlbCggREFUQSFSWzUxXUNbM10sIDIxLCAxOCwgVFJVRSApjwAAAFtRNGFfVVNFRF9Nb250ZUNhcmxvX0RlZ3JlZURheXNfUmVtb3ZlZE91dGxpZXJzLnhsc3hdU2ltdWxhdGlvblJlc3VsdHMxMUNERCFSMTdDMTE9QFNpbXVsYXRpb25IaXN0b2dyYW1CaW5MYWJlbCggREFUQSFSWzU2XUNbMl0sIDIxLCAxMywgVFJVRSApjQAAAFtRNGFfVVNFRF9Nb250ZUNhcmxvX0RlZ3JlZURheXNfUmVtb3ZlZE91dGxpZXJzLnhsc3hdU2ltdWxhdGlvblJlc3VsdHMxMkNERCFSN0MxMT1AU2ltdWxhdGlvbkhpc3RvZ3JhbUJpbkxhYmVsKCBEQVRBIVJbNjZdQ1szXSwgMjEsIDMsIFRSVUUgKY4AAABbUTRhX1VTRURfTW9udGVDYXJsb19EZWdyZWVEYXlzX1JlbW92ZWRPdXRsaWVycy54bHN4XVNpbXVsYXRpb25SZXN1bHRzMTFDREQhUjIwQzg9QFNpbXVsYXRpb25IaXN0b2dyYW1CaW5MYWJlbCggREFUQSFSWzUzXUNbNV0sIDIxLCAxNiwgVFJVRSAphgAAAFtRNGFfVVNFRF9Nb250ZUNhcmxvX0RlZ3JlZURheXNfUmVtb3ZlZE91dGxpZXJzLnhsc3hdU2ltdWxhdGlvblJlc3VsdHMxMCFSMTZDOT1AU2ltdWxhdGlvbkhpc3RvZ3JhbUJpbiggREFUQSFSWzU3XUNbM10sIDIxLCAxMiwgVFJVRSApiQAAAFtRNGFfVVNFRF9Nb250ZUNhcmxvX0RlZ3JlZURheXNfUmVtb3ZlZE91dGxpZXJzLnhsc3hdU2ltdWxhdGlvblJlc3VsdHMxQ0REIVIxNUM5PUBTaW11bGF0aW9uSGlzdG9ncmFtQmluKCBEQVRBIVJbNThdQ1stNl0sIDIxLCAxMSwgVFJVRSAplwAAAFtRNGFfVVNFRF9Nb250ZUNhcmxvX0RlZ3JlZURheXNfUmVtb3ZlZE91dGxpZXJzLnhsc3hdU2ltdWxhdGlvblJlc3VsdHMxMkNERCFSMTFDMz1AU2ltdWxhdGlvbk1heCggREFUQSFSWzYyXUNbMTFdICkgLUAgU2ltdWxhdGlvbk1pbiggREFUQSFSWzYyXUNbMTFdICmXAAAAW1E0YV9VU0VEX01vbnRlQ2FybG9fRGVncmVlRGF5c19SZW1vdmVkT3V0bGllcnMueGxzeF1TaW11bGF0aW9uUmVzdWx0czEyQ0REIVIxMUMzPUBTaW11bGF0aW9uTWF4KCBEQVRBIVJbNjJdQ1sxMV0gKSAtQCBTaW11bGF0aW9uTWluKCBEQVRBIVJbNjJdQ1sxMV0gKY4AAABbUTRhX1VTRURfTW9udGVDYXJsb19EZWdyZWVEYXlzX1JlbW92ZWRPdXRsaWVycy54bHN4XVNpbXVsYXRpb25SZXN1bHRzMUhERCFSMTlDOD1AU2ltdWxhdGlvbkhpc3RvZ3JhbUJpbkxhYmVsKCBEQVRBIVJbMTddQ1stNV0sIDIxLCAxNSwgVFJVRSApgQAAAFtRNGFfVVNFRF9Nb250ZUNhcmxvX0RlZ3JlZURheXNfUmVtb3ZlZE91dGxpZXJzLnhsc3hdU2ltdWxhdGlvblJlc3VsdHMxMkNERCFSMjVDNj1AU2ltdWxhdGlvblBlcmNlbnRpbGUoIERBVEEhUls0OF1DWzhdLCBSQ1stMV0gKYEAAABbUTRhX1VTRURfTW9udGVDYXJsb19EZWdyZWVEYXlzX1JlbW92ZWRPdXRsaWVycy54bHN4XVNpbXVsYXRpb25SZXN1bHRzMTFDREQhUjIwQzY9QFNpbXVsYXRpb25QZXJjZW50aWxlKCBEQVRBIVJbNTNdQ1s3XSwgUkNbLTFdICmBAAAAW1E0YV9VU0VEX01vbnRlQ2FybG9fRGVncmVlRGF5c19SZW1vdmVkT3V0bGllcnMueGxzeF1TaW11bGF0aW9uUmVzdWx0czEyQ0REIVIxMEM2PUBTaW11bGF0aW9uUGVyY2VudGlsZSggREFUQSFSWzYzXUNbOF0sIFJDWy0xXSApjAAAAFtRNGFfVVNFRF9Nb250ZUNhcmxvX0RlZ3JlZURheXNfUmVtb3ZlZE91dGxpZXJzLnhsc3hdU2ltdWxhdGlvblJlc3VsdHMxSEREIVI3Qzg9QFNpbXVsYXRpb25IaXN0b2dyYW1CaW5MYWJlbCggREFUQSFSWzI5XUNbLTVdLCAyMSwgMywgVFJVRSApmAAAAFtRNGFfVVNFRF9Nb250ZUNhcmxvX0RlZ3JlZURheXNfUmVtb3ZlZE91dGxpZXJzLnhsc3hdU2ltdWxhdGlvblJlc3VsdHMxMCFSN0MxMj1AU2ltdWxhdGlvbkhpc3RvZ3JhbUJpbiggREFUQSFSWzY2XUMsIDIxLCAzLCBUUlVFICkgL0AgU2ltdWxhdGlvblRyaWFscygpmAAAAFtRNGFfVVNFRF9Nb250ZUNhcmxvX0RlZ3JlZURheXNfUmVtb3ZlZE91dGxpZXJzLnhsc3hdU2ltdWxhdGlvblJlc3VsdHMxMCFSN0MxMj1AU2ltdWxhdGlvbkhpc3RvZ3JhbUJpbiggREFUQSFSWzY2XUMsIDIxLCAzLCBUUlVFICkgL0AgU2ltdWxhdGlvblRyaWFscygpiQAAAFtRNGFfVVNFRF9Nb250ZUNhcmxvX0RlZ3JlZURheXNfUmVtb3ZlZE91dGxpZXJzLnhsc3hdU2ltdWxhdGlvblJlc3VsdHMxQ0REIVIyM0M5PUBTaW11bGF0aW9uSGlzdG9ncmFtQmluKCBEQVRBIVJbNTBdQ1stNl0sIDIxLCAxOSwgVFJVRSApeAAAAFtRNGFfVVNFRF9Nb250ZUNhcmxvX0RlZ3JlZURheXNfUmVtb3ZlZE91dGxpZXJzLnhsc3hdU2ltdWxhdGlvblJlc3VsdHMxMkNERCFSMTdDMz1AU2ltdWxhdGlvbkt1cnRvc2lzKCBEQVRBIVJbNTZdQ1sxMV0gKYUAAABbUTRhX1VTRURfTW9udGVDYXJsb19EZWdyZWVEYXlzX1JlbW92ZWRPdXRsaWVycy54bHN4XVNpbXVsYXRpb25SZXN1bHRzMTAhUjExQzk9QFNpbXVsYXRpb25IaXN0b2dyYW1CaW4oIERBVEEhUls2Ml1DWzNdLCAyMSwgNywgVFJVRSApjQAAAFtRNGFfVVNFRF9Nb250ZUNhcmxvX0RlZ3JlZURheXNfUmVtb3ZlZE91dGxpZXJzLnhsc3hdU2ltdWxhdGlvblJlc3VsdHMzSEREIVIxMkM4PUBTaW11bGF0aW9uSGlzdG9ncmFtQmluTGFiZWwoIERBVEEhUlsyNF1DWy0zXSwgMjEsIDgsIFRSVUUgKYEAAABbUTRhX1VTRURfTW9udGVDYXJsb19EZWdyZWVEYXlzX1JlbW92ZWRPdXRsaWVycy54bHN4XVNpbXVsYXRpb25SZXN1bHRzM0hERCFSMTBDNj1AU2ltdWxhdGlvblBlcmNlbnRpbGUoIERBVEEhUlsyNl1DWy0xXSwgUkNbLTFdIClbAAAAW1E0YV9VU0VEX01vbnRlQ2FybG9fRGVncmVlRGF5c19SZW1vdmVkT3V0bGllcnMueGxzeF1EQVRBIVIzNkM2PUBOb3JtYWxWYWx1ZShSWy0yXUMsUlstMV1DKYkAAABbUTRhX1VTRURfTW9udGVDYXJsb19EZWdyZWVEYXlzX1JlbW92ZWRPdXRsaWVycy54bHN4XVNpbXVsYXRpb25SZXN1bHRzM0hERCFSMTZDOT1AU2ltdWxhdGlvbkhpc3RvZ3JhbUJpbiggREFUQSFSWzIwXUNbLTRdLCAyMSwgMTIsIFRSVUUgKYAAAABbUTRhX1VTRURfTW9udGVDYXJsb19EZWdyZWVEYXlzX1JlbW92ZWRPdXRsaWVycy54bHN4XVNpbXVsYXRpb25SZXN1bHRzM0hERCFSNkM2PUBTaW11bGF0aW9uUGVyY2VudGlsZSggREFUQSFSWzMwXUNbLTFdLCBSQ1stMV0gKaAAAABbUTRhX1VTRURfTW9udGVDYXJsb19EZWdyZWVEYXlzX1JlbW92ZWRPdXRsaWVycy54bHN4XVNpbXVsYXRpb25SZXN1bHRzM0hERCFSMTVDMTI9QFNpbXVsYXRpb25IaXN0b2dyYW1CaW4oIERBVEEhUlsyMV1DWy03XSwgMjEsIDExLCBUUlVFICkgL0AgU2ltdWxhdGlvblRyaWFscygpoAAAAFtRNGFfVVNFRF9Nb250ZUNhcmxvX0RlZ3JlZURheXNfUmVtb3ZlZE91dGxpZXJzLnhsc3hdU2ltdWxhdGlvblJlc3VsdHMzSEREIVIxNUMxMj1AU2ltdWxhdGlvbkhpc3RvZ3JhbUJpbiggREFUQSFSWzIxXUNbLTddLCAyMSwgMTEsIFRSVUUgKSAvQCBTaW11bGF0aW9uVHJpYWxzKCmgAAAAW1E0YV9VU0VEX01vbnRlQ2FybG9fRGVncmVlRGF5c19SZW1vdmVkT3V0bGllcnMueGxzeF1TaW11bGF0aW9uUmVzdWx0czNIREQhUjE2QzEyPUBTaW11bGF0aW9uSGlzdG9ncmFtQmluKCBEQVRBIVJbMjBdQ1stN10sIDIxLCAxMiwgVFJVRSApIC9AIFNpbXVsYXRpb25UcmlhbHMoKaAAAABbUTRhX1VTRURfTW9udGVDYXJsb19EZWdyZWVEYXlzX1JlbW92ZWRPdXRsaWVycy54bHN4XVNpbXVsYXRpb25SZXN1bHRzM0hERCFSMTZDMTI9QFNpbXVsYXRpb25IaXN0b2dyYW1CaW4oIERBVEEhUlsyMF1DWy03XSwgMjEsIDEyLCBUUlVFICkgL0AgU2ltdWxhdGlvblRyaWFscygpjgAAAFtRNGFfVVNFRF9Nb250ZUNhcmxvX0RlZ3JlZURheXNfUmVtb3ZlZE91dGxpZXJzLnhsc3hdU2ltdWxhdGlvblJlc3VsdHMzSEREIVIxNEM4PUBTaW11bGF0aW9uSGlzdG9ncmFtQmluTGFiZWwoIERBVEEhUlsyMl1DWy0zXSwgMjEsIDEwLCBUUlVFICl6AAAAW1E0YV9VU0VEX01vbnRlQ2FybG9fRGVncmVlRGF5c19SZW1vdmVkT3V0bGllcnMueGxzeF1TaW11bGF0aW9uUmVzdWx0czNIREQhUjZDMz1AU2ltdWxhdGlvblN0YW5kYXJkRXJyb3IoIERBVEEhUlszMF1DWzJdICmBAAAAW1E0YV9VU0VEX01vbnRlQ2FybG9fRGVncmVlRGF5c19SZW1vdmVkT3V0bGllcnMueGxzeF1TaW11bGF0aW9uUmVzdWx0czFIREQhUjEyQzY9QFNpbXVsYXRpb25QZXJjZW50aWxlKCBEQVRBIVJbMjRdQ1stM10sIFJDWy0xXSApgQAAAFtRNGFfVVNFRF9Nb250ZUNhcmxvX0RlZ3JlZURheXNfUmVtb3ZlZE91dGxpZXJzLnhsc3hdU2ltdWxhdGlvblJlc3VsdHMxMUNERCFSMTZDNj1AU2ltdWxhdGlvblBlcmNlbnRpbGUoIERBVEEhUls1N11DWzddLCBSQ1stMV0gKYoAAABbUTRhX1VTRURfTW9udGVDYXJsb19EZWdyZWVEYXlzX1JlbW92ZWRPdXRsaWVycy54bHN4XVNpbXVsYXRpb25SZXN1bHRzMTAhUjEzQzg9QFNpbXVsYXRpb25IaXN0b2dyYW1CaW5MYWJlbCggREFUQSFSWzYwXUNbNF0sIDIxLCA5LCBUUlVFICmMAAAAW1E0YV9VU0VEX01vbnRlQ2FybG9fRGVncmVlRGF5c19SZW1vdmVkT3V0bGllcnMueGxzeF1TaW11bGF0aW9uUmVzdWx0czFDREQhUjdDOD1AU2ltdWxhdGlvbkhpc3RvZ3JhbUJpbkxhYmVsKCBEQVRBIVJbNjZdQ1stNV0sIDIxLCAzLCBUUlVFICmJAAAAW1E0YV9VU0VEX01vbnRlQ2FybG9fRGVncmVlRGF5c19SZW1vdmVkT3V0bGllcnMueGxzeF1TaW11bGF0aW9uUmVzdWx0czExSEREIVIyMEM5PUBTaW11bGF0aW9uSGlzdG9ncmFtQmluKCBEQVRBIVJbMTZdQ1s0XSwgMjEsIDE2LCBUUlVFICmJAAAAW1E0YV9VU0VEX01vbnRlQ2FybG9fRGVncmVlRGF5c19SZW1vdmVkT3V0bGllcnMueGxzeF1TaW11bGF0aW9uUmVzdWx0czEySEREIVIxOUM5PUBTaW11bGF0aW9uSGlzdG9ncmFtQmluKCBEQVRBIVJbMTddQ1s1XSwgMjEsIDE1LCBUUlVFICmgAAAAW1E0YV9VU0VEX01vbnRlQ2FybG9fRGVncmVlRGF5c19SZW1vdmVkT3V0bGllcnMueGxzeF1TaW11bGF0aW9uUmVzdWx0czNIREQhUjIwQzEyPUBTaW11bGF0aW9uSGlzdG9ncmFtQmluKCBEQVRBIVJbMTZdQ1stN10sIDIxLCAxNiwgVFJVRSApIC9AIFNpbXVsYXRpb25UcmlhbHMoKaAAAABbUTRhX1VTRURfTW9udGVDYXJsb19EZWdyZWVEYXlzX1JlbW92ZWRPdXRsaWVycy54bHN4XVNpbXVsYXRpb25SZXN1bHRzM0hERCFSMjBDMTI9QFNpbXVsYXRpb25IaXN0b2dyYW1CaW4oIERBVEEhUlsxNl1DWy03XSwgMjEsIDE2LCBUUlVFICkgL0AgU2ltdWxhdGlvblRyaWFscygpiQAAAFtRNGFfVVNFRF9Nb250ZUNhcmxvX0RlZ3JlZURheXNfUmVtb3ZlZE91dGxpZXJzLnhsc3hdU2ltdWxhdGlvblJlc3VsdHMzSEREIVIyNUM5PUBTaW11bGF0aW9uSGlzdG9ncmFtQmluKCBEQVRBIVJbMTFdQ1stNF0sIDIxLCAyMSwgVFJVRSApngAAAFtRNGFfVVNFRF9Nb250ZUNhcmxvX0RlZ3JlZURheXNfUmVtb3ZlZE91dGxpZXJzLnhsc3hdU2ltdWxhdGlvblJlc3VsdHMzSEREIVI2QzEyPUBTaW11bGF0aW9uSGlzdG9ncmFtQmluKCBEQVRBIVJbMzBdQ1stN10sIDIxLCAyLCBUUlVFICkgL0AgU2ltdWxhdGlvblRyaWFscygpngAAAFtRNGFfVVNFRF9Nb250ZUNhcmxvX0RlZ3JlZURheXNfUmVtb3ZlZE91dGxpZXJzLnhsc3hdU2ltdWxhdGlvblJlc3VsdHMzSEREIVI2QzEyPUBTaW11bGF0aW9uSGlzdG9ncmFtQmluKCBEQVRBIVJbMzBdQ1stN10sIDIxLCAyLCBUUlVFICkgL0AgU2ltdWxhdGlvblRyaWFscygpjQAAAFtRNGFfVVNFRF9Nb250ZUNhcmxvX0RlZ3JlZURheXNfUmVtb3ZlZE91dGxpZXJzLnhsc3hdU2ltdWxhdGlvblJlc3VsdHMzSEREIVI2QzExPUBTaW11bGF0aW9uSGlzdG9ncmFtQmluTGFiZWwoIERBVEEhUlszMF1DWy02XSwgMjEsIDIsIFRSVUUgKYkAAABbUTRhX1VTRURfTW9udGVDYXJsb19EZWdyZWVEYXlzX1JlbW92ZWRPdXRsaWVycy54bHN4XVNpbXVsYXRpb25SZXN1bHRzMTFIREQhUjE2Qzk9QFNpbXVsYXRpb25IaXN0b2dyYW1CaW4oIERBVEEhUlsyMF1DWzRdLCAyMSwgMTIsIFRSVUUgKY4AAABbUTRhX1VTRURfTW9udGVDYXJsb19EZWdyZWVEYXlzX1JlbW92ZWRPdXRsaWVycy54bHN4XVNpbXVsYXRpb25SZXN1bHRzMTJIREQhUjIxQzg9QFNpbXVsYXRpb25IaXN0b2dyYW1CaW5MYWJlbCggREFUQSFSWzE1XUNbNl0sIDIxLCAxNywgVFJVRSApjgAAAFtRNGFfVVNFRF9Nb250ZUNhcmxvX0RlZ3JlZURheXNfUmVtb3ZlZE91dGxpZXJzLnhsc3hdU2ltdWxhdGlvblJlc3VsdHMxMkhERCFSMTVDOD1AU2ltdWxhdGlvbkhpc3RvZ3JhbUJpbkxhYmVsKCBEQVRBIVJbMjFdQ1s2XSwgMjEsIDExLCBUUlVFICmYAAAAW1E0YV9VU0VEX01vbnRlQ2FybG9fRGVncmVlRGF5c19SZW1vdmVkT3V0bGllcnMueGxzeF1TaW11bGF0aW9uUmVzdWx0czEwIVI5QzEyPUBTaW11bGF0aW9uSGlzdG9ncmFtQmluKCBEQVRBIVJbNjRdQywgMjEsIDUsIFRSVUUgKSAvQCBTaW11bGF0aW9uVHJpYWxzKCmYAAAAW1E0YV9VU0VEX01vbnRlQ2FybG9fRGVncmVlRGF5c19SZW1vdmVkT3V0bGllcnMueGxzeF1TaW11bGF0aW9uUmVzdWx0czEwIVI5QzEyPUBTaW11bGF0aW9uSGlzdG9ncmFtQmluKCBEQVRBIVJbNjRdQywgMjEsIDUsIFRSVUUgKSAvQCBTaW11bGF0aW9uVHJpYWxzKClvAAAAW1E0YV9VU0VEX01vbnRlQ2FybG9fRGVncmVlRGF5c19SZW1vdmVkT3V0bGllcnMueGxzeF1TaW11bGF0aW9uUmVzdWx0czEwIVI0QzM9QFNpbXVsYXRpb25NZWFuKCBEQVRBIVJbNjldQ1s5XSApiQAAAFtRNGFfVVNFRF9Nb250ZUNhcmxvX0RlZ3JlZURheXNfUmVtb3ZlZE91dGxpZXJzLnhsc3hdU2ltdWxhdGlvblJlc3VsdHMzSEREIVIxOUM5PUBTaW11bGF0aW9uSGlzdG9ncmFtQmluKCBEQVRBIVJbMTddQ1stNF0sIDIxLCAxNSwgVFJVRSApgQAAAFtRNGFfVVNFRF9Nb250ZUNhcmxvX0RlZ3JlZURheXNfUmVtb3ZlZE91dGxpZXJzLnhsc3hdU2ltdWxhdGlvblJlc3VsdHMxMUNERCFSMTRDNj1AU2ltdWxhdGlvblBlcmNlbnRpbGUoIERBVEEhUls1OV1DWzddLCBSQ1stMV0gKX4AAABbUTRhX1VTRURfTW9udGVDYXJsb19EZWdyZWVEYXlzX1JlbW92ZWRPdXRsaWVycy54bHN4XVNpbXVsYXRpb25SZXN1bHRzMTAhUjIyQzY9QFNpbXVsYXRpb25QZXJjZW50aWxlKCBEQVRBIVJbNTFdQ1s2XSwgUkNbLTFdICmPAAAAW1E0YV9VU0VEX01vbnRlQ2FybG9fRGVncmVlRGF5c19SZW1vdmVkT3V0bGllcnMueGxzeF1TaW11bGF0aW9uUmVzdWx0czNIREQhUjE3QzExPUBTaW11bGF0aW9uSGlzdG9ncmFtQmluTGFiZWwoIERBVEEhUlsxOV1DWy02XSwgMjEsIDEzLCBUUlVFICmgAAAAW1E0YV9VU0VEX01vbnRlQ2FybG9fRGVncmVlRGF5c19SZW1vdmVkT3V0bGllcnMueGxzeF1TaW11bGF0aW9uUmVzdWx0czNIREQhUjE3QzEyPUBTaW11bGF0aW9uSGlzdG9ncmFtQmluKCBEQVRBIVJbMTldQ1stN10sIDIxLCAxMywgVFJVRSApIC9AIFNpbXVsYXRpb25UcmlhbHMoKaAAAABbUTRhX1VTRURfTW9udGVDYXJsb19EZWdyZWVEYXlzX1JlbW92ZWRPdXRsaWVycy54bHN4XVNpbXVsYXRpb25SZXN1bHRzM0hERCFSMTdDMTI9QFNpbXVsYXRpb25IaXN0b2dyYW1CaW4oIERBVEEhUlsxOV1DWy03XSwgMjEsIDEzLCBUUlVFICkgL0AgU2ltdWxhdGlvblRyaWFscygpjgAAAFtRNGFfVVNFRF9Nb250ZUNhcmxvX0RlZ3JlZURheXNfUmVtb3ZlZE91dGxpZXJzLnhsc3hdU2ltdWxhdGlvblJlc3VsdHMzSEREIVIxNUM4PUBTaW11bGF0aW9uSGlzdG9ncmFtQmluTGFiZWwoIERBVEEhUlsyMV1DWy0zXSwgMjEsIDExLCBUUlVFIClcAAAAW1E0YV9VU0VEX01vbnRlQ2FybG9fRGVncmVlRGF5c19SZW1vdmVkT3V0bGllcnMueGxzeF1EQVRBIVI3M0MxNT1ATm9ybWFsVmFsdWUoUlstMl1DLFJbLTFdQymJAAAAW1E0YV9VU0VEX01vbnRlQ2FybG9fRGVncmVlRGF5c19SZW1vdmVkT3V0bGllcnMueGxzeF1TaW11bGF0aW9uUmVzdWx0czghUjEwQzg9QFNpbXVsYXRpb25IaXN0b2dyYW1CaW5MYWJlbCggREFUQSFSWzYzXUNbMl0sIDIxLCA2LCBUUlVFICmLAAAAW1E0YV9VU0VEX01vbnRlQ2FybG9fRGVncmVlRGF5c19SZW1vdmVkT3V0bGllcnMueGxzeF1TaW11bGF0aW9uUmVzdWx0czUhUjIxQzg9QFNpbXVsYXRpb25IaXN0b2dyYW1CaW5MYWJlbCggREFUQSFSWzUyXUNbLTFdLCAyMSwgMTcsIFRSVUUgKYIAAABbUTRhX1VTRURfTW9udGVDYXJsb19EZWdyZWVEYXlzX1JlbW92ZWRPdXRsaWVycy54bHN4XVNpbXVsYXRpb25SZXN1bHRzNyFSMTVDOT1AU2ltdWxhdGlvbkhpc3RvZ3JhbUJpbiggREFUQSFSWzU4XUMsIDIxLCAxMSwgVFJVRSApjAAAAFtRNGFfVVNFRF9Nb250ZUNhcmxvX0RlZ3JlZURheXNfUmVtb3ZlZE91dGxpZXJzLnhsc3hdU2ltdWxhdGlvblJlc3VsdHMyQ0REIVI1Qzg9QFNpbXVsYXRpb25IaXN0b2dyYW1CaW5MYWJlbCggREFUQSFSWzY4XUNbLTRdLCAyMSwgMSwgVFJVRSApjwAAAFtRNGFfVVNFRF9Nb250ZUNhcmxvX0RlZ3JlZURheXNfUmVtb3ZlZE91dGxpZXJzLnhsc3hdU2ltdWxhdGlvblJlc3VsdHMzQ0REIVIxNkMxMT1AU2ltdWxhdGlvbkhpc3RvZ3JhbUJpbkxhYmVsKCBEQVRBIVJbNTddQ1stNl0sIDIxLCAxMiwgVFJVRSApjwAAAFtRNGFfVVNFRF9Nb250ZUNhcmxvX0RlZ3JlZURheXNfUmVtb3ZlZE91dGxpZXJzLnhsc3hdU2ltdWxhdGlvblJlc3VsdHMySEREIVIxOUMxMT1AU2ltdWxhdGlvbkhpc3RvZ3JhbUJpbkxhYmVsKCBEQVRBIVJbMTddQ1stN10sIDIxLCAxNSwgVFJVRSApjwAAAFtRNGFfVVNFRF9Nb250ZUNhcmxvX0RlZ3JlZURheXNfUmVtb3ZlZE91dGxpZXJzLnhsc3hdU2ltdWxhdGlvblJlc3VsdHM0SEREIVIxNEMxMT1AU2ltdWxhdGlvbkhpc3RvZ3JhbUJpbkxhYmVsKCBEQVRBIVJbMjJdQ1stNV0sIDIxLCAxMCwgVFJVRSApiwAAAFtRNGFfVVNFRF9Nb250ZUNhcmxvX0RlZ3JlZURheXNfUmVtb3ZlZE91dGxpZXJzLnhsc3hdU2ltdWxhdGlvblJlc3VsdHM2IVIxMUMxMT1AU2ltdWxhdGlvbkhpc3RvZ3JhbUJpbkxhYmVsKCBEQVRBIVJbNjJdQ1stM10sIDIxLCA3LCBUUlVFICmJAAAAW1E0YV9VU0VEX01vbnRlQ2FybG9fRGVncmVlRGF5c19SZW1vdmVkT3V0bGllcnMueGxzeF1TaW11bGF0aW9uUmVzdWx0czNDREQhUjI1Qzk9QFNpbXVsYXRpb25IaXN0b2dyYW1CaW4oIERBVEEhUls0OF1DWy00XSwgMjEsIDIxLCBUUlVFICmMAAAAW1E0YV9VU0VEX01vbnRlQ2FybG9fRGVncmVlRGF5c19SZW1vdmVkT3V0bGllcnMueGxzeF1TaW11bGF0aW9uUmVzdWx0czJDREQhUjhDOD1AU2ltdWxhdGlvbkhpc3RvZ3JhbUJpbkxhYmVsKCBEQVRBIVJbNjVdQ1stNF0sIDIxLCA0LCBUUlVFICmEAAAAW1E0YV9VU0VEX01vbnRlQ2FybG9fRGVncmVlRGF5c19SZW1vdmVkT3V0bGllcnMueGxzeF1TaW11bGF0aW9uUmVzdWx0czYhUjhDOT1AU2ltdWxhdGlvbkhpc3RvZ3JhbUJpbiggREFUQSFSWzY1XUNbLTFdLCAyMSwgNCwgVFJVRSApiAAAAFtRNGFfVVNFRF9Nb250ZUNhcmxvX0RlZ3JlZURheXNfUmVtb3ZlZE91dGxpZXJzLnhsc3hdU2ltdWxhdGlvblJlc3VsdHMySEREIVIxMkM5PUBTaW11bGF0aW9uSGlzdG9ncmFtQmluKCBEQVRBIVJbMjRdQ1stNV0sIDIxLCA4LCBUUlVFICmPAAAAW1E0YV9VU0VEX01vbnRlQ2FybG9fRGVncmVlRGF5c19SZW1vdmVkT3V0bGllcnMueGxzeF1TaW11bGF0aW9uUmVzdWx0czRIREQhUjIyQzExPUBTaW11bGF0aW9uSGlzdG9ncmFtQmluTGFiZWwoIERBVEEhUlsxNF1DWy01XSwgMjEsIDE4LCBUUlVFICmHAAAAW1E0YV9VU0VEX01vbnRlQ2FybG9fRGVncmVlRGF5c19SZW1vdmVkT3V0bGllcnMueGxzeF1TaW11bGF0aW9uUmVzdWx0czYhUjIxQzg9QFNpbXVsYXRpb25IaXN0b2dyYW1CaW5MYWJlbCggREFUQSFSWzUyXUMsIDIxLCAxNywgVFJVRSApjQAAAFtRNGFfVVNFRF9Nb250ZUNhcmxvX0RlZ3JlZURheXNfUmVtb3ZlZE91dGxpZXJzLnhsc3hdU2ltdWxhdGlvblJlc3VsdHM0Q0REIVI2QzExPUBTaW11bGF0aW9uSGlzdG9ncmFtQmluTGFiZWwoIERBVEEhUls2N11DWy01XSwgMjEsIDIsIFRSVUUgKZ8AAABbUTRhX1VTRURfTW9udGVDYXJsb19EZWdyZWVEYXlzX1JlbW92ZWRPdXRsaWVycy54bHN4XVNpbXVsYXRpb25SZXN1bHRzMUhERCFSMTJDMTI9QFNpbXVsYXRpb25IaXN0b2dyYW1CaW4oIERBVEEhUlsyNF1DWy05XSwgMjEsIDgsIFRSVUUgKSAvQCBTaW11bGF0aW9uVHJpYWxzKCmfAAAAW1E0YV9VU0VEX01vbnRlQ2FybG9fRGVncmVlRGF5c19SZW1vdmVkT3V0bGllcnMueGxzeF1TaW11bGF0aW9uUmVzdWx0czFIREQhUjEyQzEyPUBTaW11bGF0aW9uSGlzdG9ncmFtQmluKCBEQVRBIVJbMjRdQ1stOV0sIDIxLCA4LCBUUlVFICkgL0AgU2ltdWxhdGlvblRyaWFscygpfQAAAFtRNGFfVVNFRF9Nb250ZUNhcmxvX0RlZ3JlZURheXNfUmVtb3ZlZE91dGxpZXJzLnhsc3hdU2ltdWxhdGlvblJlc3VsdHM0Q0REIVIxOEM2PUBTaW11bGF0aW9uUGVyY2VudGlsZSggREFUQSFSWzU1XUMsIFJDWy0xXSApjgAAAFtRNGFfVVNFRF9Nb250ZUNhcmxvX0RlZ3JlZURheXNfUmVtb3ZlZE91dGxpZXJzLnhsc3hdU2ltdWxhdGlvblJlc3VsdHMxSEREIVIxMkMxMT1AU2ltdWxhdGlvbkhpc3RvZ3JhbUJpbkxhYmVsKCBEQVRBIVJbMjRdQ1stOF0sIDIxLCA4LCBUUlVFICmUAAAAW1E0YV9VU0VEX01vbnRlQ2FybG9fRGVncmVlRGF5c19SZW1vdmVkT3V0bGllcnMueGxzeF1TaW11bGF0aW9uUmVzdWx0czJIREQhUjExQzM9QFNpbXVsYXRpb25NYXgoIERBVEEhUlsyNV1DWzFdICkgLUAgU2ltdWxhdGlvbk1pbiggREFUQSFSWzI1XUNbMV0gKZQAAABbUTRhX1VTRURfTW9udGVDYXJsb19EZWdyZWVEYXlzX1JlbW92ZWRPdXRsaWVycy54bHN4XVNpbXVsYXRpb25SZXN1bHRzMkhERCFSMTFDMz1AU2ltdWxhdGlvbk1heCggREFUQSFSWzI1XUNbMV0gKSAtQCBTaW11bGF0aW9uTWluKCBEQVRBIVJbMjVdQ1sxXSApfQAAAFtRNGFfVVNFRF9Nb250ZUNhcmxvX0RlZ3JlZURheXNfUmVtb3ZlZE91dGxpZXJzLnhsc3hdU2ltdWxhdGlvblJlc3VsdHM0SEREIVIxOEM2PUBTaW11bGF0aW9uUGVyY2VudGlsZSggREFUQSFSWzE4XUMsIFJDWy0xXSApjgAAAFtRNGFfVVNFRF9Nb250ZUNhcmxvX0RlZ3JlZURheXNfUmVtb3ZlZE91dGxpZXJzLnhsc3hdU2ltdWxhdGlvblJlc3VsdHMzQ0REIVIxOEM4PUBTaW11bGF0aW9uSGlzdG9ncmFtQmluTGFiZWwoIERBVEEhUls1NV1DWy0zXSwgMjEsIDE0LCBUUlVFICmJAAAAW1E0YV9VU0VEX01vbnRlQ2FybG9fRGVncmVlRGF5c19SZW1vdmVkT3V0bGllcnMueGxzeF1TaW11bGF0aW9uUmVzdWx0czExQ0REIVIyMUM5PUBTaW11bGF0aW9uSGlzdG9ncmFtQmluKCBEQVRBIVJbNTJdQ1s0XSwgMjEsIDE3LCBUUlVFICmHAAAAW1E0YV9VU0VEX01vbnRlQ2FybG9fRGVncmVlRGF5c19SZW1vdmVkT3V0bGllcnMueGxzeF1TaW11bGF0aW9uUmVzdWx0czNDREQhUjlDOT1AU2ltdWxhdGlvbkhpc3RvZ3JhbUJpbiggREFUQSFSWzY0XUNbLTRdLCAyMSwgNSwgVFJVRSApgQAAAFtRNGFfVVNFRF9Nb250ZUNhcmxvX0RlZ3JlZURheXNfUmVtb3ZlZE91dGxpZXJzLnhsc3hdU2ltdWxhdGlvblJlc3VsdHMxMUhERCFSMjNDNj1AU2ltdWxhdGlvblBlcmNlbnRpbGUoIERBVEEhUlsxM11DWzddLCBSQ1stMV0gKX0AAABbUTRhX1VTRURfTW9udGVDYXJsb19EZWdyZWVEYXlzX1JlbW92ZWRPdXRsaWVycy54bHN4XVNpbXVsYXRpb25SZXN1bHRzNENERCFSMjJDNj1AU2ltdWxhdGlvblBlcmNlbnRpbGUoIERBVEEhUls1MV1DLCBSQ1stMV0gKYgAAABbUTRhX1VTRURfTW9udGVDYXJsb19EZWdyZWVEYXlzX1JlbW92ZWRPdXRsaWVycy54bHN4XVNpbXVsYXRpb25SZXN1bHRzMTFDREQhUjEzQzk9QFNpbXVsYXRpb25IaXN0b2dyYW1CaW4oIERBVEEhUls2MF1DWzRdLCAyMSwgOSwgVFJVRSApiQAAAFtRNGFfVVNFRF9Nb250ZUNhcmxvX0RlZ3JlZURheXNfUmVtb3ZlZE91dGxpZXJzLnhsc3hdU2ltdWxhdGlvblJlc3VsdHMzQ0REIVIyMEM5PUBTaW11bGF0aW9uSGlzdG9ncmFtQmluKCBEQVRBIVJbNTNdQ1stNF0sIDIxLCAxNiwgVFJVRSApjwAAAFtRNGFfVVNFRF9Nb250ZUNhcmxvX0RlZ3JlZURheXNfUmVtb3ZlZE91dGxpZXJzLnhsc3hdU2ltdWxhdGlvblJlc3VsdHMxMUNERCFSMjBDMTE9QFNpbXVsYXRpb25IaXN0b2dyYW1CaW5MYWJlbCggREFUQSFSWzUzXUNbMl0sIDIxLCAxNiwgVFJVRSApjgAAAFtRNGFfVVNFRF9Nb250ZUNhcmxvX0RlZ3JlZURheXNfUmVtb3ZlZE91dGxpZXJzLnhsc3hdU2ltdWxhdGlvblJlc3VsdHMySEREIVIxMkMxMT1AU2ltdWxhdGlvbkhpc3RvZ3JhbUJpbkxhYmVsKCBEQVRBIVJbMjRdQ1stN10sIDIxLCA4LCBUUlVFICmBAAAAW1E0YV9VU0VEX01vbnRlQ2FybG9fRGVncmVlRGF5c19SZW1vdmVkT3V0bGllcnMueGxzeF1TaW11bGF0aW9uUmVzdWx0czJIREQhUjI0QzY9QFNpbXVsYXRpb25QZXJjZW50aWxlKCBEQVRBIVJbMTJdQ1stMl0sIFJDWy0xXSApjQAAAFtRNGFfVVNFRF9Nb250ZUNhcmxvX0RlZ3JlZURheXNfUmVtb3ZlZE91dGxpZXJzLnhsc3hdU2ltdWxhdGlvblJlc3VsdHMxMkhERCFSMTBDOD1AU2ltdWxhdGlvbkhpc3RvZ3JhbUJpbkxhYmVsKCBEQVRBIVJbMjZdQ1s2XSwgMjEsIDYsIFRSVUUgKYkAAABbUTRhX1VTRURfTW9udGVDYXJsb19EZWdyZWVEYXlzX1JlbW92ZWRPdXRsaWVycy54bHN4XVNpbXVsYXRpb25SZXN1bHRzMkNERCFSMTRDOT1AU2ltdWxhdGlvbkhpc3RvZ3JhbUJpbiggREFUQSFSWzU5XUNbLTVdLCAyMSwgMTAsIFRSVUUgKYEAAABbUTRhX1VTRURfTW9udGVDYXJsb19EZWdyZWVEYXlzX1JlbW92ZWRPdXRsaWVycy54bHN4XVNpbXVsYXRpb25SZXN1bHRzMTJIREQhUjExQzY9QFNpbXVsYXRpb25QZXJjZW50aWxlKCBEQVRBIVJbMjVdQ1s4XSwgUkNbLTFdICmPAAAAW1E0YV9VU0VEX01vbnRlQ2FybG9fRGVncmVlRGF5c19SZW1vdmVkT3V0bGllcnMueGxzeF1TaW11bGF0aW9uUmVzdWx0czJDREQhUjIxQzExPUBTaW11bGF0aW9uSGlzdG9ncmFtQmluTGFiZWwoIERBVEEhUls1Ml1DWy03XSwgMjEsIDE3LCBUUlVFICmMAAAAW1E0YV9VU0VEX01vbnRlQ2FybG9fRGVncmVlRGF5c19SZW1vdmVkT3V0bGllcnMueGxzeF1TaW11bGF0aW9uUmVzdWx0czEyQ0REIVI2Qzg9QFNpbXVsYXRpb25IaXN0b2dyYW1CaW5MYWJlbCggREFUQSFSWzY3XUNbNl0sIDIxLCAyLCBUUlVFICmHAAAAW1E0YV9VU0VEX01vbnRlQ2FybG9fRGVncmVlRGF5c19SZW1vdmVkT3V0bGllcnMueGxzeF1TaW11bGF0aW9uUmVzdWx0czJDREQhUjZDOT1AU2ltdWxhdGlvbkhpc3RvZ3JhbUJpbiggREFUQSFSWzY3XUNbLTVdLCAyMSwgMiwgVFJVRSApjQAAAFtRNGFfVVNFRF9Nb250ZUNhcmxvX0RlZ3JlZURheXNfUmVtb3ZlZE91dGxpZXJzLnhsc3hdU2ltdWxhdGlvblJlc3VsdHMySEREIVI5QzExPUBTaW11bGF0aW9uSGlzdG9ncmFtQmluTGFiZWwoIERBVEEhUlsyN11DWy03XSwgMjEsIDUsIFRSVUUgKYEAAABbUTRhX1VTRURfTW9udGVDYXJsb19EZWdyZWVEYXlzX1JlbW92ZWRPdXRsaWVycy54bHN4XVNpbXVsYXRpb25SZXN1bHRzMTJIREQhUjE1QzY9QFNpbXVsYXRpb25QZXJjZW50aWxlKCBEQVRBIVJbMjFdQ1s4XSwgUkNbLTFdICmIAAAAW1E0YV9VU0VEX01vbnRlQ2FybG9fRGVncmVlRGF5c19SZW1vdmVkT3V0bGllcnMueGxzeF1TaW11bGF0aW9uUmVzdWx0czJIREQhUjEwQzk9QFNpbXVsYXRpb25IaXN0b2dyYW1CaW4oIERBVEEhUlsyNl1DWy01XSwgMjEsIDYsIFRSVUUgKYkAAABbUTRhX1VTRURfTW9udGVDYXJsb19EZWdyZWVEYXlzX1JlbW92ZWRPdXRsaWVycy54bHN4XVNpbXVsYXRpb25SZXN1bHRzMTJIREQhUjE3Qzk9QFNpbXVsYXRpb25IaXN0b2dyYW1CaW4oIERBVEEhUlsxOV1DWzVdLCAyMSwgMTMsIFRSVUUgKY0AAABbUTRhX1VTRURfTW9udGVDYXJsb19EZWdyZWVEYXlzX1JlbW92ZWRPdXRsaWVycy54bHN4XVNpbXVsYXRpb25SZXN1bHRzMkNERCFSNUMxMT1AU2ltdWxhdGlvbkhpc3RvZ3JhbUJpbkxhYmVsKCBEQVRBIVJbNjhdQ1stN10sIDIxLCAxLCBUUlVFICmBAAAAW1E0YV9VU0VEX01vbnRlQ2FybG9fRGVncmVlRGF5c19SZW1vdmVkT3V0bGllcnMueGxzeF1TaW11bGF0aW9uUmVzdWx0czEySEREIVIyM0M2PUBTaW11bGF0aW9uUGVyY2VudGlsZSggREFUQSFSWzEzXUNbOF0sIFJDWy0xXSApnwAAAFtRNGFfVVNFRF9Nb250ZUNhcmxvX0RlZ3JlZURheXNfUmVtb3ZlZE91dGxpZXJzLnhsc3hdU2ltdWxhdGlvblJlc3VsdHMyQ0REIVIxMkMxMj1AU2ltdWxhdGlvbkhpc3RvZ3JhbUJpbiggREFUQSFSWzYxXUNbLThdLCAyMSwgOCwgVFJVRSApIC9AIFNpbXVsYXRpb25UcmlhbHMoKZ8AAABbUTRhX1VTRURfTW9udGVDYXJsb19EZWdyZWVEYXlzX1JlbW92ZWRPdXRsaWVycy54bHN4XVNpbXVsYXRpb25SZXN1bHRzMkNERCFSMTJDMTI9QFNpbXVsYXRpb25IaXN0b2dyYW1CaW4oIERBVEEhUls2MV1DWy04XSwgMjEsIDgsIFRSVUUgKSAvQCBTaW11bGF0aW9uVHJpYWxzKCmOAAAAW1E0YV9VU0VEX01vbnRlQ2FybG9fRGVncmVlRGF5c19SZW1vdmVkT3V0bGllcnMueGxzeF1TaW11bGF0aW9uUmVzdWx0czEyQ0REIVIxOEM4PUBTaW11bGF0aW9uSGlzdG9ncmFtQmluTGFiZWwoIERBVEEhUls1NV1DWzZdLCAyMSwgMTQsIFRSVUUgKY0AAABbUTRhX1VTRURfTW9udGVDYXJsb19EZWdyZWVEYXlzX1JlbW92ZWRPdXRsaWVycy54bHN4XVNpbXVsYXRpb25SZXN1bHRzMTFDREQhUjEwQzg9QFNpbXVsYXRpb25IaXN0b2dyYW1CaW5MYWJlbCggREFUQSFSWzYzXUNbNV0sIDIxLCA2LCBUUlVFICmPAAAAW1E0YV9VU0VEX01vbnRlQ2FybG9fRGVncmVlRGF5c19SZW1vdmVkT3V0bGllcnMueGxzeF1TaW11bGF0aW9uUmVzdWx0czFIREQhUjIyQzExPUBTaW11bGF0aW9uSGlzdG9ncmFtQmluTGFiZWwoIERBVEEhUlsxNF1DWy04XSwgMjEsIDE4LCBUUlVFICmAAAAAW1E0YV9VU0VEX01vbnRlQ2FybG9fRGVncmVlRGF5c19SZW1vdmVkT3V0bGllcnMueGxzeF1TaW11bGF0aW9uUmVzdWx0czFIREQhUjhDNj1AU2ltdWxhdGlvblBlcmNlbnRpbGUoIERBVEEhUlsyOF1DWy0zXSwgUkNbLTFdICmHAAAAW1E0YV9VU0VEX01vbnRlQ2FybG9fRGVncmVlRGF5c19SZW1vdmVkT3V0bGllcnMueGxzeF1TaW11bGF0aW9uUmVzdWx0czExQ0REIVI3Qzk9QFNpbXVsYXRpb25IaXN0b2dyYW1CaW4oIERBVEEhUls2Nl1DWzRdLCAyMSwgMywgVFJVRSApoAAAAFtRNGFfVVNFRF9Nb250ZUNhcmxvX0RlZ3JlZURheXNfUmVtb3ZlZE91dGxpZXJzLnhsc3hdU2ltdWxhdGlvblJlc3VsdHMxMUNERCFSMTRDMTI9QFNpbXVsYXRpb25IaXN0b2dyYW1CaW4oIERBVEEhUls1OV1DWzFdLCAyMSwgMTAsIFRSVUUgKSAvQCBTaW11bGF0aW9uVHJpYWxzKCmgAAAAW1E0YV9VU0VEX01vbnRlQ2FybG9fRGVncmVlRGF5c19SZW1vdmVkT3V0bGllcnMueGxzeF1TaW11bGF0aW9uUmVzdWx0czExQ0REIVIxNEMxMj1AU2ltdWxhdGlvbkhpc3RvZ3JhbUJpbiggREFUQSFSWzU5XUNbMV0sIDIxLCAxMCwgVFJVRSApIC9AIFNpbXVsYXRpb25UcmlhbHMoKY4AAABbUTRhX1VTRURfTW9udGVDYXJsb19EZWdyZWVEYXlzX1JlbW92ZWRPdXRsaWVycy54bHN4XVNpbXVsYXRpb25SZXN1bHRzMTFIREQhUjIwQzg9QFNpbXVsYXRpb25IaXN0b2dyYW1CaW5MYWJlbCggREFUQSFSWzE2XUNbNV0sIDIxLCAxNiwgVFJVRSApiwAAAFtRNGFfVVNFRF9Nb250ZUNhcmxvX0RlZ3JlZURheXNfUmVtb3ZlZE91dGxpZXJzLnhsc3hdU2ltdWxhdGlvblJlc3VsdHMxMCFSMTVDOD1AU2ltdWxhdGlvbkhpc3RvZ3JhbUJpbkxhYmVsKCBEQVRBIVJbNThdQ1s0XSwgMjEsIDExLCBUUlVFICmMAAAAW1E0YV9VU0VEX01vbnRlQ2FybG9fRGVncmVlRGF5c19SZW1vdmVkT3V0bGllcnMueGxzeF1TaW11bGF0aW9uUmVzdWx0czExSEREIVI1Qzg9QFNpbXVsYXRpb25IaXN0b2dyYW1CaW5MYWJlbCggREFUQSFSWzMxXUNbNV0sIDIxLCAxLCBUUlVFICmJAAAAW1E0YV9VU0VEX01vbnRlQ2FybG9fRGVncmVlRGF5c19SZW1vdmVkT3V0bGllcnMueGxzeF1TaW11bGF0aW9uUmVzdWx0czEySEREIVIyMkM5PUBTaW11bGF0aW9uSGlzdG9ncmFtQmluKCBEQVRBIVJbMTRdQ1s1XSwgMjEsIDE4LCBUUlVFICmIAAAAW1E0YV9VU0VEX01vbnRlQ2FybG9fRGVncmVlRGF5c19SZW1vdmVkT3V0bGllcnMueGxzeF1TaW11bGF0aW9uUmVzdWx0czEyQ0REIVIxM0M5PUBTaW11bGF0aW9uSGlzdG9ncmFtQmluKCBEQVRBIVJbNjBdQ1s1XSwgMjEsIDksIFRSVUUgKYEAAABbUTRhX1VTRURfTW9udGVDYXJsb19EZWdyZWVEYXlzX1JlbW92ZWRPdXRsaWVycy54bHN4XVNpbXVsYXRpb25SZXN1bHRzMTJIREQhUjI1QzY9QFNpbXVsYXRpb25QZXJjZW50aWxlKCBEQVRBIVJbMTFdQ1s4XSwgUkNbLTFdICmBAAAAW1E0YV9VU0VEX01vbnRlQ2FybG9fRGVncmVlRGF5c19SZW1vdmVkT3V0bGllcnMueGxzeF1TaW11bGF0aW9uUmVzdWx0czExSEREIVIyMEM2PUBTaW11bGF0aW9uUGVyY2VudGlsZSggREFUQSFSWzE2XUNbN10sIFJDWy0xXSApjwAAAFtRNGFfVVNFRF9Nb250ZUNhcmxvX0RlZ3JlZURheXNfUmVtb3ZlZE91dGxpZXJzLnhsc3hdU2ltdWxhdGlvblJlc3VsdHMxMkhERCFSMTdDMTE9QFNpbXVsYXRpb25IaXN0b2dyYW1CaW5MYWJlbCggREFUQSFSWzE5XUNbM10sIDIxLCAxMywgVFJVRSApjgAAAFtRNGFfVVNFRF9Nb250ZUNhcmxvX0RlZ3JlZURheXNfUmVtb3ZlZE91dGxpZXJzLnhsc3hdU2ltdWxhdGlvblJlc3VsdHMxMUhERCFSMjRDOD1AU2ltdWxhdGlvbkhpc3RvZ3JhbUJpbkxhYmVsKCBEQVRBIVJbMTJdQ1s1XSwgMjEsIDIwLCBUUlVFICmLAAAAW1E0YV9VU0VEX01vbnRlQ2FybG9fRGVncmVlRGF5c19SZW1vdmVkT3V0bGllcnMueGxzeF1TaW11bGF0aW9uUmVzdWx0czEwIVIxOUM4PUBTaW11bGF0aW9uSGlzdG9ncmFtQmluTGFiZWwoIERBVEEhUls1NF1DWzRdLCAyMSwgMTUsIFRSVUUgKYwAAABbUTRhX1VTRURfTW9udGVDYXJsb19EZWdyZWVEYXlzX1JlbW92ZWRPdXRsaWVycy54bHN4XVNpbXVsYXRpb25SZXN1bHRzMTFIREQhUjlDOD1AU2ltdWxhdGlvbkhpc3RvZ3JhbUJpbkxhYmVsKCBEQVRBIVJbMjddQ1s1XSwgMjEsIDUsIFRSVUUgKY0AAABbUTRhX1VTRURfTW9udGVDYXJsb19EZWdyZWVEYXlzX1JlbW92ZWRPdXRsaWVycy54bHN4XVNpbXVsYXRpb25SZXN1bHRzMTJIREQhUjVDMTE9QFNpbXVsYXRpb25IaXN0b2dyYW1CaW5MYWJlbCggREFUQSFSWzMxXUNbM10sIDIxLCAxLCBUUlVFIClhAAAAW1E0YV9VU0VEX01vbnRlQ2FybG9fRGVncmVlRGF5c19SZW1vdmVkT3V0bGllcnMueGxzeF1TaW11bGF0aW9uUmVzdWx0czEwIVI1QzM9QFNpbXVsYXRpb25UcmlhbHMoKYwAAABbUTRhX1VTRURfTW9udGVDYXJsb19EZWdyZWVEYXlzX1JlbW92ZWRPdXRsaWVycy54bHN4XVNpbXVsYXRpb25SZXN1bHRzMTJIREQhUjhDOD1AU2ltdWxhdGlvbkhpc3RvZ3JhbUJpbkxhYmVsKCBEQVRBIVJbMjhdQ1s2XSwgMjEsIDQsIFRSVUUgKYEAAABbUTRhX1VTRURfTW9udGVDYXJsb19EZWdyZWVEYXlzX1JlbW92ZWRPdXRsaWVycy54bHN4XVNpbXVsYXRpb25SZXN1bHRzMTFIREQhUjI0QzY9QFNpbXVsYXRpb25QZXJjZW50aWxlKCBEQVRBIVJbMTJdQ1s3XSwgUkNbLTFdICluAAAAW1E0YV9VU0VEX01vbnRlQ2FybG9fRGVncmVlRGF5c19SZW1vdmVkT3V0bGllcnMueGxzeF1TaW11bGF0aW9uUmVzdWx0czEwIVI5QzM9QFNpbXVsYXRpb25NYXgoIERBVEEhUls2NF1DWzldICmeAAAAW1E0YV9VU0VEX01vbnRlQ2FybG9fRGVncmVlRGF5c19SZW1vdmVkT3V0bGllcnMueGxzeF1TaW11bGF0aW9uUmVzdWx0czNIREQhUjlDMTI9QFNpbXVsYXRpb25IaXN0b2dyYW1CaW4oIERBVEEhUlsyN11DWy03XSwgMjEsIDUsIFRSVUUgKSAvQCBTaW11bGF0aW9uVHJpYWxzKCmeAAAAW1E0YV9VU0VEX01vbnRlQ2FybG9fRGVncmVlRGF5c19SZW1vdmVkT3V0bGllcnMueGxzeF1TaW11bGF0aW9uUmVzdWx0czNIREQhUjlDMTI9QFNpbXVsYXRpb25IaXN0b2dyYW1CaW4oIERBVEEhUlsyN11DWy03XSwgMjEsIDUsIFRSVUUgKSAvQCBTaW11bGF0aW9uVHJpYWxzKCmAAAAAW1E0YV9VU0VEX01vbnRlQ2FybG9fRGVncmVlRGF5c19SZW1vdmVkT3V0bGllcnMueGxzeF1TaW11bGF0aW9uUmVzdWx0czNIREQhUjhDNj1AU2ltdWxhdGlvblBlcmNlbnRpbGUoIERBVEEhUlsyOF1DWy0xXSwgUkNbLTFdICmOAAAAW1E0YV9VU0VEX01vbnRlQ2FybG9fRGVncmVlRGF5c19SZW1vdmVkT3V0bGllcnMueGxzeF1TaW11bGF0aW9uUmVzdWx0czExQ0REIVIxNEM4PUBTaW11bGF0aW9uSGlzdG9ncmFtQmluTGFiZWwoIERBVEEhUls1OV1DWzVdLCAyMSwgMTAsIFRSVUUgKYkAAABbUTRhX1VTRURfTW9udGVDYXJsb19EZWdyZWVEYXlzX1JlbW92ZWRPdXRsaWVycy54bHN4XVNpbXVsYXRpb25SZXN1bHRzMUhERCFSMTlDOT1AU2ltdWxhdGlvbkhpc3RvZ3JhbUJpbiggREFUQSFSWzE3XUNbLTZdLCAyMSwgMTUsIFRSVUUgKYkAAABbUTRhX1VTRURfTW9udGVDYXJsb19EZWdyZWVEYXlzX1JlbW92ZWRPdXRsaWVycy54bHN4XVNpbXVsYXRpb25SZXN1bHRzMTJDREQhUjE4Qzk9QFNpbXVsYXRpb25IaXN0b2dyYW1CaW4oIERBVEEhUls1NV1DWzVdLCAyMSwgMTQsIFRSVUUgKYEAAABbUTRhX1VTRURfTW9udGVDYXJsb19EZWdyZWVEYXlzX1JlbW92ZWRPdXRsaWVycy54bHN4XVNpbXVsYXRpb25SZXN1bHRzMTJDREQhUjIxQzY9QFNpbXVsYXRpb25QZXJjZW50aWxlKCBEQVRBIVJbNTJdQ1s4XSwgUkNbLTFdICmAAAAAW1E0YV9VU0VEX01vbnRlQ2FybG9fRGVncmVlRGF5c19SZW1vdmVkT3V0bGllcnMueGxzeF1TaW11bGF0aW9uUmVzdWx0czEyQ0REIVI2QzY9QFNpbXVsYXRpb25QZXJjZW50aWxlKCBEQVRBIVJbNjddQ1s4XSwgUkNbLTFdICmJAAAAW1E0YV9VU0VEX01vbnRlQ2FybG9fRGVncmVlRGF5c19SZW1vdmVkT3V0bGllcnMueGxzeF1TaW11bGF0aW9uUmVzdWx0czEySEREIVIxNUM5PUBTaW11bGF0aW9uSGlzdG9ncmFtQmluKCBEQVRBIVJbMjFdQ1s1XSwgMjEsIDExLCBUUlVFICmPAAAAW1E0YV9VU0VEX01vbnRlQ2FybG9fRGVncmVlRGF5c19SZW1vdmVkT3V0bGllcnMueGxzeF1TaW11bGF0aW9uUmVzdWx0czExSEREIVIxNEMxMT1AU2ltdWxhdGlvbkhpc3RvZ3JhbUJpbkxhYmVsKCBEQVRBIVJbMjJdQ1syXSwgMjEsIDEwLCBUUlVFICmBAAAAW1E0YV9VU0VEX01vbnRlQ2FybG9fRGVncmVlRGF5c19SZW1vdmVkT3V0bGllcnMueGxzeF1TaW11bGF0aW9uUmVzdWx0czFDREQhUjE2QzY9QFNpbXVsYXRpb25QZXJjZW50aWxlKCBEQVRBIVJbNTddQ1stM10sIFJDWy0xXSApWwAAAFtRNGFfVVNFRF9Nb250ZUNhcmxvX0RlZ3JlZURheXNfUmVtb3ZlZE91dGxpZXJzLnhsc3hdREFUQSFSMzZDOD1ATm9ybWFsVmFsdWUoUlstMl1DLFJbLTFdQyl+AAAAW1E0YV9VU0VEX01vbnRlQ2FybG9fRGVncmVlRGF5c19SZW1vdmVkT3V0bGllcnMueGxzeF1TaW11bGF0aW9uUmVzdWx0czEwIVIxM0M2PUBTaW11bGF0aW9uUGVyY2VudGlsZSggREFUQSFSWzYwXUNbNl0sIFJDWy0xXSApgQAAAFtRNGFfVVNFRF9Nb250ZUNhcmxvX0RlZ3JlZURheXNfUmVtb3ZlZE91dGxpZXJzLnhsc3hdU2ltdWxhdGlvblJlc3VsdHMzSEREIVIyNEM2PUBTaW11bGF0aW9uUGVyY2VudGlsZSggREFUQSFSWzEyXUNbLTFdLCBSQ1stMV0gKYEAAABbUTRhX1VTRURfTW9udGVDYXJsb19EZWdyZWVEYXlzX1JlbW92ZWRPdXRsaWVycy54bHN4XVNpbXVsYXRpb25SZXN1bHRzM0hERCFSMTZDNj1AU2ltdWxhdGlvblBlcmNlbnRpbGUoIERBVEEhUlsyMF1DWy0xXSwgUkNbLTFdICmIAAAAW1E0YV9VU0VEX01vbnRlQ2FybG9fRGVncmVlRGF5c19SZW1vdmVkT3V0bGllcnMueGxzeF1TaW11bGF0aW9uUmVzdWx0czExSEREIVIxMkM5PUBTaW11bGF0aW9uSGlzdG9ncmFtQmluKCBEQVRBIVJbMjRdQ1s0XSwgMjEsIDgsIFRSVUUgKYoAAABbUTRhX1VTRURfTW9udGVDYXJsb19EZWdyZWVEYXlzX1JlbW92ZWRPdXRsaWVycy54bHN4XVNpbXVsYXRpb25SZXN1bHRzMTAhUjVDMTE9QFNpbXVsYXRpb25IaXN0b2dyYW1CaW5MYWJlbCggREFUQSFSWzY4XUNbMV0sIDIxLCAxLCBUUlVFICmgAAAAW1E0YV9VU0VEX01vbnRlQ2FybG9fRGVncmVlRGF5c19SZW1vdmVkT3V0bGllcnMueGxzeF1TaW11bGF0aW9uUmVzdWx0czEyQ0REIVIyNUMxMj1AU2ltdWxhdGlvbkhpc3RvZ3JhbUJpbiggREFUQSFSWzQ4XUNbMl0sIDIxLCAyMSwgVFJVRSApIC9AIFNpbXVsYXRpb25UcmlhbHMoKaAAAABbUTRhX1VTRURfTW9udGVDYXJsb19EZWdyZWVEYXlzX1JlbW92ZWRPdXRsaWVycy54bHN4XVNpbXVsYXRpb25SZXN1bHRzMTJDREQhUjI1QzEyPUBTaW11bGF0aW9uSGlzdG9ncmFtQmluKCBEQVRBIVJbNDhdQ1syXSwgMjEsIDIxLCBUUlVFICkgL0AgU2ltdWxhdGlvblRyaWFscygpcgAAAFtRNGFfVVNFRF9Nb250ZUNhcmxvX0RlZ3JlZURheXNfUmVtb3ZlZE91dGxpZXJzLnhsc3hdU2ltdWxhdGlvblJlc3VsdHMxMUhERCFSOUMzPUBTaW11bGF0aW9uTWF4KCBEQVRBIVJbMjddQ1sxMF0gKaAAAABbUTRhX1VTRURfTW9udGVDYXJsb19EZWdyZWVEYXlzX1JlbW92ZWRPdXRsaWVycy54bHN4XVNpbXVsYXRpb25SZXN1bHRzMTFDREQhUjI0QzEyPUBTaW11bGF0aW9uSGlzdG9ncmFtQmluKCBEQVRBIVJbNDldQ1sxXSwgMjEsIDIwLCBUUlVFICkgL0AgU2ltdWxhdGlvblRyaWFscygpoAAAAFtRNGFfVVNFRF9Nb250ZUNhcmxvX0RlZ3JlZURheXNfUmVtb3ZlZE91dGxpZXJzLnhsc3hdU2ltdWxhdGlvblJlc3VsdHMxMUNERCFSMjRDMTI9QFNpbXVsYXRpb25IaXN0b2dyYW1CaW4oIERBVEEhUls0OV1DWzFdLCAyMSwgMjAsIFRSVUUgKSAvQCBTaW11bGF0aW9uVHJpYWxzKCmBAAAAW1E0YV9VU0VEX01vbnRlQ2FybG9fRGVncmVlRGF5c19SZW1vdmVkT3V0bGllcnMueGxzeF1TaW11bGF0aW9uUmVzdWx0czNIREQhUjEzQzY9QFNpbXVsYXRpb25QZXJjZW50aWxlKCBEQVRBIVJbMjNdQ1stMV0sIFJDWy0xXSApfgAAAFtRNGFfVVNFRF9Nb250ZUNhcmxvX0RlZ3JlZURheXNfUmVtb3ZlZE91dGxpZXJzLnhsc3hdU2ltdWxhdGlvblJlc3VsdHMxMCFSMTRDNj1AU2ltdWxhdGlvblBlcmNlbnRpbGUoIERBVEEhUls1OV1DWzZdLCBSQ1stMV0gKYkAAABbUTRhX1VTRURfTW9udGVDYXJsb19EZWdyZWVEYXlzX1JlbW92ZWRPdXRsaWVycy54bHN4XVNpbXVsYXRpb25SZXN1bHRzMTFDREQhUjIzQzk9QFNpbXVsYXRpb25IaXN0b2dyYW1CaW4oIERBVEEhUls1MF1DWzRdLCAyMSwgMTksIFRSVUUgKYEAAABbUTRhX1VTRURfTW9udGVDYXJsb19EZWdyZWVEYXlzX1JlbW92ZWRPdXRsaWVycy54bHN4XVNpbXVsYXRpb25SZXN1bHRzM0hERCFSMThDNj1AU2ltdWxhdGlvblBlcmNlbnRpbGUoIERBVEEhUlsxOF1DWy0xXSwgUkNbLTFdIClbAAAAW1E0YV9VU0VEX01vbnRlQ2FybG9fRGVncmVlRGF5c19SZW1vdmVkT3V0bGllcnMueGxzeF1EQVRBIVI3M0M1PUBOb3JtYWxWYWx1ZShSWy0yXUMsUlstMV1DKaAAAABbUTRhX1VTRURfTW9udGVDYXJsb19EZWdyZWVEYXlzX1JlbW92ZWRPdXRsaWVycy54bHN4XVNpbXVsYXRpb25SZXN1bHRzM0hERCFSMjFDMTI9QFNpbXVsYXRpb25IaXN0b2dyYW1CaW4oIERBVEEhUlsxNV1DWy03XSwgMjEsIDE3LCBUUlVFICkgL0AgU2ltdWxhdGlvblRyaWFscygpoAAAAFtRNGFfVVNFRF9Nb250ZUNhcmxvX0RlZ3JlZURheXNfUmVtb3ZlZE91dGxpZXJzLnhsc3hdU2ltdWxhdGlvblJlc3VsdHMzSEREIVIyMUMxMj1AU2ltdWxhdGlvbkhpc3RvZ3JhbUJpbiggREFUQSFSWzE1XUNbLTddLCAyMSwgMTcsIFRSVUUgKSAvQCBTaW11bGF0aW9uVHJpYWxzKCmBAAAAW1E0YV9VU0VEX01vbnRlQ2FybG9fRGVncmVlRGF5c19SZW1vdmVkT3V0bGllcnMueGxzeF1TaW11bGF0aW9uUmVzdWx0czNIREQhUjI1QzY9QFNpbXVsYXRpb25QZXJjZW50aWxlKCBEQVRBIVJbMTFdQ1stMV0sIFJDWy0xXSAphgAAAFtRNGFfVVNFRF9Nb250ZUNhcmxvX0RlZ3JlZURheXNfUmVtb3ZlZE91dGxpZXJzLnhsc3hdU2ltdWxhdGlvblJlc3VsdHM1IVIxN0M5PUBTaW11bGF0aW9uSGlzdG9ncmFtQmluKCBEQVRBIVJbNTZdQ1stMl0sIDIxLCAxMywgVFJVRSAphgAAAFtRNGFfVVNFRF9Nb250ZUNhcmxvX0RlZ3JlZURheXNfUmVtb3ZlZE91dGxpZXJzLnhsc3hdU2ltdWxhdGlvblJlc3VsdHM5IVI2QzExPUBTaW11bGF0aW9uSGlzdG9ncmFtQmluTGFiZWwoIERBVEEhUls2N11DLCAyMSwgMiwgVFJVRSApiQAAAFtRNGFfVVNFRF9Nb250ZUNhcmxvX0RlZ3JlZURheXNfUmVtb3ZlZE91dGxpZXJzLnhsc3hdU2ltdWxhdGlvblJlc3VsdHM5IVIxMEM4PUBTaW11bGF0aW9uSGlzdG9ncmFtQmluTGFiZWwoIERBVEEhUls2M11DWzNdLCAyMSwgNiwgVFJVRSApYwAAAFtRNGFfVVNFRF9Nb250ZUNhcmxvX0RlZ3JlZURheXNfUmVtb3ZlZE91dGxpZXJzLnhsc3hdU2ltdWxhdGlvblJlc3VsdHM0SEREIVI1QzM9QFNpbXVsYXRpb25UcmlhbHMoKY4AAABbUTRhX1VTRURfTW9udGVDYXJsb19EZWdyZWVEYXlzX1JlbW92ZWRPdXRsaWVycy54bHN4XVNpbXVsYXRpb25SZXN1bHRzMkhERCFSMjFDOD1AU2ltdWxhdGlvbkhpc3RvZ3JhbUJpbkxhYmVsKCBEQVRBIVJbMTVdQ1stNF0sIDIxLCAxNywgVFJVRSApfAAAAFtRNGFfVVNFRF9Nb250ZUNhcmxvX0RlZ3JlZURheXNfUmVtb3ZlZE91dGxpZXJzLnhsc3hdU2ltdWxhdGlvblJlc3VsdHM5IVI2QzY9QFNpbXVsYXRpb25QZXJjZW50aWxlKCBEQVRBIVJbNjddQ1s1XSwgUkNbLTFdICl9AAAAW1E0YV9VU0VEX01vbnRlQ2FybG9fRGVncmVlRGF5c19SZW1vdmVkT3V0bGllcnMueGxzeF1TaW11bGF0aW9uUmVzdWx0czRDREQhUjEyQzY9QFNpbXVsYXRpb25QZXJjZW50aWxlKCBEQVRBIVJbNjFdQywgUkNbLTFdICmeAAAAW1E0YV9VU0VEX01vbnRlQ2FybG9fRGVncmVlRGF5c19SZW1vdmVkT3V0bGllcnMueGxzeF1TaW11bGF0aW9uUmVzdWx0czRIREQhUjdDMTI9QFNpbXVsYXRpb25IaXN0b2dyYW1CaW4oIERBVEEhUlsyOV1DWy02XSwgMjEsIDMsIFRSVUUgKSAvQCBTaW11bGF0aW9uVHJpYWxzKCmeAAAAW1E0YV9VU0VEX01vbnRlQ2FybG9fRGVncmVlRGF5c19SZW1vdmVkT3V0bGllcnMueGxzeF1TaW11bGF0aW9uUmVzdWx0czRIREQhUjdDMTI9QFNpbXVsYXRpb25IaXN0b2dyYW1CaW4oIERBVEEhUlsyOV1DWy02XSwgMjEsIDMsIFRSVUUgKSAvQCBTaW11bGF0aW9uVHJpYWxzKCmgAAAAW1E0YV9VU0VEX01vbnRlQ2FybG9fRGVncmVlRGF5c19SZW1vdmVkT3V0bGllcnMueGxzeF1TaW11bGF0aW9uUmVzdWx0czRIREQhUjE0QzEyPUBTaW11bGF0aW9uSGlzdG9ncmFtQmluKCBEQVRBIVJbMjJdQ1stNl0sIDIxLCAxMCwgVFJVRSApIC9AIFNpbXVsYXRpb25UcmlhbHMoKaAAAABbUTRhX1VTRURfTW9udGVDYXJsb19EZWdyZWVEYXlzX1JlbW92ZWRPdXRsaWVycy54bHN4XVNpbXVsYXRpb25SZXN1bHRzNEhERCFSMTRDMTI9QFNpbXVsYXRpb25IaXN0b2dyYW1CaW4oIERBVEEhUlsyMl1DWy02XSwgMjEsIDEwLCBUUlVFICkgL0AgU2ltdWxhdGlvblRyaWFscygpjgAAAFtRNGFfVVNFRF9Nb250ZUNhcmxvX0RlZ3JlZURheXNfUmVtb3ZlZE91dGxpZXJzLnhsc3hdU2ltdWxhdGlvblJlc3VsdHM0SEREIVIxNEM4PUBTaW11bGF0aW9uSGlzdG9ncmFtQmluTGFiZWwoIERBVEEhUlsyMl1DWy0yXSwgMjEsIDEwLCBUUlVFICl9AAAAW1E0YV9VU0VEX01vbnRlQ2FybG9fRGVncmVlRGF5c19SZW1vdmVkT3V0bGllcnMueGxzeF1TaW11bGF0aW9uUmVzdWx0czRIREQhUjE1QzY9QFNpbXVsYXRpb25QZXJjZW50aWxlKCBEQVRBIVJbMjFdQywgUkNbLTFdICmgAAAAW1E0YV9VU0VEX01vbnRlQ2FybG9fRGVncmVlRGF5c19SZW1vdmVkT3V0bGllcnMueGxzeF1TaW11bGF0aW9uUmVzdWx0czJDREQhUjIyQzEyPUBTaW11bGF0aW9uSGlzdG9ncmFtQmluKCBEQVRBIVJbNTFdQ1stOF0sIDIxLCAxOCwgVFJVRSApIC9AIFNpbXVsYXRpb25UcmlhbHMoKaAAAABbUTRhX1VTRURfTW9udGVDYXJsb19EZWdyZWVEYXlzX1JlbW92ZWRPdXRsaWVycy54bHN4XVNpbXVsYXRpb25SZXN1bHRzMkNERCFSMjJDMTI9QFNpbXVsYXRpb25IaXN0b2dyYW1CaW4oIERBVEEhUls1MV1DWy04XSwgMjEsIDE4LCBUUlVFICkgL0AgU2ltdWxhdGlvblRyaWFscygpiwAAAFtRNGFfVVNFRF9Nb250ZUNhcmxvX0RlZ3JlZURheXNfUmVtb3ZlZE91dGxpZXJzLnhsc3hdU2ltdWxhdGlvblJlc3VsdHM1IVIyM0M4PUBTaW11bGF0aW9uSGlzdG9ncmFtQmluTGFiZWwoIERBVEEhUls1MF1DWy0xXSwgMjEsIDE5LCBUUlVFICmKAAAAW1E0YV9VU0VEX01vbnRlQ2FybG9fRGVncmVlRGF5c19SZW1vdmVkT3V0bGllcnMueGxzeF1TaW11bGF0aW9uUmVzdWx0czUhUjdDMTE9QFNpbXVsYXRpb25IaXN0b2dyYW1CaW5MYWJlbCggREFUQSFSWzY2XUNbLTRdLCAyMSwgMywgVFJVRSApiQAAAFtRNGFfVVNFRF9Nb250ZUNhcmxvX0RlZ3JlZURheXNfUmVtb3ZlZE91dGxpZXJzLnhsc3hdU2ltdWxhdGlvblJlc3VsdHMzQ0REIVIxOUM5PUBTaW11bGF0aW9uSGlzdG9ncmFtQmluKCBEQVRBIVJbNTRdQ1stNF0sIDIxLCAxNSwgVFJVRSApnwAAAFtRNGFfVVNFRF9Nb250ZUNhcmxvX0RlZ3JlZURheXNfUmVtb3ZlZE91dGxpZXJzLnhsc3hdU2ltdWxhdGlvblJlc3VsdHM0Q0REIVIxMEMxMj1AU2ltdWxhdGlvbkhpc3RvZ3JhbUJpbiggREFUQSFSWzYzXUNbLTZdLCAyMSwgNiwgVFJVRSApIC9AIFNpbXVsYXRpb25UcmlhbHMoKZ8AAABbUTRhX1VTRURfTW9udGVDYXJsb19EZWdyZWVEYXlzX1JlbW92ZWRPdXRsaWVycy54bHN4XVNpbXVsYXRpb25SZXN1bHRzNENERCFSMTBDMTI9QFNpbXVsYXRpb25IaXN0b2dyYW1CaW4oIERBVEEhUls2M11DWy02XSwgMjEsIDYsIFRSVUUgKSAvQCBTaW11bGF0aW9uVHJpYWxzKCmPAAAAW1E0YV9VU0VEX01vbnRlQ2FybG9fRGVncmVlRGF5c19SZW1vdmVkT3V0bGllcnMueGxzeF1TaW11bGF0aW9uUmVzdWx0czJIREQhUjIyQzExPUBTaW11bGF0aW9uSGlzdG9ncmFtQmluTGFiZWwoIERBVEEhUlsxNF1DWy03XSwgMjEsIDE4LCBUUlVFICmOAAAAW1E0YV9VU0VEX01vbnRlQ2FybG9fRGVncmVlRGF5c19SZW1vdmVkT3V0bGllcnMueGxzeF1TaW11bGF0aW9uUmVzdWx0czFIREQhUjIwQzg9QFNpbXVsYXRpb25IaXN0b2dyYW1CaW5MYWJlbCggREFUQSFSWzE2XUNbLTVdLCAyMSwgMTYsIFRSVUUgKYgAAABbUTRhX1VTRURfTW9udGVDYXJsb19EZWdyZWVEYXlzX1JlbW92ZWRPdXRsaWVycy54bHN4XVNpbXVsYXRpb25SZXN1bHRzMkNERCFSMTBDOT1AU2ltdWxhdGlvbkhpc3RvZ3JhbUJpbiggREFUQSFSWzYzXUNbLTVdLCAyMSwgNiwgVFJVRSApdgAAAFtRNGFfVVNFRF9Nb250ZUNhcmxvX0RlZ3JlZURheXNfUmVtb3ZlZE91dGxpZXJzLnhsc3hdU2ltdWxhdGlvblJlc3VsdHM0Q0REIVIxNEMzPUBTaW11bGF0aW9uVmFyaWFuY2UoIERBVEEhUls1OV1DWzNdICmeAAAAW1E0YV9VU0VEX01vbnRlQ2FybG9fRGVncmVlRGF5c19SZW1vdmVkT3V0bGllcnMueGxzeF1TaW11bGF0aW9uUmVzdWx0czJIREQhUjdDMTI9QFNpbXVsYXRpb25IaXN0b2dyYW1CaW4oIERBVEEhUlsyOV1DWy04XSwgMjEsIDMsIFRSVUUgKSAvQCBTaW11bGF0aW9uVHJpYWxzKCmeAAAAW1E0YV9VU0VEX01vbnRlQ2FybG9fRGVncmVlRGF5c19SZW1vdmVkT3V0bGllcnMueGxzeF1TaW11bGF0aW9uUmVzdWx0czJIREQhUjdDMTI9QFNpbXVsYXRpb25IaXN0b2dyYW1CaW4oIERBVEEhUlsyOV1DWy04XSwgMjEsIDMsIFRSVUUgKSAvQCBTaW11bGF0aW9uVHJpYWxzKCmKAAAAW1E0YV9VU0VEX01vbnRlQ2FybG9fRGVncmVlRGF5c19SZW1vdmVkT3V0bGllcnMueGxzeF1TaW11bGF0aW9uUmVzdWx0czEwIVI4QzExPUBTaW11bGF0aW9uSGlzdG9ncmFtQmluTGFiZWwoIERBVEEhUls2NV1DWzFdLCAyMSwgNCwgVFJVRSApoAAAAFtRNGFfVVNFRF9Nb250ZUNhcmxvX0RlZ3JlZURheXNfUmVtb3ZlZE91dGxpZXJzLnhsc3hdU2ltdWxhdGlvblJlc3VsdHMySEREIVIxOUMxMj1AU2ltdWxhdGlvbkhpc3RvZ3JhbUJpbiggREFUQSFSWzE3XUNbLThdLCAyMSwgMTUsIFRSVUUgKSAvQCBTaW11bGF0aW9uVHJpYWxzKCmgAAAAW1E0YV9VU0VEX01vbnRlQ2FybG9fRGVncmVlRGF5c19SZW1vdmVkT3V0bGllcnMueGxzeF1TaW11bGF0aW9uUmVzdWx0czJIREQhUjE5QzEyPUBTaW11bGF0aW9uSGlzdG9ncmFtQmluKCBEQVRBIVJbMTddQ1stOF0sIDIxLCAxNSwgVFJVRSApIC9AIFNpbXVsYXRpb25UcmlhbHMoKY4AAABbUTRhX1VTRURfTW9udGVDYXJsb19EZWdyZWVEYXlzX1JlbW92ZWRPdXRsaWVycy54bHN4XVNpbXVsYXRpb25SZXN1bHRzMTFDREQhUjEyQzExPUBTaW11bGF0aW9uSGlzdG9ncmFtQmluTGFiZWwoIERBVEEhUls2MV1DWzJdLCAyMSwgOCwgVFJVRSApjwAAAFtRNGFfVVNFRF9Nb250ZUNhcmxvX0RlZ3JlZURheXNfUmVtb3ZlZE91dGxpZXJzLnhsc3hdU2ltdWxhdGlvblJlc3VsdHMySEREIVIyMEMxMT1AU2ltdWxhdGlvbkhpc3RvZ3JhbUJpbkxhYmVsKCBEQVRBIVJbMTZdQ1stN10sIDIxLCAxNiwgVFJVRSApjgAAAFtRNGFfVVNFRF9Nb250ZUNhcmxvX0RlZ3JlZURheXNfUmVtb3ZlZE91dGxpZXJzLnhsc3hdU2ltdWxhdGlvblJlc3VsdHM0Q0REIVIyMUM4PUBTaW11bGF0aW9uSGlzdG9ncmFtQmluTGFiZWwoIERBVEEhUls1Ml1DWy0yXSwgMjEsIDE3LCBUUlVFICljAAAAW1E0YV9VU0VEX01vbnRlQ2FybG9fRGVncmVlRGF5c19SZW1vdmVkT3V0bGllcnMueGxzeF1TaW11bGF0aW9uUmVzdWx0czNDREQhUjVDMz1AU2ltdWxhdGlvblRyaWFscygpngAAAFtRNGFfVVNFRF9Nb250ZUNhcmxvX0RlZ3JlZURheXNfUmVtb3ZlZE91dGxpZXJzLnhsc3hdU2ltdWxhdGlvblJlc3VsdHMzQ0REIVI2QzEyPUBTaW11bGF0aW9uSGlzdG9ncmFtQmluKCBEQVRBIVJbNjddQ1stN10sIDIxLCAyLCBUUlVFICkgL0AgU2ltdWxhdGlvblRyaWFscygpngAAAFtRNGFfVVNFRF9Nb250ZUNhcmxvX0RlZ3JlZURheXNfUmVtb3ZlZE91dGxpZXJzLnhsc3hdU2ltdWxhdGlvblJlc3VsdHMzQ0REIVI2QzEyPUBTaW11bGF0aW9uSGlzdG9ncmFtQmluKCBEQVRBIVJbNjddQ1stN10sIDIxLCAyLCBUUlVFICkgL0AgU2ltdWxhdGlvblRyaWFscygpgQAAAFtRNGFfVVNFRF9Nb250ZUNhcmxvX0RlZ3JlZURheXNfUmVtb3ZlZE91dGxpZXJzLnhsc3hdU2ltdWxhdGlvblJlc3VsdHMySEREIVIxMUM2PUBTaW11bGF0aW9uUGVyY2VudGlsZSggREFUQSFSWzI1XUNbLTJdLCBSQ1stMV0gKY4AAABbUTRhX1VTRURfTW9udGVDYXJsb19EZWdyZWVEYXlzX1JlbW92ZWRPdXRsaWVycy54bHN4XVNpbXVsYXRpb25SZXN1bHRzMkNERCFSMTNDMTE9QFNpbXVsYXRpb25IaXN0b2dyYW1CaW5MYWJlbCggREFUQSFSWzYwXUNbLTddLCAyMSwgOSwgVFJVRSApgQAAAFtRNGFfVVNFRF9Nb250ZUNhcmxvX0RlZ3JlZURheXNfUmVtb3ZlZE91dGxpZXJzLnhsc3hdU2ltdWxhdGlvblJlc3VsdHMxMkNERCFSMTlDNj1AU2ltdWxhdGlvblBlcmNlbnRpbGUoIERBVEEhUls1NF1DWzhdLCBSQ1stMV0gKaAAAABbUTRhX1VTRURfTW9udGVDYXJsb19EZWdyZWVEYXlzX1JlbW92ZWRPdXRsaWVycy54bHN4XVNpbXVsYXRpb25SZXN1bHRzMUhERCFSMjRDMTI9QFNpbXVsYXRpb25IaXN0b2dyYW1CaW4oIERBVEEhUlsxMl1DWy05XSwgMjEsIDIwLCBUUlVFICkgL0AgU2ltdWxhdGlvblRyaWFscygpoAAAAFtRNGFfVVNFRF9Nb250ZUNhcmxvX0RlZ3JlZURheXNfUmVtb3ZlZE91dGxpZXJzLnhsc3hdU2ltdWxhdGlvblJlc3VsdHMxSEREIVIyNEMxMj1AU2ltdWxhdGlvbkhpc3RvZ3JhbUJpbiggREFUQSFSWzEyXUNbLTldLCAyMSwgMjAsIFRSVUUgKSAvQCBTaW11bGF0aW9uVHJpYWxzKCmJAAAAW1E0YV9VU0VEX01vbnRlQ2FybG9fRGVncmVlRGF5c19SZW1vdmVkT3V0bGllcnMueGxzeF1TaW11bGF0aW9uUmVzdWx0czEyQ0REIVIyMUM5PUBTaW11bGF0aW9uSGlzdG9ncmFtQmluKCBEQVRBIVJbNTJdQ1s1XSwgMjEsIDE3LCBUUlVFICmNAAAAW1E0YV9VU0VEX01vbnRlQ2FybG9fRGVncmVlRGF5c19SZW1vdmVkT3V0bGllcnMueGxzeF1TaW11bGF0aW9uUmVzdWx0czFIREQhUjlDMTE9QFNpbXVsYXRpb25IaXN0b2dyYW1CaW5MYWJlbCggREFUQSFSWzI3XUNbLThdLCAyMSwgNSwgVFJVRSApjwAAAFtRNGFfVVNFRF9Nb250ZUNhcmxvX0RlZ3JlZURheXNfUmVtb3ZlZE91dGxpZXJzLnhsc3hdU2ltdWxhdGlvblJlc3VsdHMxMUhERCFSMTZDMTE9QFNpbXVsYXRpb25IaXN0b2dyYW1CaW5MYWJlbCggREFUQSFSWzIwXUNbMl0sIDIxLCAxMiwgVFJVRSApoAAAAFtRNGFfVVNFRF9Nb250ZUNhcmxvX0RlZ3JlZURheXNfUmVtb3ZlZE91dGxpZXJzLnhsc3hdU2ltdWxhdGlvblJlc3VsdHMxSEREIVIxNkMxMj1AU2ltdWxhdGlvbkhpc3RvZ3JhbUJpbiggREFUQSFSWzIwXUNbLTldLCAyMSwgMTIsIFRSVUUgKSAvQCBTaW11bGF0aW9uVHJpYWxzKCmgAAAAW1E0YV9VU0VEX01vbnRlQ2FybG9fRGVncmVlRGF5c19SZW1vdmVkT3V0bGllcnMueGxzeF1TaW11bGF0aW9uUmVzdWx0czFIREQhUjE2QzEyPUBTaW11bGF0aW9uSGlzdG9ncmFtQmluKCBEQVRBIVJbMjBdQ1stOV0sIDIxLCAxMiwgVFJVRSApIC9AIFNpbXVsYXRpb25UcmlhbHMoKYkAAABbUTRhX1VTRURfTW9udGVDYXJsb19EZWdyZWVEYXlzX1JlbW92ZWRPdXRsaWVycy54bHN4XVNpbXVsYXRpb25SZXN1bHRzMkNERCFSMThDOT1AU2ltdWxhdGlvbkhpc3RvZ3JhbUJpbiggREFUQSFSWzU1XUNbLTVdLCAyMSwgMTQsIFRSVUUgKYkAAABbUTRhX1VTRURfTW9udGVDYXJsb19EZWdyZWVEYXlzX1JlbW92ZWRPdXRsaWVycy54bHN4XVNpbXVsYXRpb25SZXN1bHRzMTJDREQhUjI1Qzk9QFNpbXVsYXRpb25IaXN0b2dyYW1CaW4oIERBVEEhUls0OF1DWzVdLCAyMSwgMjEsIFRSVUUgKaAAAABbUTRhX1VTRURfTW9udGVDYXJsb19EZWdyZWVEYXlzX1JlbW92ZWRPdXRsaWVycy54bHN4XVNpbXVsYXRpb25SZXN1bHRzMkNERCFSMjBDMTI9QFNpbXVsYXRpb25IaXN0b2dyYW1CaW4oIERBVEEhUls1M11DWy04XSwgMjEsIDE2LCBUUlVFICkgL0AgU2ltdWxhdGlvblRyaWFscygpoAAAAFtRNGFfVVNFRF9Nb250ZUNhcmxvX0RlZ3JlZURheXNfUmVtb3ZlZE91dGxpZXJzLnhsc3hdU2ltdWxhdGlvblJlc3VsdHMyQ0REIVIyMEMxMj1AU2ltdWxhdGlvbkhpc3RvZ3JhbUJpbiggREFUQSFSWzUzXUNbLThdLCAyMSwgMTYsIFRSVUUgKSAvQCBTaW11bGF0aW9uVHJpYWxzKCmHAAAAW1E0YV9VU0VEX01vbnRlQ2FybG9fRGVncmVlRGF5c19SZW1vdmVkT3V0bGllcnMueGxzeF1TaW11bGF0aW9uUmVzdWx0czEyQ0REIVI1Qzk9QFNpbXVsYXRpb25IaXN0b2dyYW1CaW4oIERBVEEhUls2OF1DWzVdLCAyMSwgMSwgVFJVRSApdgAAAFtRNGFfVVNFRF9Nb250ZUNhcmxvX0RlZ3JlZURheXNfUmVtb3ZlZE91dGxpZXJzLnhsc3hdU2ltdWxhdGlvblJlc3VsdHMyQ0REIVIxN0MzPUBTaW11bGF0aW9uS3VydG9zaXMoIERBVEEhUls1Nl1DWzFdICmOAAAAW1E0YV9VU0VEX01vbnRlQ2FybG9fRGVncmVlRGF5c19SZW1vdmVkT3V0bGllcnMueGxzeF1TaW11bGF0aW9uUmVzdWx0czEyQ0REIVIxMkMxMT1AU2ltdWxhdGlvbkhpc3RvZ3JhbUJpbkxhYmVsKCBEQVRBIVJbNjFdQ1szXSwgMjEsIDgsIFRSVUUgKY8AAABbUTRhX1VTRURfTW9udGVDYXJsb19EZWdyZWVEYXlzX1JlbW92ZWRPdXRsaWVycy54bHN4XVNpbXVsYXRpb25SZXN1bHRzMUhERCFSMjFDMTE9QFNpbXVsYXRpb25IaXN0b2dyYW1CaW5MYWJlbCggREFUQSFSWzE1XUNbLThdLCAyMSwgMTcsIFRSVUUgKZ4AAABbUTRhX1VTRURfTW9udGVDYXJsb19EZWdyZWVEYXlzX1JlbW92ZWRPdXRsaWVycy54bHN4XVNpbXVsYXRpb25SZXN1bHRzMTFIREQhUjdDMTI9QFNpbXVsYXRpb25IaXN0b2dyYW1CaW4oIERBVEEhUlsyOV1DWzFdLCAyMSwgMywgVFJVRSApIC9AIFNpbXVsYXRpb25UcmlhbHMoKZ4AAABbUTRhX1VTRURfTW9udGVDYXJsb19EZWdyZWVEYXlzX1JlbW92ZWRPdXRsaWVycy54bHN4XVNpbXVsYXRpb25SZXN1bHRzMTFIREQhUjdDMTI9QFNpbXVsYXRpb25IaXN0b2dyYW1CaW4oIERBVEEhUlsyOV1DWzFdLCAyMSwgMywgVFJVRSApIC9AIFNpbXVsYXRpb25UcmlhbHMoKYsAAABbUTRhX1VTRURfTW9udGVDYXJsb19EZWdyZWVEYXlzX1JlbW92ZWRPdXRsaWVycy54bHN4XVNpbXVsYXRpb25SZXN1bHRzMTAhUjE4Qzg9QFNpbXVsYXRpb25IaXN0b2dyYW1CaW5MYWJlbCggREFUQSFSWzU1XUNbNF0sIDIxLCAxNCwgVFJVRSApiQAAAFtRNGFfVVNFRF9Nb250ZUNhcmxvX0RlZ3JlZURheXNfUmVtb3ZlZE91dGxpZXJzLnhsc3hdU2ltdWxhdGlvblJlc3VsdHMxMkhERCFSMThDOT1AU2ltdWxhdGlvbkhpc3RvZ3JhbUJpbiggREFUQSFSWzE4XUNbNV0sIDIxLCAxNCwgVFJVRSApdwAAAFtRNGFfVVNFRF9Nb250ZUNhcmxvX0RlZ3JlZURheXNfUmVtb3ZlZE91dGxpZXJzLnhsc3hdU2ltdWxhdGlvblJlc3VsdHMxQ0REIVI2QzM9QFNpbXVsYXRpb25TdGFuZGFyZEVycm9yKCBEQVRBIVJbNjddQyApjgAAAFtRNGFfVVNFRF9Nb250ZUNhcmxvX0RlZ3JlZURheXNfUmVtb3ZlZE91dGxpZXJzLnhsc3hdU2ltdWxhdGlvblJlc3VsdHMxSEREIVIxNUM4PUBTaW11bGF0aW9uSGlzdG9ncmFtQmluTGFiZWwoIERBVEEhUlsyMV1DWy01XSwgMjEsIDExLCBUUlVFICl+AAAAW1E0YV9VU0VEX01vbnRlQ2FybG9fRGVncmVlRGF5c19SZW1vdmVkT3V0bGllcnMueGxzeF1TaW11bGF0aW9uUmVzdWx0czEwIVIxOEM2PUBTaW11bGF0aW9uUGVyY2VudGlsZSggREFUQSFSWzU1XUNbNl0sIFJDWy0xXSApngAAAFtRNGFfVVNFRF9Nb250ZUNhcmxvX0RlZ3JlZURheXNfUmVtb3ZlZE91dGxpZXJzLnhsc3hdU2ltdWxhdGlvblJlc3VsdHMxMUNERCFSOUMxMj1AU2ltdWxhdGlvbkhpc3RvZ3JhbUJpbiggREFUQSFSWzY0XUNbMV0sIDIxLCA1LCBUUlVFICkgL0AgU2ltdWxhdGlvblRyaWFscygpngAAAFtRNGFfVVNFRF9Nb250ZUNhcmxvX0RlZ3JlZURheXNfUmVtb3ZlZE91dGxpZXJzLnhsc3hdU2ltdWxhdGlvblJlc3VsdHMxMUNERCFSOUMxMj1AU2ltdWxhdGlvbkhpc3RvZ3JhbUJpbiggREFUQSFSWzY0XUNbMV0sIDIxLCA1LCBUUlVFICkgL0AgU2ltdWxhdGlvblRyaWFscygpWwAAAFtRNGFfVVNFRF9Nb250ZUNhcmxvX0RlZ3JlZURheXNfUmVtb3ZlZE91dGxpZXJzLnhsc3hdREFUQSFSMzZDMz1ATm9ybWFsVmFsdWUoUlstMl1DLFJbLTFdQymOAAAAW1E0YV9VU0VEX01vbnRlQ2FybG9fRGVncmVlRGF5c19SZW1vdmVkT3V0bGllcnMueGxzeF1TaW11bGF0aW9uUmVzdWx0czExQ0REIVIyNUM4PUBTaW11bGF0aW9uSGlzdG9ncmFtQmluTGFiZWwoIERBVEEhUls0OF1DWzVdLCAyMSwgMjEsIFRSVUUgKZcAAABbUTRhX1VTRURfTW9udGVDYXJsb19EZWdyZWVEYXlzX1JlbW92ZWRPdXRsaWVycy54bHN4XVNpbXVsYXRpb25SZXN1bHRzMTJIREQhUjExQzM9QFNpbXVsYXRpb25NYXgoIERBVEEhUlsyNV1DWzExXSApIC1AIFNpbXVsYXRpb25NaW4oIERBVEEhUlsyNV1DWzExXSAplwAAAFtRNGFfVVNFRF9Nb250ZUNhcmxvX0RlZ3JlZURheXNfUmVtb3ZlZE91dGxpZXJzLnhsc3hdU2ltdWxhdGlvblJlc3VsdHMxMkhERCFSMTFDMz1AU2ltdWxhdGlvbk1heCggREFUQSFSWzI1XUNbMTFdICkgLUAgU2ltdWxhdGlvbk1pbiggREFUQSFSWzI1XUNbMTFdIClkAAAAW1E0YV9VU0VEX01vbnRlQ2FybG9fRGVncmVlRGF5c19SZW1vdmVkT3V0bGllcnMueGxzeF1TaW11bGF0aW9uUmVzdWx0czExSEREIVI1QzM9QFNpbXVsYXRpb25UcmlhbHMoKY8AAABbUTRhX1VTRURfTW9udGVDYXJsb19EZWdyZWVEYXlzX1JlbW92ZWRPdXRsaWVycy54bHN4XVNpbXVsYXRpb25SZXN1bHRzMTJDREQhUjE0QzExPUBTaW11bGF0aW9uSGlzdG9ncmFtQmluTGFiZWwoIERBVEEhUls1OV1DWzNdLCAyMSwgMTAsIFRSVUUgKY0AAABbUTRhX1VTRURfTW9udGVDYXJsb19EZWdyZWVEYXlzX1JlbW92ZWRPdXRsaWVycy54bHN4XVNpbXVsYXRpb25SZXN1bHRzMTFDREQhUjlDMTE9QFNpbXVsYXRpb25IaXN0b2dyYW1CaW5MYWJlbCggREFUQSFSWzY0XUNbMl0sIDIxLCA1LCBUUlVFICmBAAAAW1E0YV9VU0VEX01vbnRlQ2FybG9fRGVncmVlRGF5c19SZW1vdmVkT3V0bGllcnMueGxzeF1TaW11bGF0aW9uUmVzdWx0czEySEREIVIxMEM2PUBTaW11bGF0aW9uUGVyY2VudGlsZSggREFUQSFSWzI2XUNbOF0sIFJDWy0xXSApnwAAAFtRNGFfVVNFRF9Nb250ZUNhcmxvX0RlZ3JlZURheXNfUmVtb3ZlZE91dGxpZXJzLnhsc3hdU2ltdWxhdGlvblJlc3VsdHMxMUNERCFSMTNDMTI9QFNpbXVsYXRpb25IaXN0b2dyYW1CaW4oIERBVEEhUls2MF1DWzFdLCAyMSwgOSwgVFJVRSApIC9AIFNpbXVsYXRpb25UcmlhbHMoKZ8AAABbUTRhX1VTRURfTW9udGVDYXJsb19EZWdyZWVEYXlzX1JlbW92ZWRPdXRsaWVycy54bHN4XVNpbXVsYXRpb25SZXN1bHRzMTFDREQhUjEzQzEyPUBTaW11bGF0aW9uSGlzdG9ncmFtQmluKCBEQVRBIVJbNjBdQ1sxXSwgMjEsIDksIFRSVUUgKSAvQCBTaW11bGF0aW9uVHJpYWxzKClbAAAAW1E0YV9VU0VEX01vbnRlQ2FybG9fRGVncmVlRGF5c19SZW1vdmVkT3V0bGllcnMueGxzeF1EQVRBIVIzNkM3PUBOb3JtYWxWYWx1ZShSWy0yXUMsUlstMV1DKYkAAABbUTRhX1VTRURfTW9udGVDYXJsb19EZWdyZWVEYXlzX1JlbW92ZWRPdXRsaWVycy54bHN4XVNpbXVsYXRpb25SZXN1bHRzMTFDREQhUjE2Qzk9QFNpbXVsYXRpb25IaXN0b2dyYW1CaW4oIERBVEEhUls1N11DWzRdLCAyMSwgMTIsIFRSVUUgKXgAAABbUTRhX1VTRURfTW9udGVDYXJsb19EZWdyZWVEYXlzX1JlbW92ZWRPdXRsaWVycy54bHN4XVNpbXVsYXRpb25SZXN1bHRzMTJIREQhUjE3QzM9QFNpbXVsYXRpb25LdXJ0b3NpcyggREFUQSFSWzE5XUNbMTFdICmaAAAAW1E0YV9VU0VEX01vbnRlQ2FybG9fRGVncmVlRGF5c19SZW1vdmVkT3V0bGllcnMueGxzeF1TaW11bGF0aW9uUmVzdWx0czEwIVIxOEMxMj1AU2ltdWxhdGlvbkhpc3RvZ3JhbUJpbiggREFUQSFSWzU1XUMsIDIxLCAxNCwgVFJVRSApIC9AIFNpbXVsYXRpb25UcmlhbHMoKZoAAABbUTRhX1VTRURfTW9udGVDYXJsb19EZWdyZWVEYXlzX1JlbW92ZWRPdXRsaWVycy54bHN4XVNpbXVsYXRpb25SZXN1bHRzMTAhUjE4QzEyPUBTaW11bGF0aW9uSGlzdG9ncmFtQmluKCBEQVRBIVJbNTVdQywgMjEsIDE0LCBUUlVFICkgL0AgU2ltdWxhdGlvblRyaWFscygpjwAAAFtRNGFfVVNFRF9Nb250ZUNhcmxvX0RlZ3JlZURheXNfUmVtb3ZlZE91dGxpZXJzLnhsc3hdU2ltdWxhdGlvblJlc3VsdHMxMkNERCFSMThDMTE9QFNpbXVsYXRpb25IaXN0b2dyYW1CaW5MYWJlbCggREFUQSFSWzU1XUNbM10sIDIxLCAxNCwgVFJVRSApjgAAAFtRNGFfVVNFRF9Nb250ZUNhcmxvX0RlZ3JlZURheXNfUmVtb3ZlZE91dGxpZXJzLnhsc3hdU2ltdWxhdGlvblJlc3VsdHMxMUNERCFSMTNDMTE9QFNpbXVsYXRpb25IaXN0b2dyYW1CaW5MYWJlbCggREFUQSFSWzYwXUNbMl0sIDIxLCA5LCBUUlVFICmGAAAAW1E0YV9VU0VEX01vbnRlQ2FybG9fRGVncmVlRGF5c19SZW1vdmVkT3V0bGllcnMueGxzeF1TaW11bGF0aW9uUmVzdWx0czEwIVIxNUM5PUBTaW11bGF0aW9uSGlzdG9ncmFtQmluKCBEQVRBIVJbNThdQ1szXSwgMjEsIDExLCBUUlVFICmPAAAAW1E0YV9VU0VEX01vbnRlQ2FybG9fRGVncmVlRGF5c19SZW1vdmVkT3V0bGllcnMueGxzeF1TaW11bGF0aW9uUmVzdWx0czNIREQhUjE5QzExPUBTaW11bGF0aW9uSGlzdG9ncmFtQmluTGFiZWwoIERBVEEhUlsxN11DWy02XSwgMjEsIDE1LCBUUlVFICmMAAAAW1E0YV9VU0VEX01vbnRlQ2FybG9fRGVncmVlRGF5c19SZW1vdmVkT3V0bGllcnMueGxzeF1TaW11bGF0aW9uUmVzdWx0czEwIVIyMEMxMT1AU2ltdWxhdGlvbkhpc3RvZ3JhbUJpbkxhYmVsKCBEQVRBIVJbNTNdQ1sxXSwgMjEsIDE2LCBUUlVFICmHAAAAW1E0YV9VU0VEX01vbnRlQ2FybG9fRGVncmVlRGF5c19SZW1vdmVkT3V0bGllcnMueGxzeF1TaW11bGF0aW9uUmVzdWx0czFDREQhUjdDOT1AU2ltdWxhdGlvbkhpc3RvZ3JhbUJpbiggREFUQSFSWzY2XUNbLTZdLCAyMSwgMywgVFJVRSApfAAAAFtRNGFfVVNFRF9Nb250ZUNhcmxvX0RlZ3JlZURheXNfUmVtb3ZlZE91dGxpZXJzLnhsc3hdU2ltdWxhdGlvblJlc3VsdHMxMkNERCFSNkMzPUBTaW11bGF0aW9uU3RhbmRhcmRFcnJvciggREFUQSFSWzY3XUNbMTFdICmBAAAAW1E0YV9VU0VEX01vbnRlQ2FybG9fRGVncmVlRGF5c19SZW1vdmVkT3V0bGllcnMueGxzeF1TaW11bGF0aW9uUmVzdWx0czFDREQhUjIwQzY9QFNpbXVsYXRpb25QZXJjZW50aWxlKCBEQVRBIVJbNTNdQ1stM10sIFJDWy0xXSApgAAAAFtRNGFfVVNFRF9Nb250ZUNhcmxvX0RlZ3JlZURheXNfUmVtb3ZlZE91dGxpZXJzLnhsc3hdU2ltdWxhdGlvblJlc3VsdHMxQ0REIVI4QzY9QFNpbXVsYXRpb25QZXJjZW50aWxlKCBEQVRBIVJbNjVdQ1stM10sIFJDWy0xXSApoAAAAFtRNGFfVVNFRF9Nb250ZUNhcmxvX0RlZ3JlZURheXNfUmVtb3ZlZE91dGxpZXJzLnhsc3hdU2ltdWxhdGlvblJlc3VsdHMxMUNERCFSMjBDMTI9QFNpbXVsYXRpb25IaXN0b2dyYW1CaW4oIERBVEEhUls1M11DWzFdLCAyMSwgMTYsIFRSVUUgKSAvQCBTaW11bGF0aW9uVHJpYWxzKCmgAAAAW1E0YV9VU0VEX01vbnRlQ2FybG9fRGVncmVlRGF5c19SZW1vdmVkT3V0bGllcnMueGxzeF1TaW11bGF0aW9uUmVzdWx0czExQ0REIVIyMEMxMj1AU2ltdWxhdGlvbkhpc3RvZ3JhbUJpbiggREFUQSFSWzUzXUNbMV0sIDIxLCAxNiwgVFJVRSApIC9AIFNpbXVsYXRpb25UcmlhbHMoKX0AAABbUTRhX1VTRURfTW9udGVDYXJsb19EZWdyZWVEYXlzX1JlbW92ZWRPdXRsaWVycy54bHN4XVNpbXVsYXRpb25SZXN1bHRzMTAhUjhDNj1AU2ltdWxhdGlvblBlcmNlbnRpbGUoIERBVEEhUls2NV1DWzZdLCBSQ1stMV0gKXIAAABbUTRhX1VTRURfTW9udGVDYXJsb19EZWdyZWVEYXlzX1JlbW92ZWRPdXRsaWVycy54bHN4XVNpbXVsYXRpb25SZXN1bHRzMTJIREQhUjhDMz1AU2ltdWxhdGlvbk1pbiggREFUQSFSWzI4XUNbMTFdICmAAAAAW1E0YV9VU0VEX01vbnRlQ2FybG9fRGVncmVlRGF5c19SZW1vdmVkT3V0bGllcnMueGxzeF1TaW11bGF0aW9uUmVzdWx0czNIREQhUjlDNj1AU2ltdWxhdGlvblBlcmNlbnRpbGUoIERBVEEhUlsyN11DWy0xXSwgUkNbLTFdICmAAAAAW1E0YV9VU0VEX01vbnRlQ2FybG9fRGVncmVlRGF5c19SZW1vdmVkT3V0bGllcnMueGxzeF1TaW11bGF0aW9uUmVzdWx0czNIREQhUjVDNj1AU2ltdWxhdGlvblBlcmNlbnRpbGUoIERBVEEhUlszMV1DWy0xXSwgUkNbLTFdICl2AAAAW1E0YV9VU0VEX01vbnRlQ2FybG9fRGVncmVlRGF5c19SZW1vdmVkT3V0bGllcnMueGxzeF1TaW11bGF0aW9uUmVzdWx0czNIREQhUjE0QzM9QFNpbXVsYXRpb25WYXJpYW5jZSggREFUQSFSWzIyXUNbMl0gKaAAAABbUTRhX1VTRURfTW9udGVDYXJsb19EZWdyZWVEYXlzX1JlbW92ZWRPdXRsaWVycy54bHN4XVNpbXVsYXRpb25SZXN1bHRzMUhERCFSMjVDMTI9QFNpbXVsYXRpb25IaXN0b2dyYW1CaW4oIERBVEEhUlsxMV1DWy05XSwgMjEsIDIxLCBUUlVFICkgL0AgU2ltdWxhdGlvblRyaWFscygpoAAAAFtRNGFfVVNFRF9Nb250ZUNhcmxvX0RlZ3JlZURheXNfUmVtb3ZlZE91dGxpZXJzLnhsc3hdU2ltdWxhdGlvblJlc3VsdHMxSEREIVIyNUMxMj1AU2ltdWxhdGlvbkhpc3RvZ3JhbUJpbiggREFUQSFSWzExXUNbLTldLCAyMSwgMjEsIFRSVUUgKSAvQCBTaW11bGF0aW9uVHJpYWxzKCmHAAAAW1E0YV9VU0VEX01vbnRlQ2FybG9fRGVncmVlRGF5c19SZW1vdmVkT3V0bGllcnMueGxzeF1TaW11bGF0aW9uUmVzdWx0czNIREQhUjVDOT1AU2ltdWxhdGlvbkhpc3RvZ3JhbUJpbiggREFUQSFSWzMxXUNbLTRdLCAyMSwgMSwgVFJVRSApjQAAAFtRNGFfVVNFRF9Nb250ZUNhcmxvX0RlZ3JlZURheXNfUmVtb3ZlZE91dGxpZXJzLnhsc3hdU2ltdWxhdGlvblJlc3VsdHMzSEREIVI5QzExPUBTaW11bGF0aW9uSGlzdG9ncmFtQmluTGFiZWwoIERBVEEhUlsyN11DWy02XSwgMjEsIDUsIFRSVUUgKYgAAABbUTRhX1VTRURfTW9udGVDYXJsb19EZWdyZWVEYXlzX1JlbW92ZWRPdXRsaWVycy54bHN4XVNpbXVsYXRpb25SZXN1bHRzM0hERCFSMTNDOT1AU2ltdWxhdGlvbkhpc3RvZ3JhbUJpbiggREFUQSFSWzIzXUNbLTRdLCAyMSwgOSwgVFJVRSApjgAAAFtRNGFfVVNFRF9Nb250ZUNhcmxvX0RlZ3JlZURheXNfUmVtb3ZlZE91dGxpZXJzLnhsc3hdU2ltdWxhdGlvblJlc3VsdHMzSEREIVIyNUM4PUBTaW11bGF0aW9uSGlzdG9ncmFtQmluTGFiZWwoIERBVEEhUlsxMV1DWy0zXSwgMjEsIDIxLCBUUlVFICl8AAAAW1E0YV9VU0VEX01vbnRlQ2FybG9fRGVncmVlRGF5c19SZW1vdmVkT3V0bGllcnMueGxzeF1TaW11bGF0aW9uUmVzdWx0czghUjhDNj1AU2ltdWxhdGlvblBlcmNlbnRpbGUoIERBVEEhUls2NV1DWzRdLCBSQ1stMV0gKYoAAABbUTRhX1VTRURfTW9udGVDYXJsb19EZWdyZWVEYXlzX1JlbW92ZWRPdXRsaWVycy54bHN4XVNpbXVsYXRpb25SZXN1bHRzNyFSMTlDOD1AU2ltdWxhdGlvbkhpc3RvZ3JhbUJpbkxhYmVsKCBEQVRBIVJbNTRdQ1sxXSwgMjEsIDE1LCBUUlVFICmKAAAAW1E0YV9VU0VEX01vbnRlQ2FybG9fRGVncmVlRGF5c19SZW1vdmVkT3V0bGllcnMueGxzeF1TaW11bGF0aW9uUmVzdWx0czkhUjI0Qzg9QFNpbXVsYXRpb25IaXN0b2dyYW1CaW5MYWJlbCggREFUQSFSWzQ5XUNbM10sIDIxLCAyMCwgVFJVRSApjQAAAFtRNGFfVVNFRF9Nb250ZUNhcmxvX0RlZ3JlZURheXNfUmVtb3ZlZE91dGxpZXJzLnhsc3hdU2ltdWxhdGlvblJlc3VsdHM0Q0REIVI1QzExPUBTaW11bGF0aW9uSGlzdG9ncmFtQmluTGFiZWwoIERBVEEhUls2OF1DWy01XSwgMjEsIDEsIFRSVUUgKY8AAABbUTRhX1VTRURfTW9udGVDYXJsb19EZWdyZWVEYXlzX1JlbW92ZWRPdXRsaWVycy54bHN4XVNpbXVsYXRpb25SZXN1bHRzMUhERCFSMTlDMTE9QFNpbXVsYXRpb25IaXN0b2dyYW1CaW5MYWJlbCggREFUQSFSWzE3XUNbLThdLCAyMSwgMTUsIFRSVUUgKYYAAABbUTRhX1VTRURfTW9udGVDYXJsb19EZWdyZWVEYXlzX1JlbW92ZWRPdXRsaWVycy54bHN4XVNpbXVsYXRpb25SZXN1bHRzNSFSMjFDOT1AU2ltdWxhdGlvbkhpc3RvZ3JhbUJpbiggREFUQSFSWzUyXUNbLTJdLCAyMSwgMTcsIFRSVUUgKYwAAABbUTRhX1VTRURfTW9udGVDYXJsb19EZWdyZWVEYXlzX1JlbW92ZWRPdXRsaWVycy54bHN4XVNpbXVsYXRpb25SZXN1bHRzMkhERCFSNUM4PUBTaW11bGF0aW9uSGlzdG9ncmFtQmluTGFiZWwoIERBVEEhUlszMV1DWy00XSwgMjEsIDEsIFRSVUUgKY0AAABbUTRhX1VTRURfTW9udGVDYXJsb19EZWdyZWVEYXlzX1JlbW92ZWRPdXRsaWVycy54bHN4XVNpbXVsYXRpb25SZXN1bHRzM0NERCFSOEMxMT1AU2ltdWxhdGlvbkhpc3RvZ3JhbUJpbkxhYmVsKCBEQVRBIVJbNjVdQ1stNl0sIDIxLCA0LCBUUlVFICmfAAAAW1E0YV9VU0VEX01vbnRlQ2FybG9fRGVncmVlRGF5c19SZW1vdmVkT3V0bGllcnMueGxzeF1TaW11bGF0aW9uUmVzdWx0czRIREQhUjEzQzEyPUBTaW11bGF0aW9uSGlzdG9ncmFtQmluKCBEQVRBIVJbMjNdQ1stNl0sIDIxLCA5LCBUUlVFICkgL0AgU2ltdWxhdGlvblRyaWFscygpnwAAAFtRNGFfVVNFRF9Nb250ZUNhcmxvX0RlZ3JlZURheXNfUmVtb3ZlZE91dGxpZXJzLnhsc3hdU2ltdWxhdGlvblJlc3VsdHM0SEREIVIxM0MxMj1AU2ltdWxhdGlvbkhpc3RvZ3JhbUJpbiggREFUQSFSWzIzXUNbLTZdLCAyMSwgOSwgVFJVRSApIC9AIFNpbXVsYXRpb25UcmlhbHMoKX0AAABbUTRhX1VTRURfTW9udGVDYXJsb19EZWdyZWVEYXlzX1JlbW92ZWRPdXRsaWVycy54bHN4XVNpbXVsYXRpb25SZXN1bHRzNENERCFSMjNDNj1AU2ltdWxhdGlvblBlcmNlbnRpbGUoIERBVEEhUls1MF1DLCBSQ1stMV0gKYkAAABbUTRhX1VTRURfTW9udGVDYXJsb19EZWdyZWVEYXlzX1JlbW92ZWRPdXRsaWVycy54bHN4XVNpbXVsYXRpb25SZXN1bHRzNENERCFSMjVDOT1AU2ltdWxhdGlvbkhpc3RvZ3JhbUJpbiggREFUQSFSWzQ4XUNbLTNdLCAyMSwgMjEsIFRSVUUgKY4AAABbUTRhX1VTRURfTW9udGVDYXJsb19EZWdyZWVEYXlzX1JlbW92ZWRPdXRsaWVycy54bHN4XVNpbXVsYXRpb25SZXN1bHRzMkNERCFSMjFDOD1AU2ltdWxhdGlvbkhpc3RvZ3JhbUJpbkxhYmVsKCBEQVRBIVJbNTJdQ1stNF0sIDIxLCAxNywgVFJVRSApnwAAAFtRNGFfVVNFRF9Nb250ZUNhcmxvX0RlZ3JlZURheXNfUmVtb3ZlZE91dGxpZXJzLnhsc3hdU2ltdWxhdGlvblJlc3VsdHM0SEREIVIxMkMxMj1AU2ltdWxhdGlvbkhpc3RvZ3JhbUJpbiggREFUQSFSWzI0XUNbLTZdLCAyMSwgOCwgVFJVRSApIC9AIFNpbXVsYXRpb25UcmlhbHMoKZ8AAABbUTRhX1VTRURfTW9udGVDYXJsb19EZWdyZWVEYXlzX1JlbW92ZWRPdXRsaWVycy54bHN4XVNpbXVsYXRpb25SZXN1bHRzNEhERCFSMTJDMTI9QFNpbXVsYXRpb25IaXN0b2dyYW1CaW4oIERBVEEhUlsyNF1DWy02XSwgMjEsIDgsIFRSVUUgKSAvQCBTaW11bGF0aW9uVHJpYWxzKCmNAAAAW1E0YV9VU0VEX01vbnRlQ2FybG9fRGVncmVlRGF5c19SZW1vdmVkT3V0bGllcnMueGxzeF1TaW11bGF0aW9uUmVzdWx0czRIREQhUjhDMTE9QFNpbXVsYXRpb25IaXN0b2dyYW1CaW5MYWJlbCggREFUQSFSWzI4XUNbLTVdLCAyMSwgNCwgVFJVRSApjQAAAFtRNGFfVVNFRF9Nb250ZUNhcmxvX0RlZ3JlZURheXNfUmVtb3ZlZE91dGxpZXJzLnhsc3hdU2ltdWxhdGlvblJlc3VsdHMyQ0REIVIxM0M4PUBTaW11bGF0aW9uSGlzdG9ncmFtQmluTGFiZWwoIERBVEEhUls2MF1DWy00XSwgMjEsIDksIFRSVUUgKY8AAABbUTRhX1VTRURfTW9udGVDYXJsb19EZWdyZWVEYXlzX1JlbW92ZWRPdXRsaWVycy54bHN4XVNpbXVsYXRpb25SZXN1bHRzM0NERCFSMTVDMTE9QFNpbXVsYXRpb25IaXN0b2dyYW1CaW5MYWJlbCggREFUQSFSWzU4XUNbLTZdLCAyMSwgMTEsIFRSVUUgKY4AAABbUTRhX1VTRURfTW9udGVDYXJsb19EZWdyZWVEYXlzX1JlbW92ZWRPdXRsaWVycy54bHN4XVNpbXVsYXRpb25SZXN1bHRzMkNERCFSMTBDMTE9QFNpbXVsYXRpb25IaXN0b2dyYW1CaW5MYWJlbCggREFUQSFSWzYzXUNbLTddLCAyMSwgNiwgVFJVRSApjAAAAFtRNGFfVVNFRF9Nb250ZUNhcmxvX0RlZ3JlZURheXNfUmVtb3ZlZE91dGxpZXJzLnhsc3hdU2ltdWxhdGlvblJlc3VsdHMxQ0REIVI4Qzg9QFNpbXVsYXRpb25IaXN0b2dyYW1CaW5MYWJlbCggREFUQSFSWzY1XUNbLTVdLCAyMSwgNCwgVFJVRSApoAAAAFtRNGFfVVNFRF9Nb250ZUNhcmxvX0RlZ3JlZURheXNfUmVtb3ZlZE91dGxpZXJzLnhsc3hdU2ltdWxhdGlvblJlc3VsdHMxSEREIVIyMEMxMj1AU2ltdWxhdGlvbkhpc3RvZ3JhbUJpbiggREFUQSFSWzE2XUNbLTldLCAyMSwgMTYsIFRSVUUgKSAvQCBTaW11bGF0aW9uVHJpYWxzKCmgAAAAW1E0YV9VU0VEX01vbnRlQ2FybG9fRGVncmVlRGF5c19SZW1vdmVkT3V0bGllcnMueGxzeF1TaW11bGF0aW9uUmVzdWx0czFIREQhUjIwQzEyPUBTaW11bGF0aW9uSGlzdG9ncmFtQmluKCBEQVRBIVJbMTZdQ1stOV0sIDIxLCAxNiwgVFJVRSApIC9AIFNpbXVsYXRpb25UcmlhbHMoKYEAAABbUTRhX1VTRURfTW9udGVDYXJsb19EZWdyZWVEYXlzX1JlbW92ZWRPdXRsaWVycy54bHN4XVNpbXVsYXRpb25SZXN1bHRzM0NERCFSMjVDNj1AU2ltdWxhdGlvblBlcmNlbnRpbGUoIERBVEEhUls0OF1DWy0xXSwgUkNbLTFdICmMAAAAW1E0YV9VU0VEX01vbnRlQ2FybG9fRGVncmVlRGF5c19SZW1vdmVkT3V0bGllcnMueGxzeF1TaW11bGF0aW9uUmVzdWx0czJIREQhUjZDOD1AU2ltdWxhdGlvbkhpc3RvZ3JhbUJpbkxhYmVsKCBEQVRBIVJbMzBdQ1stNF0sIDIxLCAyLCBUUlVFICl9AAAAW1E0YV9VU0VEX01vbnRlQ2FybG9fRGVncmVlRGF5c19SZW1vdmVkT3V0bGllcnMueGxzeF1TaW11bGF0aW9uUmVzdWx0czEwIVI3QzY9QFNpbXVsYXRpb25QZXJjZW50aWxlKCBEQVRBIVJbNjZdQ1s2XSwgUkNbLTFdICmOAAAAW1E0YV9VU0VEX01vbnRlQ2FybG9fRGVncmVlRGF5c19SZW1vdmVkT3V0bGllcnMueGxzeF1TaW11bGF0aW9uUmVzdWx0czJIREQhUjE4Qzg9QFNpbXVsYXRpb25IaXN0b2dyYW1CaW5MYWJlbCggREFUQSFSWzE4XUNbLTRdLCAyMSwgMTQsIFRSVUUgKXAAAABbUTRhX1VTRURfTW9udGVDYXJsb19EZWdyZWVEYXlzX1JlbW92ZWRPdXRsaWVycy54bHN4XVNpbXVsYXRpb25SZXN1bHRzNEhERCFSOUMzPUBTaW11bGF0aW9uTWF4KCBEQVRBIVJbMjddQ1szXSApgQAAAFtRNGFfVVNFRF9Nb250ZUNhcmxvX0RlZ3JlZURheXNfUmVtb3ZlZE91dGxpZXJzLnhsc3hdU2ltdWxhdGlvblJlc3VsdHMySEREIVIxOUM2PUBTaW11bGF0aW9uUGVyY2VudGlsZSggREFUQSFSWzE3XUNbLTJdLCBSQ1stMV0gKY4AAABbUTRhX1VTRURfTW9udGVDYXJsb19EZWdyZWVEYXlzX1JlbW92ZWRPdXRsaWVycy54bHN4XVNpbXVsYXRpb25SZXN1bHRzM0NERCFSMjRDOD1AU2ltdWxhdGlvbkhpc3RvZ3JhbUJpbkxhYmVsKCBEQVRBIVJbNDldQ1stM10sIDIxLCAyMCwgVFJVRSAphwAAAFtRNGFfVVNFRF9Nb250ZUNhcmxvX0RlZ3JlZURheXNfUmVtb3ZlZE91dGxpZXJzLnhsc3hdU2ltdWxhdGlvblJlc3VsdHMySEREIVI1Qzk9QFNpbXVsYXRpb25IaXN0b2dyYW1CaW4oIERBVEEhUlszMV1DWy01XSwgMjEsIDEsIFRSVUUgKYAAAABbUTRhX1VTRURfTW9udGVDYXJsb19EZWdyZWVEYXlzX1JlbW92ZWRPdXRsaWVycy54bHN4XVNpbXVsYXRpb25SZXN1bHRzM0NERCFSOUM2PUBTaW11bGF0aW9uUGVyY2VudGlsZSggREFUQSFSWzY0XUNbLTFdLCBSQ1stMV0gKYkAAABbUTRhX1VTRURfTW9udGVDYXJsb19EZWdyZWVEYXlzX1JlbW92ZWRPdXRsaWVycy54bHN4XVNpbXVsYXRpb25SZXN1bHRzMkNERCFSMjFDOT1AU2ltdWxhdGlvbkhpc3RvZ3JhbUJpbiggREFUQSFSWzUyXUNbLTVdLCAyMSwgMTcsIFRSVUUgKYEAAABbUTRhX1VTRURfTW9udGVDYXJsb19EZWdyZWVEYXlzX1JlbW92ZWRPdXRsaWVycy54bHN4XVNpbXVsYXRpb25SZXN1bHRzMkNERCFSMTJDNj1AU2ltdWxhdGlvblBlcmNlbnRpbGUoIERBVEEhUls2MV1DWy0yXSwgUkNbLTFdICmNAAAAW1E0YV9VU0VEX01vbnRlQ2FybG9fRGVncmVlRGF5c19SZW1vdmVkT3V0bGllcnMueGxzeF1TaW11bGF0aW9uUmVzdWx0czExSEREIVI4QzExPUBTaW11bGF0aW9uSGlzdG9ncmFtQmluTGFiZWwoIERBVEEhUlsyOF1DWzJdLCAyMSwgNCwgVFJVRSApdgAAAFtRNGFfVVNFRF9Nb250ZUNhcmxvX0RlZ3JlZURheXNfUmVtb3ZlZE91dGxpZXJzLnhsc3hdU2ltdWxhdGlvblJlc3VsdHM0SEREIVIxNEMzPUBTaW11bGF0aW9uVmFyaWFuY2UoIERBVEEhUlsyMl1DWzNdICl2AAAAW1E0YV9VU0VEX01vbnRlQ2FybG9fRGVncmVlRGF5c19SZW1vdmVkT3V0bGllcnMueGxzeF1TaW11bGF0aW9uUmVzdWx0czEyQ0REIVIxMEMzPUBTaW11bGF0aW9uTWVkaWFuKCBEQVRBIVJbNjNdQ1sxMV0gKY4AAABbUTRhX1VTRURfTW9udGVDYXJsb19EZWdyZWVEYXlzX1JlbW92ZWRPdXRsaWVycy54bHN4XVNpbXVsYXRpb25SZXN1bHRzNENERCFSMjVDOD1AU2ltdWxhdGlvbkhpc3RvZ3JhbUJpbkxhYmVsKCBEQVRBIVJbNDhdQ1stMl0sIDIxLCAyMSwgVFJVRSApgQAAAFtRNGFfVVNFRF9Nb250ZUNhcmxvX0RlZ3JlZURheXNfUmVtb3ZlZE91dGxpZXJzLnhsc3hdU2ltdWxhdGlvblJlc3VsdHMxMUhERCFSMTVDNj1AU2ltdWxhdGlvblBlcmNlbnRpbGUoIERBVEEhUlsyMV1DWzddLCBSQ1stMV0gKaAAAABbUTRhX1VTRURfTW9udGVDYXJsb19EZWdyZWVEYXlzX1JlbW92ZWRPdXRsaWVycy54bHN4XVNpbXVsYXRpb25SZXN1bHRzNENERCFSMThDMTI9QFNpbXVsYXRpb25IaXN0b2dyYW1CaW4oIERBVEEhUls1NV1DWy02XSwgMjEsIDE0LCBUUlVFICkgL0AgU2ltdWxhdGlvblRyaWFscygpoAAAAFtRNGFfVVNFRF9Nb250ZUNhcmxvX0RlZ3JlZURheXNfUmVtb3ZlZE91dGxpZXJzLnhsc3hdU2ltdWxhdGlvblJlc3VsdHM0Q0REIVIxOEMxMj1AU2ltdWxhdGlvbkhpc3RvZ3JhbUJpbiggREFUQSFSWzU1XUNbLTZdLCAyMSwgMTQsIFRSVUUgKSAvQCBTaW11bGF0aW9uVHJpYWxzKCl6AAAAW1E0YV9VU0VEX01vbnRlQ2FybG9fRGVncmVlRGF5c19SZW1vdmVkT3V0bGllcnMueGxzeF1TaW11bGF0aW9uUmVzdWx0czJDREQhUjZDMz1AU2ltdWxhdGlvblN0YW5kYXJkRXJyb3IoIERBVEEhUls2N11DWzFdICl4AAAAW1E0YV9VU0VEX01vbnRlQ2FybG9fRGVncmVlRGF5c19SZW1vdmVkT3V0bGllcnMueGxzeF1TaW11bGF0aW9uUmVzdWx0czEyQ0REIVIxNkMzPUBTaW11bGF0aW9uU2tld25lc3MoIERBVEEhUls1N11DWzExXSApjgAAAFtRNGFfVVNFRF9Nb250ZUNhcmxvX0RlZ3JlZURheXNfUmVtb3ZlZE91dGxpZXJzLnhsc3hdU2ltdWxhdGlvblJlc3VsdHMyQ0REIVIxOUM4PUBTaW11bGF0aW9uSGlzdG9ncmFtQmluTGFiZWwoIERBVEEhUls1NF1DWy00XSwgMjEsIDE1LCBUUlVFICmgAAAAW1E0YV9VU0VEX01vbnRlQ2FybG9fRGVncmVlRGF5c19SZW1vdmVkT3V0bGllcnMueGxzeF1TaW11bGF0aW9uUmVzdWx0czExSEREIVIxNUMxMj1AU2ltdWxhdGlvbkhpc3RvZ3JhbUJpbiggREFUQSFSWzIxXUNbMV0sIDIxLCAxMSwgVFJVRSApIC9AIFNpbXVsYXRpb25UcmlhbHMoKaAAAABbUTRhX1VTRURfTW9udGVDYXJsb19EZWdyZWVEYXlzX1JlbW92ZWRPdXRsaWVycy54bHN4XVNpbXVsYXRpb25SZXN1bHRzMTFIREQhUjE1QzEyPUBTaW11bGF0aW9uSGlzdG9ncmFtQmluKCBEQVRBIVJbMjFdQ1sxXSwgMjEsIDExLCBUUlVFICkgL0AgU2ltdWxhdGlvblRyaWFscygpjgAAAFtRNGFfVVNFRF9Nb250ZUNhcmxvX0RlZ3JlZURheXNfUmVtb3ZlZE91dGxpZXJzLnhsc3hdU2ltdWxhdGlvblJlc3VsdHM0SEREIVIyMUM4PUBTaW11bGF0aW9uSGlzdG9ncmFtQmluTGFiZWwoIERBVEEhUlsxNV1DWy0yXSwgMjEsIDE3LCBUUlVFICmBAAAAW1E0YV9VU0VEX01vbnRlQ2FybG9fRGVncmVlRGF5c19SZW1vdmVkT3V0bGllcnMueGxzeF1TaW11bGF0aW9uUmVzdWx0czEyQ0REIVIxMUM2PUBTaW11bGF0aW9uUGVyY2VudGlsZSggREFUQSFSWzYyXUNbOF0sIFJDWy0xXSApjQAAAFtRNGFfVVNFRF9Nb250ZUNhcmxvX0RlZ3JlZURheXNfUmVtb3ZlZE91dGxpZXJzLnhsc3hdU2ltdWxhdGlvblJlc3VsdHM0Q0REIVI3QzExPUBTaW11bGF0aW9uSGlzdG9ncmFtQmluTGFiZWwoIERBVEEhUls2Nl1DWy01XSwgMjEsIDMsIFRSVUUgKYwAAABbUTRhX1VTRURfTW9udGVDYXJsb19EZWdyZWVEYXlzX1JlbW92ZWRPdXRsaWVycy54bHN4XVNpbXVsYXRpb25SZXN1bHRzMTFIREQhUjZDOD1AU2ltdWxhdGlvbkhpc3RvZ3JhbUJpbkxhYmVsKCBEQVRBIVJbMzBdQ1s1XSwgMjEsIDIsIFRSVUUgKYsAAABbUTRhX1VTRURfTW9udGVDYXJsb19EZWdyZWVEYXlzX1JlbW92ZWRPdXRsaWVycy54bHN4XVNpbXVsYXRpb25SZXN1bHRzMTAhUjIxQzg9QFNpbXVsYXRpb25IaXN0b2dyYW1CaW5MYWJlbCggREFUQSFSWzUyXUNbNF0sIDIxLCAxNywgVFJVRSApfAAAAFtRNGFfVVNFRF9Nb250ZUNhcmxvX0RlZ3JlZURheXNfUmVtb3ZlZE91dGxpZXJzLnhsc3hdU2ltdWxhdGlvblJlc3VsdHMxMkhERCFSNkMzPUBTaW11bGF0aW9uU3RhbmRhcmRFcnJvciggREFUQSFSWzMwXUNbMTFdICmMAAAAW1E0YV9VU0VEX01vbnRlQ2FybG9fRGVncmVlRGF5c19SZW1vdmVkT3V0bGllcnMueGxzeF1TaW11bGF0aW9uUmVzdWx0czEySEREIVI1Qzg9QFNpbXVsYXRpb25IaXN0b2dyYW1CaW5MYWJlbCggREFUQSFSWzMxXUNbNl0sIDIxLCAxLCBUUlVFICmBAAAAW1E0YV9VU0VEX01vbnRlQ2FybG9fRGVncmVlRGF5c19SZW1vdmVkT3V0bGllcnMueGxzeF1TaW11bGF0aW9uUmVzdWx0czFDREQhUjI0QzY9QFNpbXVsYXRpb25QZXJjZW50aWxlKCBEQVRBIVJbNDldQ1stM10sIFJDWy0xXSApjQAAAFtRNGFfVVNFRF9Nb250ZUNhcmxvX0RlZ3JlZURheXNfUmVtb3ZlZE91dGxpZXJzLnhsc3hdU2ltdWxhdGlvblJlc3VsdHMxMkhERCFSOUMxMT1AU2ltdWxhdGlvbkhpc3RvZ3JhbUJpbkxhYmVsKCBEQVRBIVJbMjddQ1szXSwgMjEsIDUsIFRSVUUgKYwAAABbUTRhX1VTRURfTW9udGVDYXJsb19EZWdyZWVEYXlzX1JlbW92ZWRPdXRsaWVycy54bHN4XVNpbXVsYXRpb25SZXN1bHRzMTFDREQhUjhDOD1AU2ltdWxhdGlvbkhpc3RvZ3JhbUJpbkxhYmVsKCBEQVRBIVJbNjVdQ1s1XSwgMjEsIDQsIFRSVUUgKYEAAABbUTRhX1VTRURfTW9udGVDYXJsb19EZWdyZWVEYXlzX1JlbW92ZWRPdXRsaWVycy54bHN4XVNpbXVsYXRpb25SZXN1bHRzMTFDREQhUjIzQzY9QFNpbXVsYXRpb25QZXJjZW50aWxlKCBEQVRBIVJbNTBdQ1s3XSwgUkNbLTFdICmOAAAAW1E0YV9VU0VEX01vbnRlQ2FybG9fRGVncmVlRGF5c19SZW1vdmVkT3V0bGllcnMueGxzeF1TaW11bGF0aW9uUmVzdWx0czFIREQhUjI0Qzg9QFNpbXVsYXRpb25IaXN0b2dyYW1CaW5MYWJlbCggREFUQSFSWzEyXUNbLTVdLCAyMSwgMjAsIFRSVUUgKYgAAABbUTRhX1VTRURfTW9udGVDYXJsb19EZWdyZWVEYXlzX1JlbW92ZWRPdXRsaWVycy54bHN4XVNpbXVsYXRpb25SZXN1bHRzMTJDREQhUjEwQzk9QFNpbXVsYXRpb25IaXN0b2dyYW1CaW4oIERBVEEhUls2M11DWzVdLCAyMSwgNiwgVFJVRSApeAAAAFtRNGFfVVNFRF9Nb250ZUNhcmxvX0RlZ3JlZURheXNfUmVtb3ZlZE91dGxpZXJzLnhsc3hdU2ltdWxhdGlvblJlc3VsdHMxMUNERCFSMTZDMz1AU2ltdWxhdGlvblNrZXduZXNzKCBEQVRBIVJbNTddQ1sxMF0gKYEAAABbUTRhX1VTRURfTW9udGVDYXJsb19EZWdyZWVEYXlzX1JlbW92ZWRPdXRsaWVycy54bHN4XVNpbXVsYXRpb25SZXN1bHRzMTJDREQhUjEzQzY9QFNpbXVsYXRpb25QZXJjZW50aWxlKCBEQVRBIVJbNjBdQ1s4XSwgUkNbLTFdICmAAAAAW1E0YV9VU0VEX01vbnRlQ2FybG9fRGVncmVlRGF5c19SZW1vdmVkT3V0bGllcnMueGxzeF1TaW11bGF0aW9uUmVzdWx0czExQ0REIVI4QzY9QFNpbXVsYXRpb25QZXJjZW50aWxlKCBEQVRBIVJbNjVdQ1s3XSwgUkNbLTFdICmJAAAAW1E0YV9VU0VEX01vbnRlQ2FybG9fRGVncmVlRGF5c19SZW1vdmVkT3V0bGllcnMueGxzeF1TaW11bGF0aW9uUmVzdWx0czEyQ0REIVIyMEM5PUBTaW11bGF0aW9uSGlzdG9ncmFtQmluKCBEQVRBIVJbNTNdQ1s1XSwgMjEsIDE2LCBUUlVFICmNAAAAW1E0YV9VU0VEX01vbnRlQ2FybG9fRGVncmVlRGF5c19SZW1vdmVkT3V0bGllcnMueGxzeF1TaW11bGF0aW9uUmVzdWx0czExQ0REIVIxMkM4PUBTaW11bGF0aW9uSGlzdG9ncmFtQmluTGFiZWwoIERBVEEhUls2MV1DWzVdLCAyMSwgOCwgVFJVRSApjAAAAFtRNGFfVVNFRF9Nb250ZUNhcmxvX0RlZ3JlZURheXNfUmVtb3ZlZE91dGxpZXJzLnhsc3hdU2ltdWxhdGlvblJlc3VsdHMxMUNERCFSNkM4PUBTaW11bGF0aW9uSGlzdG9ncmFtQmluTGFiZWwoIERBVEEhUls2N11DWzVdLCAyMSwgMiwgVFJVRSApiAAAAFtRNGFfVVNFRF9Nb250ZUNhcmxvX0RlZ3JlZURheXNfUmVtb3ZlZE91dGxpZXJzLnhsc3hdU2ltdWxhdGlvblJlc3VsdHMxSEREIVIxMUM5PUBTaW11bGF0aW9uSGlzdG9ncmFtQmluKCBEQVRBIVJbMjVdQ1stNl0sIDIxLCA3LCBUUlVFICmJAAAAW1E0YV9VU0VEX01vbnRlQ2FybG9fRGVncmVlRGF5c19SZW1vdmVkT3V0bGllcnMueGxzeF1TaW11bGF0aW9uUmVzdWx0czEyQ0REIVIxNEM5PUBTaW11bGF0aW9uSGlzdG9ncmFtQmluKCBEQVRBIVJbNTldQ1s1XSwgMjEsIDEwLCBUUlVFICmBAAAAW1E0YV9VU0VEX01vbnRlQ2FybG9fRGVncmVlRGF5c19SZW1vdmVkT3V0bGllcnMueGxzeF1TaW11bGF0aW9uUmVzdWx0czFIREQhUjI0QzY9QFNpbXVsYXRpb25QZXJjZW50aWxlKCBEQVRBIVJbMTJdQ1stM10sIFJDWy0xXSApgQAAAFtRNGFfVVNFRF9Nb250ZUNhcmxvX0RlZ3JlZURheXNfUmVtb3ZlZE91dGxpZXJzLnhsc3hdU2ltdWxhdGlvblJlc3VsdHMxMkNERCFSMTdDNj1AU2ltdWxhdGlvblBlcmNlbnRpbGUoIERBVEEhUls1Nl1DWzhdLCBSQ1stMV0gKYEAAABbUTRhX1VTRURfTW9udGVDYXJsb19EZWdyZWVEYXlzX1JlbW92ZWRPdXRsaWVycy54bHN4XVNpbXVsYXRpb25SZXN1bHRzMTFDREQhUjEyQzY9QFNpbXVsYXRpb25QZXJjZW50aWxlKCBEQVRBIVJbNjFdQ1s3XSwgUkNbLTFdICmEAAAAW1E0YV9VU0VEX01vbnRlQ2FybG9fRGVncmVlRGF5c19SZW1vdmVkT3V0bGllcnMueGxzeF1TaW11bGF0aW9uUmVzdWx0czEwIVI3Qzk9QFNpbXVsYXRpb25IaXN0b2dyYW1CaW4oIERBVEEhUls2Nl1DWzNdLCAyMSwgMywgVFJVRSApdgAAAFtRNGFfVVNFRF9Nb250ZUNhcmxvX0RlZ3JlZURheXNfUmVtb3ZlZE91dGxpZXJzLnhsc3hdU2ltdWxhdGlvblJlc3VsdHMzSEREIVIxNkMzPUBTaW11bGF0aW9uU2tld25lc3MoIERBVEEhUlsyMF1DWzJdICmPAAAAW1E0YV9VU0VEX01vbnRlQ2FybG9fRGVncmVlRGF5c19SZW1vdmVkT3V0bGllcnMueGxzeF1TaW11bGF0aW9uUmVzdWx0czNIREQhUjI0QzExPUBTaW11bGF0aW9uSGlzdG9ncmFtQmluTGFiZWwoIERBVEEhUlsxMl1DWy02XSwgMjEsIDIwLCBUUlVFICmgAAAAW1E0YV9VU0VEX01vbnRlQ2FybG9fRGVncmVlRGF5c19SZW1vdmVkT3V0bGllcnMueGxzeF1TaW11bGF0aW9uUmVzdWx0czExQ0REIVIyMkMxMj1AU2ltdWxhdGlvbkhpc3RvZ3JhbUJpbiggREFUQSFSWzUxXUNbMV0sIDIxLCAxOCwgVFJVRSApIC9AIFNpbXVsYXRpb25UcmlhbHMoKaAAAABbUTRhX1VTRURfTW9udGVDYXJsb19EZWdyZWVEYXlzX1JlbW92ZWRPdXRsaWVycy54bHN4XVNpbXVsYXRpb25SZXN1bHRzMTFDREQhUjIyQzEyPUBTaW11bGF0aW9uSGlzdG9ncmFtQmluKCBEQVRBIVJbNTFdQ1sxXSwgMjEsIDE4LCBUUlVFICkgL0AgU2ltdWxhdGlvblRyaWFscygpjAAAAFtRNGFfVVNFRF9Nb250ZUNhcmxvX0RlZ3JlZURheXNfUmVtb3ZlZE91dGxpZXJzLnhsc3hdU2ltdWxhdGlvblJlc3VsdHMxMkhERCFSN0M4PUBTaW11bGF0aW9uSGlzdG9ncmFtQmluTGFiZWwoIERBVEEhUlsyOV1DWzZdLCAyMSwgMywgVFJVRSApfgAAAFtRNGFfVVNFRF9Nb250ZUNhcmxvX0RlZ3JlZURheXNfUmVtb3ZlZE91dGxpZXJzLnhsc3hdU2ltdWxhdGlvblJlc3VsdHMxMCFSMTlDNj1AU2ltdWxhdGlvblBlcmNlbnRpbGUoIERBVEEhUls1NF1DWzZdLCBSQ1stMV0gKYgAAABbUTRhX1VTRURfTW9udGVDYXJsb19EZWdyZWVEYXlzX1JlbW92ZWRPdXRsaWVycy54bHN4XVNpbXVsYXRpb25SZXN1bHRzMTJIREQhUjExQzk9QFNpbXVsYXRpb25IaXN0b2dyYW1CaW4oIERBVEEhUlsyNV1DWzVdLCAyMSwgNywgVFJVRSAphwAAAFtRNGFfVVNFRF9Nb250ZUNhcmxvX0RlZ3JlZURheXNfUmVtb3ZlZE91dGxpZXJzLnhsc3hdU2ltdWxhdGlvblJlc3VsdHMxMUhERCFSNkM5PUBTaW11bGF0aW9uSGlzdG9ncmFtQmluKCBEQVRBIVJbMzBdQ1s0XSwgMjEsIDIsIFRSVUUgKY4AAABbUTRhX1VTRURfTW9udGVDYXJsb19EZWdyZWVEYXlzX1JlbW92ZWRPdXRsaWVycy54bHN4XVNpbXVsYXRpb25SZXN1bHRzMTJIREQhUjE3Qzg9QFNpbXVsYXRpb25IaXN0b2dyYW1CaW5MYWJlbCggREFUQSFSWzE5XUNbNl0sIDIxLCAxMywgVFJVRSApgAAAAFtRNGFfVVNFRF9Nb250ZUNhcmxvX0RlZ3JlZURheXNfUmVtb3ZlZE91dGxpZXJzLnhsc3hdU2ltdWxhdGlvblJlc3VsdHMxMUhERCFSOUM2PUBTaW11bGF0aW9uUGVyY2VudGlsZSggREFUQSFSWzI3XUNbN10sIFJDWy0xXSApdAAAAFtRNGFfVVNFRF9Nb250ZUNhcmxvX0RlZ3JlZURheXNfUmVtb3ZlZE91dGxpZXJzLnhsc3hdU2ltdWxhdGlvblJlc3VsdHMxMCFSMTdDMz1AU2ltdWxhdGlvbkt1cnRvc2lzKCBEQVRBIVJbNTZdQ1s5XSApcwAAAFtRNGFfVVNFRF9Nb250ZUNhcmxvX0RlZ3JlZURheXNfUmVtb3ZlZE91dGxpZXJzLnhsc3hdU2ltdWxhdGlvblJlc3VsdHMxMUhERCFSNEMzPUBTaW11bGF0aW9uTWVhbiggREFUQSFSWzMyXUNbMTBdICmNAAAAW1E0YV9VU0VEX01vbnRlQ2FybG9fRGVncmVlRGF5c19SZW1vdmVkT3V0bGllcnMueGxzeF1TaW11bGF0aW9uUmVzdWx0czEySEREIVIxMUM4PUBTaW11bGF0aW9uSGlzdG9ncmFtQmluTGFiZWwoIERBVEEhUlsyNV1DWzZdLCAyMSwgNywgVFJVRSAphwAAAFtRNGFfVVNFRF9Nb250ZUNhcmxvX0RlZ3JlZURheXNfUmVtb3ZlZE91dGxpZXJzLnhsc3hdU2ltdWxhdGlvblJlc3VsdHMxMUNERCFSNUM5PUBTaW11bGF0aW9uSGlzdG9ncmFtQmluKCBEQVRBIVJbNjhdQ1s0XSwgMjEsIDEsIFRSVUUgKY4AAABbUTRhX1VTRURfTW9udGVDYXJsb19EZWdyZWVEYXlzX1JlbW92ZWRPdXRsaWVycy54bHN4XVNpbXVsYXRpb25SZXN1bHRzMTJDREQhUjI0Qzg9QFNpbXVsYXRpb25IaXN0b2dyYW1CaW5MYWJlbCggREFUQSFSWzQ5XUNbNl0sIDIxLCAyMCwgVFJVRSApjgAAAFtRNGFfVVNFRF9Nb250ZUNhcmxvX0RlZ3JlZURheXNfUmVtb3ZlZE91dGxpZXJzLnhsc3hdU2ltdWxhdGlvblJlc3VsdHMxMUNERCFSMTlDOD1AU2ltdWxhdGlvbkhpc3RvZ3JhbUJpbkxhYmVsKCBEQVRBIVJbNTRdQ1s1XSwgMjEsIDE1LCBUUlVFICmfAAAAW1E0YV9VU0VEX01vbnRlQ2FybG9fRGVncmVlRGF5c19SZW1vdmVkT3V0bGllcnMueGxzeF1TaW11bGF0aW9uUmVzdWx0czEyQ0REIVIxMEMxMj1AU2ltdWxhdGlvbkhpc3RvZ3JhbUJpbiggREFUQSFSWzYzXUNbMl0sIDIxLCA2LCBUUlVFICkgL0AgU2ltdWxhdGlvblRyaWFscygpnwAAAFtRNGFfVVNFRF9Nb250ZUNhcmxvX0RlZ3JlZURheXNfUmVtb3ZlZE91dGxpZXJzLnhsc3hdU2ltdWxhdGlvblJlc3VsdHMxMkNERCFSMTBDMTI9QFNpbXVsYXRpb25IaXN0b2dyYW1CaW4oIERBVEEhUls2M11DWzJdLCAyMSwgNiwgVFJVRSApIC9AIFNpbXVsYXRpb25UcmlhbHMoKYsAAABbUTRhX1VTRURfTW9udGVDYXJsb19EZWdyZWVEYXlzX1JlbW92ZWRPdXRsaWVycy54bHN4XVNpbXVsYXRpb25SZXN1bHRzMTAhUjExQzExPUBTaW11bGF0aW9uSGlzdG9ncmFtQmluTGFiZWwoIERBVEEhUls2Ml1DWzFdLCAyMSwgNywgVFJVRSAphwAAAFtRNGFfVVNFRF9Nb250ZUNhcmxvX0RlZ3JlZURheXNfUmVtb3ZlZE91dGxpZXJzLnhsc3hdU2ltdWxhdGlvblJlc3VsdHMxMkNERCFSN0M5PUBTaW11bGF0aW9uSGlzdG9ncmFtQmluKCBEQVRBIVJbNjZdQ1s1XSwgMjEsIDMsIFRSVUUgKXEAAABbUTRhX1VTRURfTW9udGVDYXJsb19EZWdyZWVEYXlzX1JlbW92ZWRPdXRsaWVycy54bHN4XVNpbXVsYXRpb25SZXN1bHRzM0hERCFSNEMzPUBTaW11bGF0aW9uTWVhbiggREFUQSFSWzMyXUNbMl0gKYEAAABbUTRhX1VTRURfTW9udGVDYXJsb19EZWdyZWVEYXlzX1JlbW92ZWRPdXRsaWVycy54bHN4XVNpbXVsYXRpb25SZXN1bHRzM0hERCFSMTdDNj1AU2ltdWxhdGlvblBlcmNlbnRpbGUoIERBVEEhUlsxOV1DWy0xXSwgUkNbLTFdICmZAAAAW1E0YV9VU0VEX01vbnRlQ2FybG9fRGVncmVlRGF5c19SZW1vdmVkT3V0bGllcnMueGxzeF1TaW11bGF0aW9uUmVzdWx0czEwIVIxMkMxMj1AU2ltdWxhdGlvbkhpc3RvZ3JhbUJpbiggREFUQSFSWzYxXUMsIDIxLCA4LCBUUlVFICkgL0AgU2ltdWxhdGlvblRyaWFscygpmQAAAFtRNGFfVVNFRF9Nb250ZUNhcmxvX0RlZ3JlZURheXNfUmVtb3ZlZE91dGxpZXJzLnhsc3hdU2ltdWxhdGlvblJlc3VsdHMxMCFSMTJDMTI9QFNpbXVsYXRpb25IaXN0b2dyYW1CaW4oIERBVEEhUls2MV1DLCAyMSwgOCwgVFJVRSApIC9AIFNpbXVsYXRpb25UcmlhbHMoKY4AAABbUTRhX1VTRURfTW9udGVDYXJsb19EZWdyZWVEYXlzX1JlbW92ZWRPdXRsaWVycy54bHN4XVNpbXVsYXRpb25SZXN1bHRzM0hERCFSMTJDMTE9QFNpbXVsYXRpb25IaXN0b2dyYW1CaW5MYWJlbCggREFUQSFSWzI0XUNbLTZdLCAyMSwgOCwgVFJVRSApnQAAAFtRNGFfVVNFRF9Nb250ZUNhcmxvX0RlZ3JlZURheXNfUmVtb3ZlZE91dGxpZXJzLnhsc3hdU2ltdWxhdGlvblJlc3VsdHM1IVIxN0MxMj1AU2ltdWxhdGlvbkhpc3RvZ3JhbUJpbiggREFUQSFSWzU2XUNbLTVdLCAyMSwgMTMsIFRSVUUgKSAvQCBTaW11bGF0aW9uVHJpYWxzKCmdAAAAW1E0YV9VU0VEX01vbnRlQ2FybG9fRGVncmVlRGF5c19SZW1vdmVkT3V0bGllcnMueGxzeF1TaW11bGF0aW9uUmVzdWx0czUhUjE3QzEyPUBTaW11bGF0aW9uSGlzdG9ncmFtQmluKCBEQVRBIVJbNTZdQ1stNV0sIDIxLCAxMywgVFJVRSApIC9AIFNpbXVsYXRpb25UcmlhbHMoKYoAAABbUTRhX1VTRURfTW9udGVDYXJsb19EZWdyZWVEYXlzX1JlbW92ZWRPdXRsaWVycy54bHN4XVNpbXVsYXRpb25SZXN1bHRzOCFSMTdDOD1AU2ltdWxhdGlvbkhpc3RvZ3JhbUJpbkxhYmVsKCBEQVRBIVJbNTZdQ1syXSwgMjEsIDEzLCBUUlVFICl9AAAAW1E0YV9VU0VEX01vbnRlQ2FybG9fRGVncmVlRGF5c19SZW1vdmVkT3V0bGllcnMueGxzeF1TaW11bGF0aW9uUmVzdWx0czchUjE2QzY9QFNpbXVsYXRpb25QZXJjZW50aWxlKCBEQVRBIVJbNTddQ1szXSwgUkNbLTFdICmOAAAAW1E0YV9VU0VEX01vbnRlQ2FybG9fRGVncmVlRGF5c19SZW1vdmVkT3V0bGllcnMueGxzeF1TaW11bGF0aW9uUmVzdWx0czFIREQhUjExQzExPUBTaW11bGF0aW9uSGlzdG9ncmFtQmluTGFiZWwoIERBVEEhUlsyNV1DWy04XSwgMjEsIDcsIFRSVUUgKWAAAABbUTRhX1VTRURfTW9udGVDYXJsb19EZWdyZWVEYXlzX1JlbW92ZWRPdXRsaWVycy54bHN4XVNpbXVsYXRpb25SZXN1bHRzNSFSNUMzPUBTaW11bGF0aW9uVHJpYWxzKCltAAAAW1E0YV9VU0VEX01vbnRlQ2FybG9fRGVncmVlRGF5c19SZW1vdmVkT3V0bGllcnMueGxzeF1TaW11bGF0aW9uUmVzdWx0czUhUjhDMz1AU2ltdWxhdGlvbk1pbiggREFUQSFSWzY1XUNbNF0gKYgAAABbUTRhX1VTRURfTW9udGVDYXJsb19EZWdyZWVEYXlzX1JlbW92ZWRPdXRsaWVycy54bHN4XVNpbXVsYXRpb25SZXN1bHRzMUNERCFSMTJDOT1AU2ltdWxhdGlvbkhpc3RvZ3JhbUJpbiggREFUQSFSWzYxXUNbLTZdLCAyMSwgOCwgVFJVRSApjgAAAFtRNGFfVVNFRF9Nb250ZUNhcmxvX0RlZ3JlZURheXNfUmVtb3ZlZE91dGxpZXJzLnhsc3hdU2ltdWxhdGlvblJlc3VsdHM0SEREIVIxNkM4PUBTaW11bGF0aW9uSGlzdG9ncmFtQmluTGFiZWwoIERBVEEhUlsyMF1DWy0yXSwgMjEsIDEyLCBUUlVFICmfAAAAW1E0YV9VU0VEX01vbnRlQ2FybG9fRGVncmVlRGF5c19SZW1vdmVkT3V0bGllcnMueGxzeF1TaW11bGF0aW9uUmVzdWx0czRDREQhUjEyQzEyPUBTaW11bGF0aW9uSGlzdG9ncmFtQmluKCBEQVRBIVJbNjFdQ1stNl0sIDIxLCA4LCBUUlVFICkgL0AgU2ltdWxhdGlvblRyaWFscygpnwAAAFtRNGFfVVNFRF9Nb250ZUNhcmxvX0RlZ3JlZURheXNfUmVtb3ZlZE91dGxpZXJzLnhsc3hdU2ltdWxhdGlvblJlc3VsdHM0Q0REIVIxMkMxMj1AU2ltdWxhdGlvbkhpc3RvZ3JhbUJpbiggREFUQSFSWzYxXUNbLTZdLCAyMSwgOCwgVFJVRSApIC9AIFNpbXVsYXRpb25UcmlhbHMoKYYAAABbUTRhX1VTRURfTW9udGVDYXJsb19EZWdyZWVEYXlzX1JlbW92ZWRPdXRsaWVycy54bHN4XVNpbXVsYXRpb25SZXN1bHRzNSFSMTVDOT1AU2ltdWxhdGlvbkhpc3RvZ3JhbUJpbiggREFUQSFSWzU4XUNbLTJdLCAyMSwgMTEsIFRSVUUgKYkAAABbUTRhX1VTRURfTW9udGVDYXJsb19EZWdyZWVEYXlzX1JlbW92ZWRPdXRsaWVycy54bHN4XVNpbXVsYXRpb25SZXN1bHRzM0NERCFSMTdDOT1AU2ltdWxhdGlvbkhpc3RvZ3JhbUJpbiggREFUQSFSWzU2XUNbLTRdLCAyMSwgMTMsIFRSVUUgKYEAAABbUTRhX1VTRURfTW9udGVDYXJsb19EZWdyZWVEYXlzX1JlbW92ZWRPdXRsaWVycy54bHN4XVNpbXVsYXRpb25SZXN1bHRzMUNERCFSMThDNj1AU2ltdWxhdGlvblBlcmNlbnRpbGUoIERBVEEhUls1NV1DWy0zXSwgUkNbLTFdICmNAAAAW1E0YV9VU0VEX01vbnRlQ2FybG9fRGVncmVlRGF5c19SZW1vdmVkT3V0bGllcnMueGxzeF1TaW11bGF0aW9uUmVzdWx0czRIREQhUjExQzg9QFNpbXVsYXRpb25IaXN0b2dyYW1CaW5MYWJlbCggREFUQSFSWzI1XUNbLTJdLCAyMSwgNywgVFJVRSApiQAAAFtRNGFfVVNFRF9Nb250ZUNhcmxvX0RlZ3JlZURheXNfUmVtb3ZlZE91dGxpZXJzLnhsc3hdU2ltdWxhdGlvblJlc3VsdHM0Q0REIVIxN0M5PUBTaW11bGF0aW9uSGlzdG9ncmFtQmluKCBEQVRBIVJbNTZdQ1stM10sIDIxLCAxMywgVFJVRSApjwAAAFtRNGFfVVNFRF9Nb250ZUNhcmxvX0RlZ3JlZURheXNfUmVtb3ZlZE91dGxpZXJzLnhsc3hdU2ltdWxhdGlvblJlc3VsdHMxSEREIVIyM0MxMT1AU2ltdWxhdGlvbkhpc3RvZ3JhbUJpbkxhYmVsKCBEQVRBIVJbMTNdQ1stOF0sIDIxLCAxOSwgVFJVRSApdgAAAFtRNGFfVVNFRF9Nb250ZUNhcmxvX0RlZ3JlZURheXNfUmVtb3ZlZE91dGxpZXJzLnhsc3hdU2ltdWxhdGlvblJlc3VsdHMzQ0REIVIxNkMzPUBTaW11bGF0aW9uU2tld25lc3MoIERBVEEhUls1N11DWzJdICmAAAAAW1E0YV9VU0VEX01vbnRlQ2FybG9fRGVncmVlRGF5c19SZW1vdmVkT3V0bGllcnMueGxzeF1TaW11bGF0aW9uUmVzdWx0czJDREQhUjlDNj1AU2ltdWxhdGlvblBlcmNlbnRpbGUoIERBVEEhUls2NF1DWy0yXSwgUkNbLTFdICmfAAAAW1E0YV9VU0VEX01vbnRlQ2FybG9fRGVncmVlRGF5c19SZW1vdmVkT3V0bGllcnMueGxzeF1TaW11bGF0aW9uUmVzdWx0czEyQ0REIVIxMUMxMj1AU2ltdWxhdGlvbkhpc3RvZ3JhbUJpbiggREFUQSFSWzYyXUNbMl0sIDIxLCA3LCBUUlVFICkgL0AgU2ltdWxhdGlvblRyaWFscygpnwAAAFtRNGFfVVNFRF9Nb250ZUNhcmxvX0RlZ3JlZURheXNfUmVtb3ZlZE91dGxpZXJzLnhsc3hdU2ltdWxhdGlvblJlc3VsdHMxMkNERCFSMTFDMTI9QFNpbXVsYXRpb25IaXN0b2dyYW1CaW4oIERBVEEhUls2Ml1DWzJdLCAyMSwgNywgVFJVRSApIC9AIFNpbXVsYXRpb25UcmlhbHMoKYkAAABbUTRhX1VTRURfTW9udGVDYXJsb19EZWdyZWVEYXlzX1JlbW92ZWRPdXRsaWVycy54bHN4XVNpbXVsYXRpb25SZXN1bHRzMkhERCFSMjFDOT1AU2ltdWxhdGlvbkhpc3RvZ3JhbUJpbiggREFUQSFSWzE1XUNbLTVdLCAyMSwgMTcsIFRSVUUgKY8AAABbUTRhX1VTRURfTW9udGVDYXJsb19EZWdyZWVEYXlzX1JlbW92ZWRPdXRsaWVycy54bHN4XVNpbXVsYXRpb25SZXN1bHRzMkhERCFSMTRDMTE9QFNpbXVsYXRpb25IaXN0b2dyYW1CaW5MYWJlbCggREFUQSFSWzIyXUNbLTddLCAyMSwgMTAsIFRSVUUgKYEAAABbUTRhX1VTRURfTW9udGVDYXJsb19EZWdyZWVEYXlzX1JlbW92ZWRPdXRsaWVycy54bHN4XVNpbXVsYXRpb25SZXN1bHRzMkNERCFSMTVDNj1AU2ltdWxhdGlvblBlcmNlbnRpbGUoIERBVEEhUls1OF1DWy0yXSwgUkNbLTFdICmHAAAAW1E0YV9VU0VEX01vbnRlQ2FybG9fRGVncmVlRGF5c19SZW1vdmVkT3V0bGllcnMueGxzeF1TaW11bGF0aW9uUmVzdWx0czFIREQhUjZDOT1AU2ltdWxhdGlvbkhpc3RvZ3JhbUJpbiggREFUQSFSWzMwXUNbLTZdLCAyMSwgMiwgVFJVRSApngAAAFtRNGFfVVNFRF9Nb250ZUNhcmxvX0RlZ3JlZURheXNfUmVtb3ZlZE91dGxpZXJzLnhsc3hdU2ltdWxhdGlvblJlc3VsdHMyQ0REIVI3QzEyPUBTaW11bGF0aW9uSGlzdG9ncmFtQmluKCBEQVRBIVJbNjZdQ1stOF0sIDIxLCAzLCBUUlVFICkgL0AgU2ltdWxhdGlvblRyaWFscygpngAAAFtRNGFfVVNFRF9Nb250ZUNhcmxvX0RlZ3JlZURheXNfUmVtb3ZlZE91dGxpZXJzLnhsc3hdU2ltdWxhdGlvblJlc3VsdHMyQ0REIVI3QzEyPUBTaW11bGF0aW9uSGlzdG9ncmFtQmluKCBEQVRBIVJbNjZdQ1stOF0sIDIxLCAzLCBUUlVFICkgL0AgU2ltdWxhdGlvblRyaWFscygpgQAAAFtRNGFfVVNFRF9Nb250ZUNhcmxvX0RlZ3JlZURheXNfUmVtb3ZlZE91dGxpZXJzLnhsc3hdU2ltdWxhdGlvblJlc3VsdHMzQ0REIVIxN0M2PUBTaW11bGF0aW9uUGVyY2VudGlsZSggREFUQSFSWzU2XUNbLTFdLCBSQ1stMV0gKYAAAABbUTRhX1VTRURfTW9udGVDYXJsb19EZWdyZWVEYXlzX1JlbW92ZWRPdXRsaWVycy54bHN4XVNpbXVsYXRpb25SZXN1bHRzMkNERCFSN0M2PUBTaW11bGF0aW9uUGVyY2VudGlsZSggREFUQSFSWzY2XUNbLTJdLCBSQ1stMV0gKZ8AAABbUTRhX1VTRURfTW9udGVDYXJsb19EZWdyZWVEYXlzX1JlbW92ZWRPdXRsaWVycy54bHN4XVNpbXVsYXRpb25SZXN1bHRzMkhERCFSMTNDMTI9QFNpbXVsYXRpb25IaXN0b2dyYW1CaW4oIERBVEEhUlsyM11DWy04XSwgMjEsIDksIFRSVUUgKSAvQCBTaW11bGF0aW9uVHJpYWxzKCmfAAAAW1E0YV9VU0VEX01vbnRlQ2FybG9fRGVncmVlRGF5c19SZW1vdmVkT3V0bGllcnMueGxzeF1TaW11bGF0aW9uUmVzdWx0czJIREQhUjEzQzEyPUBTaW11bGF0aW9uSGlzdG9ncmFtQmluKCBEQVRBIVJbMjNdQ1stOF0sIDIxLCA5LCBUUlVFICkgL0AgU2ltdWxhdGlvblRyaWFscygpjgAAAFtRNGFfVVNFRF9Nb250ZUNhcmxvX0RlZ3JlZURheXNfUmVtb3ZlZE91dGxpZXJzLnhsc3hdU2ltdWxhdGlvblJlc3VsdHMyQ0REIVIxNEM4PUBTaW11bGF0aW9uSGlzdG9ncmFtQmluTGFiZWwoIERBVEEhUls1OV1DWy00XSwgMjEsIDEwLCBUUlVFIClwAAAAW1E0YV9VU0VEX01vbnRlQ2FybG9fRGVncmVlRGF5c19SZW1vdmVkT3V0bGllcnMueGxzeF1TaW11bGF0aW9uUmVzdWx0czJIREQhUjhDMz1AU2ltdWxhdGlvbk1pbiggREFUQSFSWzI4XUNbMV0gKXQAAABbUTRhX1VTRURfTW9udGVDYXJsb19EZWdyZWVEYXlzX1JlbW92ZWRPdXRsaWVycy54bHN4XVNpbXVsYXRpb25SZXN1bHRzMkNERCFSMTBDMz1AU2ltdWxhdGlvbk1lZGlhbiggREFUQSFSWzYzXUNbMV0gKYwAAABbUTRhX1VTRURfTW9udGVDYXJsb19EZWdyZWVEYXlzX1JlbW92ZWRPdXRsaWVycy54bHN4XVNpbXVsYXRpb25SZXN1bHRzNENERCFSOUM4PUBTaW11bGF0aW9uSGlzdG9ncmFtQmluTGFiZWwoIERBVEEhUls2NF1DWy0yXSwgMjEsIDUsIFRSVUUgKYkAAABbUTRhX1VTRURfTW9udGVDYXJsb19EZWdyZWVEYXlzX1JlbW92ZWRPdXRsaWVycy54bHN4XVNpbXVsYXRpb25SZXN1bHRzMTFDREQhUjE3Qzk9QFNpbXVsYXRpb25IaXN0b2dyYW1CaW4oIERBVEEhUls1Nl1DWzRdLCAyMSwgMTMsIFRSVUUgKaAAAABbUTRhX1VTRURfTW9udGVDYXJsb19EZWdyZWVEYXlzX1JlbW92ZWRPdXRsaWVycy54bHN4XVNpbXVsYXRpb25SZXN1bHRzM0NERCFSMThDMTI9QFNpbXVsYXRpb25IaXN0b2dyYW1CaW4oIERBVEEhUls1NV1DWy03XSwgMjEsIDE0LCBUUlVFICkgL0AgU2ltdWxhdGlvblRyaWFscygpoAAAAFtRNGFfVVNFRF9Nb250ZUNhcmxvX0RlZ3JlZURheXNfUmVtb3ZlZE91dGxpZXJzLnhsc3hdU2ltdWxhdGlvblJlc3VsdHMzQ0REIVIxOEMxMj1AU2ltdWxhdGlvbkhpc3RvZ3JhbUJpbiggREFUQSFSWzU1XUNbLTddLCAyMSwgMTQsIFRSVUUgKSAvQCBTaW11bGF0aW9uVHJpYWxzKCmgAAAAW1E0YV9VU0VEX01vbnRlQ2FybG9fRGVncmVlRGF5c19SZW1vdmVkT3V0bGllcnMueGxzeF1TaW11bGF0aW9uUmVzdWx0czExQ0REIVIxOUMxMj1AU2ltdWxhdGlvbkhpc3RvZ3JhbUJpbiggREFUQSFSWzU0XUNbMV0sIDIxLCAxNSwgVFJVRSApIC9AIFNpbXVsYXRpb25UcmlhbHMoKaAAAABbUTRhX1VTRURfTW9udGVDYXJsb19EZWdyZWVEYXlzX1JlbW92ZWRPdXRsaWVycy54bHN4XVNpbXVsYXRpb25SZXN1bHRzMTFDREQhUjE5QzEyPUBTaW11bGF0aW9uSGlzdG9ncmFtQmluKCBEQVRBIVJbNTRdQ1sxXSwgMjEsIDE1LCBUUlVFICkgL0AgU2ltdWxhdGlvblRyaWFscygpnwAAAFtRNGFfVVNFRF9Nb250ZUNhcmxvX0RlZ3JlZURheXNfUmVtb3ZlZE91dGxpZXJzLnhsc3hdU2ltdWxhdGlvblJlc3VsdHMySEREIVIxMUMxMj1AU2ltdWxhdGlvbkhpc3RvZ3JhbUJpbiggREFUQSFSWzI1XUNbLThdLCAyMSwgNywgVFJVRSApIC9AIFNpbXVsYXRpb25UcmlhbHMoKZ8AAABbUTRhX1VTRURfTW9udGVDYXJsb19EZWdyZWVEYXlzX1JlbW92ZWRPdXRsaWVycy54bHN4XVNpbXVsYXRpb25SZXN1bHRzMkhERCFSMTFDMTI9QFNpbXVsYXRpb25IaXN0b2dyYW1CaW4oIERBVEEhUlsyNV1DWy04XSwgMjEsIDcsIFRSVUUgKSAvQCBTaW11bGF0aW9uVHJpYWxzKCmJAAAAW1E0YV9VU0VEX01vbnRlQ2FybG9fRGVncmVlRGF5c19SZW1vdmVkT3V0bGllcnMueGxzeF1TaW11bGF0aW9uUmVzdWx0czExQ0REIVIyNUM5PUBTaW11bGF0aW9uSGlzdG9ncmFtQmluKCBEQVRBIVJbNDhdQ1s0XSwgMjEsIDIxLCBUUlVFICmAAAAAW1E0YV9VU0VEX01vbnRlQ2FybG9fRGVncmVlRGF5c19SZW1vdmVkT3V0bGllcnMueGxzeF1TaW11bGF0aW9uUmVzdWx0czNDREQhUjdDNj1AU2ltdWxhdGlvblBlcmNlbnRpbGUoIERBVEEhUls2Nl1DWy0xXSwgUkNbLTFdIClwAAAAW1E0YV9VU0VEX01vbnRlQ2FybG9fRGVncmVlRGF5c19SZW1vdmVkT3V0bGllcnMueGxzeF1TaW11bGF0aW9uUmVzdWx0czRDREQhUjlDMz1AU2ltdWxhdGlvbk1heCggREFUQSFSWzY0XUNbM10gKYgAAABbUTRhX1VTRURfTW9udGVDYXJsb19EZWdyZWVEYXlzX1JlbW92ZWRPdXRsaWVycy54bHN4XVNpbXVsYXRpb25SZXN1bHRzMTFIREQhUjEzQzk9QFNpbXVsYXRpb25IaXN0b2dyYW1CaW4oIERBVEEhUlsyM11DWzRdLCAyMSwgOSwgVFJVRSApjwAAAFtRNGFfVVNFRF9Nb250ZUNhcmxvX0RlZ3JlZURheXNfUmVtb3ZlZE91dGxpZXJzLnhsc3hdU2ltdWxhdGlvblJlc3VsdHM0Q0REIVIyM0MxMT1AU2ltdWxhdGlvbkhpc3RvZ3JhbUJpbkxhYmVsKCBEQVRBIVJbNTBdQ1stNV0sIDIxLCAxOSwgVFJVRSApjwAAAFtRNGFfVVNFRF9Nb250ZUNhcmxvX0RlZ3JlZURheXNfUmVtb3ZlZE91dGxpZXJzLnhsc3hdU2ltdWxhdGlvblJlc3VsdHMxMUNERCFSMjRDMTE9QFNpbXVsYXRpb25IaXN0b2dyYW1CaW5MYWJlbCggREFUQSFSWzQ5XUNbMl0sIDIxLCAyMCwgVFJVRSApfQAAAFtRNGFfVVNFRF9Nb250ZUNhcmxvX0RlZ3JlZURheXNfUmVtb3ZlZE91dGxpZXJzLnhsc3hdU2ltdWxhdGlvblJlc3VsdHM0Q0REIVIxNEM2PUBTaW11bGF0aW9uUGVyY2VudGlsZSggREFUQSFSWzU5XUMsIFJDWy0xXSApdgAAAFtRNGFfVVNFRF9Nb250ZUNhcmxvX0RlZ3JlZURheXNfUmVtb3ZlZE91dGxpZXJzLnhsc3hdU2ltdWxhdGlvblJlc3VsdHMxMUhERCFSMTBDMz1AU2ltdWxhdGlvbk1lZGlhbiggREFUQSFSWzI2XUNbMTBdICmgAAAAW1E0YV9VU0VEX01vbnRlQ2FybG9fRGVncmVlRGF5c19SZW1vdmVkT3V0bGllcnMueGxzeF1TaW11bGF0aW9uUmVzdWx0czJIREQhUjIzQzEyPUBTaW11bGF0aW9uSGlzdG9ncmFtQmluKCBEQVRBIVJbMTNdQ1stOF0sIDIxLCAxOSwgVFJVRSApIC9AIFNpbXVsYXRpb25UcmlhbHMoKaAAAABbUTRhX1VTRURfTW9udGVDYXJsb19EZWdyZWVEYXlzX1JlbW92ZWRPdXRsaWVycy54bHN4XVNpbXVsYXRpb25SZXN1bHRzMkhERCFSMjNDMTI9QFNpbXVsYXRpb25IaXN0b2dyYW1CaW4oIERBVEEhUlsxM11DWy04XSwgMjEsIDE5LCBUUlVFICkgL0AgU2ltdWxhdGlvblRyaWFscygpjwAAAFtRNGFfVVNFRF9Nb250ZUNhcmxvX0RlZ3JlZURheXNfUmVtb3ZlZE91dGxpZXJzLnhsc3hdU2ltdWxhdGlvblJlc3VsdHMxMUNERCFSMTZDMTE9QFNpbXVsYXRpb25IaXN0b2dyYW1CaW5MYWJlbCggREFUQSFSWzU3XUNbMl0sIDIxLCAxMiwgVFJVRSApiQAAAFtRNGFfVVNFRF9Nb250ZUNhcmxvX0RlZ3JlZURheXNfUmVtb3ZlZE91dGxpZXJzLnhsc3hdU2ltdWxhdGlvblJlc3VsdHMxMkNERCFSMjRDOT1AU2ltdWxhdGlvbkhpc3RvZ3JhbUJpbiggREFUQSFSWzQ5XUNbNV0sIDIxLCAyMCwgVFJVRSApoAAAAFtRNGFfVVNFRF9Nb250ZUNhcmxvX0RlZ3JlZURheXNfUmVtb3ZlZE91dGxpZXJzLnhsc3hdU2ltdWxhdGlvblJlc3VsdHMxMUhERCFSMTZDMTI9QFNpbXVsYXRpb25IaXN0b2dyYW1CaW4oIERBVEEhUlsyMF1DWzFdLCAyMSwgMTIsIFRSVUUgKSAvQCBTaW11bGF0aW9uVHJpYWxzKCmgAAAAW1E0YV9VU0VEX01vbnRlQ2FybG9fRGVncmVlRGF5c19SZW1vdmVkT3V0bGllcnMueGxzeF1TaW11bGF0aW9uUmVzdWx0czExSEREIVIxNkMxMj1AU2ltdWxhdGlvbkhpc3RvZ3JhbUJpbiggREFUQSFSWzIwXUNbMV0sIDIxLCAxMiwgVFJVRSApIC9AIFNpbXVsYXRpb25UcmlhbHMoKY8AAABbUTRhX1VTRURfTW9udGVDYXJsb19EZWdyZWVEYXlzX1JlbW92ZWRPdXRsaWVycy54bHN4XVNpbXVsYXRpb25SZXN1bHRzMTJDREQhUjE1QzExPUBTaW11bGF0aW9uSGlzdG9ncmFtQmluTGFiZWwoIERBVEEhUls1OF1DWzNdLCAyMSwgMTEsIFRSVUUgKZ4AAABbUTRhX1VTRURfTW9udGVDYXJsb19EZWdyZWVEYXlzX1JlbW92ZWRPdXRsaWVycy54bHN4XVNpbXVsYXRpb25SZXN1bHRzMTJDREQhUjhDMTI9QFNpbXVsYXRpb25IaXN0b2dyYW1CaW4oIERBVEEhUls2NV1DWzJdLCAyMSwgNCwgVFJVRSApIC9AIFNpbXVsYXRpb25UcmlhbHMoKZ4AAABbUTRhX1VTRURfTW9udGVDYXJsb19EZWdyZWVEYXlzX1JlbW92ZWRPdXRsaWVycy54bHN4XVNpbXVsYXRpb25SZXN1bHRzMTJDREQhUjhDMTI9QFNpbXVsYXRpb25IaXN0b2dyYW1CaW4oIERBVEEhUls2NV1DWzJdLCAyMSwgNCwgVFJVRSApIC9AIFNpbXVsYXRpb25UcmlhbHMoKYAAAABbUTRhX1VTRURfTW9udGVDYXJsb19EZWdyZWVEYXlzX1JlbW92ZWRPdXRsaWVycy54bHN4XVNpbXVsYXRpb25SZXN1bHRzMTJIREQhUjZDNj1AU2ltdWxhdGlvblBlcmNlbnRpbGUoIERBVEEhUlszMF1DWzhdLCBSQ1stMV0gKXcAAABbUTRhX1VTRURfTW9udGVDYXJsb19EZWdyZWVEYXlzX1JlbW92ZWRPdXRsaWVycy54bHN4XVNpbXVsYXRpb25SZXN1bHRzMUhERCFSNkMzPUBTaW11bGF0aW9uU3RhbmRhcmRFcnJvciggREFUQSFSWzMwXUMgKYsAAABbUTRhX1VTRURfTW9udGVDYXJsb19EZWdyZWVEYXlzX1JlbW92ZWRPdXRsaWVycy54bHN4XVNpbXVsYXRpb25SZXN1bHRzMTAhUjEyQzExPUBTaW11bGF0aW9uSGlzdG9ncmFtQmluTGFiZWwoIERBVEEhUls2MV1DWzFdLCAyMSwgOCwgVFJVRSApjQAAAFtRNGFfVVNFRF9Nb250ZUNhcmxvX0RlZ3JlZURheXNfUmVtb3ZlZE91dGxpZXJzLnhsc3hdU2ltdWxhdGlvblJlc3VsdHMxQ0REIVIxMkM4PUBTaW11bGF0aW9uSGlzdG9ncmFtQmluTGFiZWwoIERBVEEhUls2MV1DWy01XSwgMjEsIDgsIFRSVUUgKaAAAABbUTRhX1VTRURfTW9udGVDYXJsb19EZWdyZWVEYXlzX1JlbW92ZWRPdXRsaWVycy54bHN4XVNpbXVsYXRpb25SZXN1bHRzMTFIREQhUjIwQzEyPUBTaW11bGF0aW9uSGlzdG9ncmFtQmluKCBEQVRBIVJbMTZdQ1sxXSwgMjEsIDE2LCBUUlVFICkgL0AgU2ltdWxhdGlvblRyaWFscygpoAAAAFtRNGFfVVNFRF9Nb250ZUNhcmxvX0RlZ3JlZURheXNfUmVtb3ZlZE91dGxpZXJzLnhsc3hdU2ltdWxhdGlvblJlc3VsdHMxMUhERCFSMjBDMTI9QFNpbXVsYXRpb25IaXN0b2dyYW1CaW4oIERBVEEhUlsxNl1DWzFdLCAyMSwgMTYsIFRSVUUgKSAvQCBTaW11bGF0aW9uVHJpYWxzKClcAAAAW1E0YV9VU0VEX01vbnRlQ2FybG9fRGVncmVlRGF5c19SZW1vdmVkT3V0bGllcnMueGxzeF1EQVRBIVI3M0MxND1ATm9ybWFsVmFsdWUoUlstMl1DLFJbLTFdQymJAAAAW1E0YV9VU0VEX01vbnRlQ2FybG9fRGVncmVlRGF5c19SZW1vdmVkT3V0bGllcnMueGxzeF1TaW11bGF0aW9uUmVzdWx0czExSEREIVIyM0M5PUBTaW11bGF0aW9uSGlzdG9ncmFtQmluKCBEQVRBIVJbMTNdQ1s0XSwgMjEsIDE5LCBUUlVFICmGAAAAW1E0YV9VU0VEX01vbnRlQ2FybG9fRGVncmVlRGF5c19SZW1vdmVkT3V0bGllcnMueGxzeF1TaW11bGF0aW9uUmVzdWx0czEwIVIxOEM5PUBTaW11bGF0aW9uSGlzdG9ncmFtQmluKCBEQVRBIVJbNTVdQ1szXSwgMjEsIDE0LCBUUlVFIClyAAAAW1E0YV9VU0VEX01vbnRlQ2FybG9fRGVncmVlRGF5c19SZW1vdmVkT3V0bGllcnMueGxzeF1TaW11bGF0aW9uUmVzdWx0czEyQ0REIVI5QzM9QFNpbXVsYXRpb25NYXgoIERBVEEhUls2NF1DWzExXSApcwAAAFtRNGFfVVNFRF9Nb250ZUNhcmxvX0RlZ3JlZURheXNfUmVtb3ZlZE91dGxpZXJzLnhsc3hdU2ltdWxhdGlvblJlc3VsdHMxSEREIVIxN0MzPUBTaW11bGF0aW9uS3VydG9zaXMoIERBVEEhUlsxOV1DICmMAAAAW1E0YV9VU0VEX01vbnRlQ2FybG9fRGVncmVlRGF5c19SZW1vdmVkT3V0bGllcnMueGxzeF1TaW11bGF0aW9uUmVzdWx0czEwIVIxNkMxMT1AU2ltdWxhdGlvbkhpc3RvZ3JhbUJpbkxhYmVsKCBEQVRBIVJbNTddQ1sxXSwgMjEsIDEyLCBUUlVFICmOAAAAW1E0YV9VU0VEX01vbnRlQ2FybG9fRGVncmVlRGF5c19SZW1vdmVkT3V0bGllcnMueGxzeF1TaW11bGF0aW9uUmVzdWx0czFDREQhUjIwQzg9QFNpbXVsYXRpb25IaXN0b2dyYW1CaW5MYWJlbCggREFUQSFSWzUzXUNbLTVdLCAyMSwgMTYsIFRSVUUgKaAAAABbUTRhX1VTRURfTW9udGVDYXJsb19EZWdyZWVEYXlzX1JlbW92ZWRPdXRsaWVycy54bHN4XVNpbXVsYXRpb25SZXN1bHRzMTFIREQhUjI0QzEyPUBTaW11bGF0aW9uSGlzdG9ncmFtQmluKCBEQVRBIVJbMTJdQ1sxXSwgMjEsIDIwLCBUUlVFICkgL0AgU2ltdWxhdGlvblRyaWFscygpoAAAAFtRNGFfVVNFRF9Nb250ZUNhcmxvX0RlZ3JlZURheXNfUmVtb3ZlZE91dGxpZXJzLnhsc3hdU2ltdWxhdGlvblJlc3VsdHMxMUhERCFSMjRDMTI9QFNpbXVsYXRpb25IaXN0b2dyYW1CaW4oIERBVEEhUlsxMl1DWzFdLCAyMSwgMjAsIFRSVUUgKSAvQCBTaW11bGF0aW9uVHJpYWxzKCmBAAAAW1E0YV9VU0VEX01vbnRlQ2FybG9fRGVncmVlRGF5c19SZW1vdmVkT3V0bGllcnMueGxzeF1TaW11bGF0aW9uUmVzdWx0czFDREQhUjEyQzY9QFNpbXVsYXRpb25QZXJjZW50aWxlKCBEQVRBIVJbNjFdQ1stM10sIFJDWy0xXSApjQAAAFtRNGFfVVNFRF9Nb250ZUNhcmxvX0RlZ3JlZURheXNfUmVtb3ZlZE91dGxpZXJzLnhsc3hdU2ltdWxhdGlvblJlc3VsdHMxMUhERCFSNkMxMT1AU2ltdWxhdGlvbkhpc3RvZ3JhbUJpbkxhYmVsKCBEQVRBIVJbMzBdQ1syXSwgMjEsIDIsIFRSVUUgKYYAAABbUTRhX1VTRURfTW9udGVDYXJsb19EZWdyZWVEYXlzX1JlbW92ZWRPdXRsaWVycy54bHN4XVNpbXVsYXRpb25SZXN1bHRzMTAhUjIyQzk9QFNpbXVsYXRpb25IaXN0b2dyYW1CaW4oIERBVEEhUls1MV1DWzNdLCAyMSwgMTgsIFRSVUUgKVwAAABbUTRhX1VTRURfTW9udGVDYXJsb19EZWdyZWVEYXlzX1JlbW92ZWRPdXRsaWVycy54bHN4XURBVEEhUjM2QzEwPUBOb3JtYWxWYWx1ZShSWy0yXUMsUlstMV1DKY4AAABbUTRhX1VTRURfTW9udGVDYXJsb19EZWdyZWVEYXlzX1JlbW92ZWRPdXRsaWVycy54bHN4XVNpbXVsYXRpb25SZXN1bHRzM0hERCFSMTZDOD1AU2ltdWxhdGlvbkhpc3RvZ3JhbUJpbkxhYmVsKCBEQVRBIVJbMjBdQ1stM10sIDIxLCAxMiwgVFJVRSApgQAAAFtRNGFfVVNFRF9Nb250ZUNhcmxvX0RlZ3JlZURheXNfUmVtb3ZlZE91dGxpZXJzLnhsc3hdU2ltdWxhdGlvblJlc3VsdHMzSEREIVIyM0M2PUBTaW11bGF0aW9uUGVyY2VudGlsZSggREFUQSFSWzEzXUNbLTFdLCBSQ1stMV0gKYQAAABbUTRhX1VTRURfTW9udGVDYXJsb19EZWdyZWVEYXlzX1JlbW92ZWRPdXRsaWVycy54bHN4XVNpbXVsYXRpb25SZXN1bHRzMTAhUjhDOT1AU2ltdWxhdGlvbkhpc3RvZ3JhbUJpbiggREFUQSFSWzY1XUNbM10sIDIxLCA0LCBUUlVFICmPAAAAW1E0YV9VU0VEX01vbnRlQ2FybG9fRGVncmVlRGF5c19SZW1vdmVkT3V0bGllcnMueGxzeF1TaW11bGF0aW9uUmVzdWx0czEyQ0REIVIxN0MxMT1AU2ltdWxhdGlvbkhpc3RvZ3JhbUJpbkxhYmVsKCBEQVRBIVJbNTZdQ1szXSwgMjEsIDEzLCBUUlVFICmHAAAAW1E0YV9VU0VEX01vbnRlQ2FybG9fRGVncmVlRGF5c19SZW1vdmVkT3V0bGllcnMueGxzeF1TaW11bGF0aW9uUmVzdWx0czExQ0REIVI4Qzk9QFNpbXVsYXRpb25IaXN0b2dyYW1CaW4oIERBVEEhUls2NV1DWzRdLCAyMSwgNCwgVFJVRSApoAAAAFtRNGFfVVNFRF9Nb250ZUNhcmxvX0RlZ3JlZURheXNfUmVtb3ZlZE91dGxpZXJzLnhsc3hdU2ltdWxhdGlvblJlc3VsdHMxMkNERCFSMjFDMTI9QFNpbXVsYXRpb25IaXN0b2dyYW1CaW4oIERBVEEhUls1Ml1DWzJdLCAyMSwgMTcsIFRSVUUgKSAvQCBTaW11bGF0aW9uVHJpYWxzKCmgAAAAW1E0YV9VU0VEX01vbnRlQ2FybG9fRGVncmVlRGF5c19SZW1vdmVkT3V0bGllcnMueGxzeF1TaW11bGF0aW9uUmVzdWx0czEyQ0REIVIyMUMxMj1AU2ltdWxhdGlvbkhpc3RvZ3JhbUJpbiggREFUQSFSWzUyXUNbMl0sIDIxLCAxNywgVFJVRSApIC9AIFNpbXVsYXRpb25UcmlhbHMoKaAAAABbUTRhX1VTRURfTW9udGVDYXJsb19EZWdyZWVEYXlzX1JlbW92ZWRPdXRsaWVycy54bHN4XVNpbXVsYXRpb25SZXN1bHRzMTFDREQhUjE2QzEyPUBTaW11bGF0aW9uSGlzdG9ncmFtQmluKCBEQVRBIVJbNTddQ1sxXSwgMjEsIDEyLCBUUlVFICkgL0AgU2ltdWxhdGlvblRyaWFscygpoAAAAFtRNGFfVVNFRF9Nb250ZUNhcmxvX0RlZ3JlZURheXNfUmVtb3ZlZE91dGxpZXJzLnhsc3hdU2ltdWxhdGlvblJlc3VsdHMxMUNERCFSMTZDMTI9QFNpbXVsYXRpb25IaXN0b2dyYW1CaW4oIERBVEEhUls1N11DWzFdLCAyMSwgMTIsIFRSVUUgKSAvQCBTaW11bGF0aW9uVHJpYWxzKCmeAAAAW1E0YV9VU0VEX01vbnRlQ2FybG9fRGVncmVlRGF5c19SZW1vdmVkT3V0bGllcnMueGxzeF1TaW11bGF0aW9uUmVzdWx0czEyQ0REIVI2QzEyPUBTaW11bGF0aW9uSGlzdG9ncmFtQmluKCBEQVRBIVJbNjddQ1syXSwgMjEsIDIsIFRSVUUgKSAvQCBTaW11bGF0aW9uVHJpYWxzKCmeAAAAW1E0YV9VU0VEX01vbnRlQ2FybG9fRGVncmVlRGF5c19SZW1vdmVkT3V0bGllcnMueGxzeF1TaW11bGF0aW9uUmVzdWx0czEyQ0REIVI2QzEyPUBTaW11bGF0aW9uSGlzdG9ncmFtQmluKCBEQVRBIVJbNjddQ1syXSwgMjEsIDIsIFRSVUUgKSAvQCBTaW11bGF0aW9uVHJpYWxzKCmJAAAAW1E0YV9VU0VEX01vbnRlQ2FybG9fRGVncmVlRGF5c19SZW1vdmVkT3V0bGllcnMueGxzeF1TaW11bGF0aW9uUmVzdWx0czExQ0REIVIxOUM5PUBTaW11bGF0aW9uSGlzdG9ncmFtQmluKCBEQVRBIVJbNTRdQ1s0XSwgMjEsIDE1LCBUUlVFICl4AAAAW1E0YV9VU0VEX01vbnRlQ2FybG9fRGVncmVlRGF5c19SZW1vdmVkT3V0bGllcnMueGxzeF1TaW11bGF0aW9uUmVzdWx0czExQ0REIVIxNEMzPUBTaW11bGF0aW9uVmFyaWFuY2UoIERBVEEhUls1OV1DWzEwXSAphgAAAFtRNGFfVVNFRF9Nb250ZUNhcmxvX0RlZ3JlZURheXNfUmVtb3ZlZE91dGxpZXJzLnhsc3hdU2ltdWxhdGlvblJlc3VsdHMxMCFSMjBDOT1AU2ltdWxhdGlvbkhpc3RvZ3JhbUJpbiggREFUQSFSWzUzXUNbM10sIDIxLCAxNiwgVFJVRSApjwAAAFtRNGFfVVNFRF9Nb250ZUNhcmxvX0RlZ3JlZURheXNfUmVtb3ZlZE91dGxpZXJzLnhsc3hdU2ltdWxhdGlvblJlc3VsdHMxMkNERCFSMjFDMTE9QFNpbXVsYXRpb25IaXN0b2dyYW1CaW5MYWJlbCggREFUQSFSWzUyXUNbM10sIDIxLCAxNywgVFJVRSAphQAAAFtRNGFfVVNFRF9Nb250ZUNhcmxvX0RlZ3JlZURheXNfUmVtb3ZlZE91dGxpZXJzLnhsc3hdU2ltdWxhdGlvblJlc3VsdHMxMCFSMTNDOT1AU2ltdWxhdGlvbkhpc3RvZ3JhbUJpbiggREFUQSFSWzYwXUNbM10sIDIxLCA5LCBUUlVFICmfAAAAW1E0YV9VU0VEX01vbnRlQ2FybG9fRGVncmVlRGF5c19SZW1vdmVkT3V0bGllcnMueGxzeF1TaW11bGF0aW9uUmVzdWx0czExSEREIVIxM0MxMj1AU2ltdWxhdGlvbkhpc3RvZ3JhbUJpbiggREFUQSFSWzIzXUNbMV0sIDIxLCA5LCBUUlVFICkgL0AgU2ltdWxhdGlvblRyaWFscygpnwAAAFtRNGFfVVNFRF9Nb250ZUNhcmxvX0RlZ3JlZURheXNfUmVtb3ZlZE91dGxpZXJzLnhsc3hdU2ltdWxhdGlvblJlc3VsdHMxMUhERCFSMTNDMTI9QFNpbXVsYXRpb25IaXN0b2dyYW1CaW4oIERBVEEhUlsyM11DWzFdLCAyMSwgOSwgVFJVRSApIC9AIFNpbXVsYXRpb25UcmlhbHMoKZgAAABbUTRhX1VTRURfTW9udGVDYXJsb19EZWdyZWVEYXlzX1JlbW92ZWRPdXRsaWVycy54bHN4XVNpbXVsYXRpb25SZXN1bHRzMTAhUjhDMTI9QFNpbXVsYXRpb25IaXN0b2dyYW1CaW4oIERBVEEhUls2NV1DLCAyMSwgNCwgVFJVRSApIC9AIFNpbXVsYXRpb25UcmlhbHMoKZgAAABbUTRhX1VTRURfTW9udGVDYXJsb19EZWdyZWVEYXlzX1JlbW92ZWRPdXRsaWVycy54bHN4XVNpbXVsYXRpb25SZXN1bHRzMTAhUjhDMTI9QFNpbXVsYXRpb25IaXN0b2dyYW1CaW4oIERBVEEhUls2NV1DLCAyMSwgNCwgVFJVRSApIC9AIFNpbXVsYXRpb25UcmlhbHMoKYwAAABbUTRhX1VTRURfTW9udGVDYXJsb19EZWdyZWVEYXlzX1JlbW92ZWRPdXRsaWVycy54bHN4XVNpbXVsYXRpb25SZXN1bHRzMTJDREQhUjlDOD1AU2ltdWxhdGlvbkhpc3RvZ3JhbUJpbkxhYmVsKCBEQVRBIVJbNjRdQ1s2XSwgMjEsIDUsIFRSVUUgKY0AAABbUTRhX1VTRURfTW9udGVDYXJsb19EZWdyZWVEYXlzX1JlbW92ZWRPdXRsaWVycy54bHN4XVNpbXVsYXRpb25SZXN1bHRzMUhERCFSNkMxMT1AU2ltdWxhdGlvbkhpc3RvZ3JhbUJpbkxhYmVsKCBEQVRBIVJbMzBdQ1stOF0sIDIxLCAyLCBUUlVFIClkAAAAW1E0YV9VU0VEX01vbnRlQ2FybG9fRGVncmVlRGF5c19SZW1vdmVkT3V0bGllcnMueGxzeF1TaW11bGF0aW9uUmVzdWx0czExQ0REIVI1QzM9QFNpbXVsYXRpb25UcmlhbHMoKaAAAABbUTRhX1VTRURfTW9udGVDYXJsb19EZWdyZWVEYXlzX1JlbW92ZWRPdXRsaWVycy54bHN4XVNpbXVsYXRpb25SZXN1bHRzMUNERCFSMjFDMTI9QFNpbXVsYXRpb25IaXN0b2dyYW1CaW4oIERBVEEhUls1Ml1DWy05XSwgMjEsIDE3LCBUUlVFICkgL0AgU2ltdWxhdGlvblRyaWFscygpoAAAAFtRNGFfVVNFRF9Nb250ZUNhcmxvX0RlZ3JlZURheXNfUmVtb3ZlZE91dGxpZXJzLnhsc3hdU2ltdWxhdGlvblJlc3VsdHMxQ0REIVIyMUMxMj1AU2ltdWxhdGlvbkhpc3RvZ3JhbUJpbiggREFUQSFSWzUyXUNbLTldLCAyMSwgMTcsIFRSVUUgKSAvQCBTaW11bGF0aW9uVHJpYWxzKCmBAAAAW1E0YV9VU0VEX01vbnRlQ2FybG9fRGVncmVlRGF5c19SZW1vdmVkT3V0bGllcnMueGxzeF1TaW11bGF0aW9uUmVzdWx0czEyQ0REIVIyNEM2PUBTaW11bGF0aW9uUGVyY2VudGlsZSggREFUQSFSWzQ5XUNbOF0sIFJDWy0xXSApjgAAAFtRNGFfVVNFRF9Nb250ZUNhcmxvX0RlZ3JlZURheXNfUmVtb3ZlZE91dGxpZXJzLnhsc3hdU2ltdWxhdGlvblJlc3VsdHMxQ0REIVIxM0MxMT1AU2ltdWxhdGlvbkhpc3RvZ3JhbUJpbkxhYmVsKCBEQVRBIVJbNjBdQ1stOF0sIDIxLCA5LCBUUlVFICmgAAAAW1E0YV9VU0VEX01vbnRlQ2FybG9fRGVncmVlRGF5c19SZW1vdmVkT3V0bGllcnMueGxzeF1TaW11bGF0aW9uUmVzdWx0czExSEREIVIxN0MxMj1AU2ltdWxhdGlvbkhpc3RvZ3JhbUJpbiggREFUQSFSWzE5XUNbMV0sIDIxLCAxMywgVFJVRSApIC9AIFNpbXVsYXRpb25UcmlhbHMoKaAAAABbUTRhX1VTRURfTW9udGVDYXJsb19EZWdyZWVEYXlzX1JlbW92ZWRPdXRsaWVycy54bHN4XVNpbXVsYXRpb25SZXN1bHRzMTFIREQhUjE3QzEyPUBTaW11bGF0aW9uSGlzdG9ncmFtQmluKCBEQVRBIVJbMTldQ1sxXSwgMjEsIDEzLCBUUlVFICkgL0AgU2ltdWxhdGlvblRyaWFscygpjAAAAFtRNGFfVVNFRF9Nb250ZUNhcmxvX0RlZ3JlZURheXNfUmVtb3ZlZE91dGxpZXJzLnhsc3hdU2ltdWxhdGlvblJlc3VsdHMxMCFSMThDMTE9QFNpbXVsYXRpb25IaXN0b2dyYW1CaW5MYWJlbCggREFUQSFSWzU1XUNbMV0sIDIxLCAxNCwgVFJVRSApiwAAAFtRNGFfVVNFRF9Nb250ZUNhcmxvX0RlZ3JlZURheXNfUmVtb3ZlZE91dGxpZXJzLnhsc3hdU2ltdWxhdGlvblJlc3VsdHM3IVIxMkMxMT1AU2ltdWxhdGlvbkhpc3RvZ3JhbUJpbkxhYmVsKCBEQVRBIVJbNjFdQ1stMl0sIDIxLCA4LCBUUlVFICmbAAAAW1E0YV9VU0VEX01vbnRlQ2FybG9fRGVncmVlRGF5c19SZW1vdmVkT3V0bGllcnMueGxzeF1TaW11bGF0aW9uUmVzdWx0czkhUjhDMTI9QFNpbXVsYXRpb25IaXN0b2dyYW1CaW4oIERBVEEhUls2NV1DWy0xXSwgMjEsIDQsIFRSVUUgKSAvQCBTaW11bGF0aW9uVHJpYWxzKCmbAAAAW1E0YV9VU0VEX01vbnRlQ2FybG9fRGVncmVlRGF5c19SZW1vdmVkT3V0bGllcnMueGxzeF1TaW11bGF0aW9uUmVzdWx0czkhUjhDMTI9QFNpbXVsYXRpb25IaXN0b2dyYW1CaW4oIERBVEEhUls2NV1DWy0xXSwgMjEsIDQsIFRSVUUgKSAvQCBTaW11bGF0aW9uVHJpYWxzKCl9AAAAW1E0YV9VU0VEX01vbnRlQ2FybG9fRGVncmVlRGF5c19SZW1vdmVkT3V0bGllcnMueGxzeF1TaW11bGF0aW9uUmVzdWx0czghUjE0QzY9QFNpbXVsYXRpb25QZXJjZW50aWxlKCBEQVRBIVJbNTldQ1s0XSwgUkNbLTFdICltAAAAW1E0YV9VU0VEX01vbnRlQ2FybG9fRGVncmVlRGF5c19SZW1vdmVkT3V0bGllcnMueGxzeF1TaW11bGF0aW9uUmVzdWx0czFDREQhUjlDMz1AU2ltdWxhdGlvbk1heCggREFUQSFSWzY0XUMgKY4AAABbUTRhX1VTRURfTW9udGVDYXJsb19EZWdyZWVEYXlzX1JlbW92ZWRPdXRsaWVycy54bHN4XVNpbXVsYXRpb25SZXN1bHRzNENERCFSMTRDOD1AU2ltdWxhdGlvbkhpc3RvZ3JhbUJpbkxhYmVsKCBEQVRBIVJbNTldQ1stMl0sIDIxLCAxMCwgVFJVRSApfAAAAFtRNGFfVVNFRF9Nb250ZUNhcmxvX0RlZ3JlZURheXNfUmVtb3ZlZE91dGxpZXJzLnhsc3hdU2ltdWxhdGlvblJlc3VsdHM1IVI4QzY9QFNpbXVsYXRpb25QZXJjZW50aWxlKCBEQVRBIVJbNjVdQ1sxXSwgUkNbLTFdICmbAAAAW1E0YV9VU0VEX01vbnRlQ2FybG9fRGVncmVlRGF5c19SZW1vdmVkT3V0bGllcnMueGxzeF1TaW11bGF0aW9uUmVzdWx0czghUjZDMTI9QFNpbXVsYXRpb25IaXN0b2dyYW1CaW4oIERBVEEhUls2N11DWy0yXSwgMjEsIDIsIFRSVUUgKSAvQCBTaW11bGF0aW9uVHJpYWxzKCmbAAAAW1E0YV9VU0VEX01vbnRlQ2FybG9fRGVncmVlRGF5c19SZW1vdmVkT3V0bGllcnMueGxzeF1TaW11bGF0aW9uUmVzdWx0czghUjZDMTI9QFNpbXVsYXRpb25IaXN0b2dyYW1CaW4oIERBVEEhUls2N11DWy0yXSwgMjEsIDIsIFRSVUUgKSAvQCBTaW11bGF0aW9uVHJpYWxzKCmHAAAAW1E0YV9VU0VEX01vbnRlQ2FybG9fRGVncmVlRGF5c19SZW1vdmVkT3V0bGllcnMueGxzeF1TaW11bGF0aW9uUmVzdWx0czRIREQhUjZDOT1AU2ltdWxhdGlvbkhpc3RvZ3JhbUJpbiggREFUQSFSWzMwXUNbLTNdLCAyMSwgMiwgVFJVRSApjQAAAFtRNGFfVVNFRF9Nb250ZUNhcmxvX0RlZ3JlZURheXNfUmVtb3ZlZE91dGxpZXJzLnhsc3hdU2ltdWxhdGlvblJlc3VsdHM0Q0REIVIxMUM4PUBTaW11bGF0aW9uSGlzdG9ncmFtQmluTGFiZWwoIERBVEEhUls2Ml1DWy0yXSwgMjEsIDcsIFRSVUUgKXMAAABbUTRhX1VTRURfTW9udGVDYXJsb19EZWdyZWVEYXlzX1JlbW92ZWRPdXRsaWVycy54bHN4XVNpbXVsYXRpb25SZXN1bHRzNSFSMTdDMz1AU2ltdWxhdGlvbkt1cnRvc2lzKCBEQVRBIVJbNTZdQ1s0XSApngAAAFtRNGFfVVNFRF9Nb250ZUNhcmxvX0RlZ3JlZURheXNfUmVtb3ZlZE91dGxpZXJzLnhsc3hdU2ltdWxhdGlvblJlc3VsdHM0SEREIVI2QzEyPUBTaW11bGF0aW9uSGlzdG9ncmFtQmluKCBEQVRBIVJbMzBdQ1stNl0sIDIxLCAyLCBUUlVFICkgL0AgU2ltdWxhdGlvblRyaWFscygpngAAAFtRNGFfVVNFRF9Nb250ZUNhcmxvX0RlZ3JlZURheXNfUmVtb3ZlZE91dGxpZXJzLnhsc3hdU2ltdWxhdGlvblJlc3VsdHM0SEREIVI2QzEyPUBTaW11bGF0aW9uSGlzdG9ncmFtQmluKCBEQVRBIVJbMzBdQ1stNl0sIDIxLCAyLCBUUlVFICkgL0AgU2ltdWxhdGlvblRyaWFscygpjQAAAFtRNGFfVVNFRF9Nb250ZUNhcmxvX0RlZ3JlZURheXNfUmVtb3ZlZE91dGxpZXJzLnhsc3hdU2ltdWxhdGlvblJlc3VsdHMxMkhERCFSN0MxMT1AU2ltdWxhdGlvbkhpc3RvZ3JhbUJpbkxhYmVsKCBEQVRBIVJbMjldQ1szXSwgMjEsIDMsIFRSVUUgKY8AAABbUTRhX1VTRURfTW9udGVDYXJsb19EZWdyZWVEYXlzX1JlbW92ZWRPdXRsaWVycy54bHN4XVNpbXVsYXRpb25SZXN1bHRzNENERCFSMjFDMTE9QFNpbXVsYXRpb25IaXN0b2dyYW1CaW5MYWJlbCggREFUQSFSWzUyXUNbLTVdLCAyMSwgMTcsIFRSVUUgKWMAAABbUTRhX1VTRURfTW9udGVDYXJsb19EZWdyZWVEYXlzX1JlbW92ZWRPdXRsaWVycy54bHN4XVNpbXVsYXRpb25SZXN1bHRzNENERCFSNUMzPUBTaW11bGF0aW9uVHJpYWxzKCmOAAAAW1E0YV9VU0VEX01vbnRlQ2FybG9fRGVncmVlRGF5c19SZW1vdmVkT3V0bGllcnMueGxzeF1TaW11bGF0aW9uUmVzdWx0czFDREQhUjExQzExPUBTaW11bGF0aW9uSGlzdG9ncmFtQmluTGFiZWwoIERBVEEhUls2Ml1DWy04XSwgMjEsIDcsIFRSVUUgKZ8AAABbUTRhX1VTRURfTW9udGVDYXJsb19EZWdyZWVEYXlzX1JlbW92ZWRPdXRsaWVycy54bHN4XVNpbXVsYXRpb25SZXN1bHRzMUhERCFSMTFDMTI9QFNpbXVsYXRpb25IaXN0b2dyYW1CaW4oIERBVEEhUlsyNV1DWy05XSwgMjEsIDcsIFRSVUUgKSAvQCBTaW11bGF0aW9uVHJpYWxzKCmfAAAAW1E0YV9VU0VEX01vbnRlQ2FybG9fRGVncmVlRGF5c19SZW1vdmVkT3V0bGllcnMueGxzeF1TaW11bGF0aW9uUmVzdWx0czFIREQhUjExQzEyPUBTaW11bGF0aW9uSGlzdG9ncmFtQmluKCBEQVRBIVJbMjVdQ1stOV0sIDIxLCA3LCBUUlVFICkgL0AgU2ltdWxhdGlvblRyaWFscygpiQAAAFtRNGFfVVNFRF9Nb250ZUNhcmxvX0RlZ3JlZURheXNfUmVtb3ZlZE91dGxpZXJzLnhsc3hdU2ltdWxhdGlvblJlc3VsdHM0Q0REIVIxNUM5PUBTaW11bGF0aW9uSGlzdG9ncmFtQmluKCBEQVRBIVJbNThdQ1stM10sIDIxLCAxMSwgVFJVRSApjwAAAFtRNGFfVVNFRF9Nb250ZUNhcmxvX0RlZ3JlZURheXNfUmVtb3ZlZE91dGxpZXJzLnhsc3hdU2ltdWxhdGlvblJlc3VsdHMxMUhERCFSMjBDMTE9QFNpbXVsYXRpb25IaXN0b2dyYW1CaW5MYWJlbCggREFUQSFSWzE2XUNbMl0sIDIxLCAxNiwgVFJVRSApdAAAAFtRNGFfVVNFRF9Nb250ZUNhcmxvX0RlZ3JlZURheXNfUmVtb3ZlZE91dGxpZXJzLnhsc3hdU2ltdWxhdGlvblJlc3VsdHMySEREIVIxMEMzPUBTaW11bGF0aW9uTWVkaWFuKCBEQVRBIVJbMjZdQ1sxXSApgQAAAFtRNGFfVVNFRF9Nb250ZUNhcmxvX0RlZ3JlZURheXNfUmVtb3ZlZE91dGxpZXJzLnhsc3hdU2ltdWxhdGlvblJlc3VsdHMySEREIVIxM0M2PUBTaW11bGF0aW9uUGVyY2VudGlsZSggREFUQSFSWzIzXUNbLTJdLCBSQ1stMV0gKXEAAABbUTRhX1VTRURfTW9udGVDYXJsb19EZWdyZWVEYXlzX1JlbW92ZWRPdXRsaWVycy54bHN4XVNpbXVsYXRpb25SZXN1bHRzMUhERCFSMTBDMz1AU2ltdWxhdGlvbk1lZGlhbiggREFUQSFSWzI2XUMgKY4AAABbUTRhX1VTRURfTW9udGVDYXJsb19EZWdyZWVEYXlzX1JlbW92ZWRPdXRsaWVycy54bHN4XVNpbXVsYXRpb25SZXN1bHRzMUNERCFSMTVDOD1AU2ltdWxhdGlvbkhpc3RvZ3JhbUJpbkxhYmVsKCBEQVRBIVJbNThdQ1stNV0sIDIxLCAxMSwgVFJVRSApjAAAAFtRNGFfVVNFRF9Nb250ZUNhcmxvX0RlZ3JlZURheXNfUmVtb3ZlZE91dGxpZXJzLnhsc3hdU2ltdWxhdGlvblJlc3VsdHMyQ0REIVI2Qzg9QFNpbXVsYXRpb25IaXN0b2dyYW1CaW5MYWJlbCggREFUQSFSWzY3XUNbLTRdLCAyMSwgMiwgVFJVRSApgAAAAFtRNGFfVVNFRF9Nb250ZUNhcmxvX0RlZ3JlZURheXNfUmVtb3ZlZE91dGxpZXJzLnhsc3hdU2ltdWxhdGlvblJlc3VsdHMySEREIVI1QzY9QFNpbXVsYXRpb25QZXJjZW50aWxlKCBEQVRBIVJbMzFdQ1stMl0sIFJDWy0xXSApiQAAAFtRNGFfVVNFRF9Nb250ZUNhcmxvX0RlZ3JlZURheXNfUmVtb3ZlZE91dGxpZXJzLnhsc3hdU2ltdWxhdGlvblJlc3VsdHMxSEREIVIxN0M5PUBTaW11bGF0aW9uSGlzdG9ncmFtQmluKCBEQVRBIVJbMTldQ1stNl0sIDIxLCAxMywgVFJVRSApjQAAAFtRNGFfVVNFRF9Nb250ZUNhcmxvX0RlZ3JlZURheXNfUmVtb3ZlZE91dGxpZXJzLnhsc3hdU2ltdWxhdGlvblJlc3VsdHMySEREIVIxMkM4PUBTaW11bGF0aW9uSGlzdG9ncmFtQmluTGFiZWwoIERBVEEhUlsyNF1DWy00XSwgMjEsIDgsIFRSVUUgKYEAAABbUTRhX1VTRURfTW9udGVDYXJsb19EZWdyZWVEYXlzX1JlbW92ZWRPdXRsaWVycy54bHN4XVNpbXVsYXRpb25SZXN1bHRzMUhERCFSMjNDNj1AU2ltdWxhdGlvblBlcmNlbnRpbGUoIERBVEEhUlsxM11DWy0zXSwgUkNbLTFdICmHAAAAW1E0YV9VU0VEX01vbnRlQ2FybG9fRGVncmVlRGF5c19SZW1vdmVkT3V0bGllcnMueGxzeF1TaW11bGF0aW9uUmVzdWx0czJDREQhUjdDOT1AU2ltdWxhdGlvbkhpc3RvZ3JhbUJpbiggREFUQSFSWzY2XUNbLTVdLCAyMSwgMywgVFJVRSAphwAAAFtRNGFfVVNFRF9Nb250ZUNhcmxvX0RlZ3JlZURheXNfUmVtb3ZlZE91dGxpZXJzLnhsc3hdU2ltdWxhdGlvblJlc3VsdHMxSEREIVI5Qzk9QFNpbXVsYXRpb25IaXN0b2dyYW1CaW4oIERBVEEhUlsyN11DWy02XSwgMjEsIDUsIFRSVUUgKY8AAABbUTRhX1VTRURfTW9udGVDYXJsb19EZWdyZWVEYXlzX1JlbW92ZWRPdXRsaWVycy54bHN4XVNpbXVsYXRpb25SZXN1bHRzMkhERCFSMjRDMTE9QFNpbXVsYXRpb25IaXN0b2dyYW1CaW5MYWJlbCggREFUQSFSWzEyXUNbLTddLCAyMSwgMjAsIFRSVUUgKY8AAABbUTRhX1VTRURfTW9udGVDYXJsb19EZWdyZWVEYXlzX1JlbW92ZWRPdXRsaWVycy54bHN4XVNpbXVsYXRpb25SZXN1bHRzNENERCFSMTlDMTE9QFNpbXVsYXRpb25IaXN0b2dyYW1CaW5MYWJlbCggREFUQSFSWzU0XUNbLTVdLCAyMSwgMTUsIFRSVUUgKYEAAABbUTRhX1VTRURfTW9udGVDYXJsb19EZWdyZWVEYXlzX1JlbW92ZWRPdXRsaWVycy54bHN4XVNpbXVsYXRpb25SZXN1bHRzM0NERCFSMTVDNj1AU2ltdWxhdGlvblBlcmNlbnRpbGUoIERBVEEhUls1OF1DWy0xXSwgUkNbLTFdICl9AAAAW1E0YV9VU0VEX01vbnRlQ2FybG9fRGVncmVlRGF5c19SZW1vdmVkT3V0bGllcnMueGxzeF1TaW11bGF0aW9uUmVzdWx0czRDREQhUjEwQzY9QFNpbXVsYXRpb25QZXJjZW50aWxlKCBEQVRBIVJbNjNdQywgUkNbLTFdICmNAAAAW1E0YV9VU0VEX01vbnRlQ2FybG9fRGVncmVlRGF5c19SZW1vdmVkT3V0bGllcnMueGxzeF1TaW11bGF0aW9uUmVzdWx0czJIREQhUjEwQzg9QFNpbXVsYXRpb25IaXN0b2dyYW1CaW5MYWJlbCggREFUQSFSWzI2XUNbLTRdLCAyMSwgNiwgVFJVRSApiQAAAFtRNGFfVVNFRF9Nb250ZUNhcmxvX0RlZ3JlZURheXNfUmVtb3ZlZE91dGxpZXJzLnhsc3hdU2ltdWxhdGlvblJlc3VsdHM0Q0REIVIyNEM5PUBTaW11bGF0aW9uSGlzdG9ncmFtQmluKCBEQVRBIVJbNDldQ1stM10sIDIxLCAyMCwgVFJVRSApYwAAAFtRNGFfVVNFRF9Nb250ZUNhcmxvX0RlZ3JlZURheXNfUmVtb3ZlZE91dGxpZXJzLnhsc3hdU2ltdWxhdGlvblJlc3VsdHMySEREIVI1QzM9QFNpbXVsYXRpb25UcmlhbHMoKYEAAABbUTRhX1VTRURfTW9udGVDYXJsb19EZWdyZWVEYXlzX1JlbW92ZWRPdXRsaWVycy54bHN4XVNpbXVsYXRpb25SZXN1bHRzM0NERCFSMTlDNj1AU2ltdWxhdGlvblBlcmNlbnRpbGUoIERBVEEhUls1NF1DWy0xXSwgUkNbLTFdICmgAAAAW1E0YV9VU0VEX01vbnRlQ2FybG9fRGVncmVlRGF5c19SZW1vdmVkT3V0bGllcnMueGxzeF1TaW11bGF0aW9uUmVzdWx0czExQ0REIVIyM0MxMj1AU2ltdWxhdGlvbkhpc3RvZ3JhbUJpbiggREFUQSFSWzUwXUNbMV0sIDIxLCAxOSwgVFJVRSApIC9AIFNpbXVsYXRpb25UcmlhbHMoKaAAAABbUTRhX1VTRURfTW9udGVDYXJsb19EZWdyZWVEYXlzX1JlbW92ZWRPdXRsaWVycy54bHN4XVNpbXVsYXRpb25SZXN1bHRzMTFDREQhUjIzQzEyPUBTaW11bGF0aW9uSGlzdG9ncmFtQmluKCBEQVRBIVJbNTBdQ1sxXSwgMjEsIDE5LCBUUlVFICkgL0AgU2ltdWxhdGlvblRyaWFscygpdAAAAFtRNGFfVVNFRF9Nb250ZUNhcmxvX0RlZ3JlZURheXNfUmVtb3ZlZE91dGxpZXJzLnhsc3hdU2ltdWxhdGlvblJlc3VsdHMzQ0REIVIxMEMzPUBTaW11bGF0aW9uTWVkaWFuKCBEQVRBIVJbNjNdQ1syXSApoAAAAFtRNGFfVVNFRF9Nb250ZUNhcmxvX0RlZ3JlZURheXNfUmVtb3ZlZE91dGxpZXJzLnhsc3hdU2ltdWxhdGlvblJlc3VsdHM0Q0REIVIyMkMxMj1AU2ltdWxhdGlvbkhpc3RvZ3JhbUJpbiggREFUQSFSWzUxXUNbLTZdLCAyMSwgMTgsIFRSVUUgKSAvQCBTaW11bGF0aW9uVHJpYWxzKCmgAAAAW1E0YV9VU0VEX01vbnRlQ2FybG9fRGVncmVlRGF5c19SZW1vdmVkT3V0bGllcnMueGxzeF1TaW11bGF0aW9uUmVzdWx0czRDREQhUjIyQzEyPUBTaW11bGF0aW9uSGlzdG9ncmFtQmluKCBEQVRBIVJbNTFdQ1stNl0sIDIxLCAxOCwgVFJVRSApIC9AIFNpbXVsYXRpb25UcmlhbHMoKYwAAABbUTRhX1VTRURfTW9udGVDYXJsb19EZWdyZWVEYXlzX1JlbW92ZWRPdXRsaWVycy54bHN4XVNpbXVsYXRpb25SZXN1bHRzM0NERCFSNkM4PUBTaW11bGF0aW9uSGlzdG9ncmFtQmluTGFiZWwoIERBVEEhUls2N11DWy0zXSwgMjEsIDIsIFRSVUUgKY0AAABbUTRhX1VTRURfTW9udGVDYXJsb19EZWdyZWVEYXlzX1JlbW92ZWRPdXRsaWVycy54bHN4XVNpbXVsYXRpb25SZXN1bHRzNENERCFSMTNDOD1AU2ltdWxhdGlvbkhpc3RvZ3JhbUJpbkxhYmVsKCBEQVRBIVJbNjBdQ1stMl0sIDIxLCA5LCBUUlVFICmOAAAAW1E0YV9VU0VEX01vbnRlQ2FybG9fRGVncmVlRGF5c19SZW1vdmVkT3V0bGllcnMueGxzeF1TaW11bGF0aW9uUmVzdWx0czJIREQhUjIyQzg9QFNpbXVsYXRpb25IaXN0b2dyYW1CaW5MYWJlbCggREFUQSFSWzE0XUNbLTRdLCAyMSwgMTgsIFRSVUUgKY4AAABbUTRhX1VTRURfTW9udGVDYXJsb19EZWdyZWVEYXlzX1JlbW92ZWRPdXRsaWVycy54bHN4XVNpbXVsYXRpb25SZXN1bHRzMTFDREQhUjE4Qzg9QFNpbXVsYXRpb25IaXN0b2dyYW1CaW5MYWJlbCggREFUQSFSWzU1XUNbNV0sIDIxLCAxNCwgVFJVRSApgQAAAFtRNGFfVVNFRF9Nb250ZUNhcmxvX0RlZ3JlZURheXNfUmVtb3ZlZE91dGxpZXJzLnhsc3hdU2ltdWxhdGlvblJlc3VsdHMxMUhERCFSMjJDNj1AU2ltdWxhdGlvblBlcmNlbnRpbGUoIERBVEEhUlsxNF1DWzddLCBSQ1stMV0gKY4AAABbUTRhX1VTRURfTW9udGVDYXJsb19EZWdyZWVEYXlzX1JlbW92ZWRPdXRsaWVycy54bHN4XVNpbXVsYXRpb25SZXN1bHRzMTFIREQhUjE1Qzg9QFNpbXVsYXRpb25IaXN0b2dyYW1CaW5MYWJlbCggREFUQSFSWzIxXUNbNV0sIDIxLCAxMSwgVFJVRSApgQAAAFtRNGFfVVNFRF9Nb250ZUNhcmxvX0RlZ3JlZURheXNfUmVtb3ZlZE91dGxpZXJzLnhsc3hdU2ltdWxhdGlvblJlc3VsdHMxMkNERCFSMTRDNj1AU2ltdWxhdGlvblBlcmNlbnRpbGUoIERBVEEhUls1OV1DWzhdLCBSQ1stMV0gKY8AAABbUTRhX1VTRURfTW9udGVDYXJsb19EZWdyZWVEYXlzX1JlbW92ZWRPdXRsaWVycy54bHN4XVNpbXVsYXRpb25SZXN1bHRzMTFIREQhUjE3QzExPUBTaW11bGF0aW9uSGlzdG9ncmFtQmluTGFiZWwoIERBVEEhUlsxOV1DWzJdLCAyMSwgMTMsIFRSVUUgKXMAAABbUTRhX1VTRURfTW9udGVDYXJsb19EZWdyZWVEYXlzX1JlbW92ZWRPdXRsaWVycy54bHN4XVNpbXVsYXRpb25SZXN1bHRzMTJDREQhUjRDMz1AU2ltdWxhdGlvbk1lYW4oIERBVEEhUls2OV1DWzExXSApoAAAAFtRNGFfVVNFRF9Nb250ZUNhcmxvX0RlZ3JlZURheXNfUmVtb3ZlZE91dGxpZXJzLnhsc3hdU2ltdWxhdGlvblJlc3VsdHMxMkhERCFSMTZDMTI9QFNpbXVsYXRpb25IaXN0b2dyYW1CaW4oIERBVEEhUlsyMF1DWzJdLCAyMSwgMTIsIFRSVUUgKSAvQCBTaW11bGF0aW9uVHJpYWxzKCmgAAAAW1E0YV9VU0VEX01vbnRlQ2FybG9fRGVncmVlRGF5c19SZW1vdmVkT3V0bGllcnMueGxzeF1TaW11bGF0aW9uUmVzdWx0czEySEREIVIxNkMxMj1AU2ltdWxhdGlvbkhpc3RvZ3JhbUJpbiggREFUQSFSWzIwXUNbMl0sIDIxLCAxMiwgVFJVRSApIC9AIFNpbXVsYXRpb25UcmlhbHMoKX4AAABbUTRhX1VTRURfTW9udGVDYXJsb19EZWdyZWVEYXlzX1JlbW92ZWRPdXRsaWVycy54bHN4XVNpbXVsYXRpb25SZXN1bHRzMTAhUjExQzY9QFNpbXVsYXRpb25QZXJjZW50aWxlKCBEQVRBIVJbNjJdQ1s2XSwgUkNbLTFdICmOAAAAW1E0YV9VU0VEX01vbnRlQ2FybG9fRGVncmVlRGF5c19SZW1vdmVkT3V0bGllcnMueGxzeF1TaW11bGF0aW9uUmVzdWx0czEySEREIVIyNEM4PUBTaW11bGF0aW9uSGlzdG9ncmFtQmluTGFiZWwoIERBVEEhUlsxMl1DWzZdLCAyMSwgMjAsIFRSVUUgKY4AAABbUTRhX1VTRURfTW9udGVDYXJsb19EZWdyZWVEYXlzX1JlbW92ZWRPdXRsaWVycy54bHN4XVNpbXVsYXRpb25SZXN1bHRzMTFIREQhUjE5Qzg9QFNpbXVsYXRpb25IaXN0b2dyYW1CaW5MYWJlbCggREFUQSFSWzE3XUNbNV0sIDIxLCAxNSwgVFJVRSApgQAAAFtRNGFfVVNFRF9Nb250ZUNhcmxvX0RlZ3JlZURheXNfUmVtb3ZlZE91dGxpZXJzLnhsc3hdU2ltdWxhdGlvblJlc3VsdHMxSEREIVIxNkM2PUBTaW11bGF0aW9uUGVyY2VudGlsZSggREFUQSFSWzIwXUNbLTNdLCBSQ1stMV0gKYEAAABbUTRhX1VTRURfTW9udGVDYXJsb19EZWdyZWVEYXlzX1JlbW92ZWRPdXRsaWVycy54bHN4XVNpbXVsYXRpb25SZXN1bHRzMTFIREQhUjEzQzM9QFNpbXVsYXRpb25TdGFuZGFyZERldmlhdGlvbiggREFUQSFSWzIzXUNbMTBdICl4AAAAW1E0YV9VU0VEX01vbnRlQ2FybG9fRGVncmVlRGF5c19SZW1vdmVkT3V0bGllcnMueGxzeF1TaW11bGF0aW9uUmVzdWx0czEwIVI2QzM9QFNpbXVsYXRpb25TdGFuZGFyZEVycm9yKCBEQVRBIVJbNjddQ1s5XSAphwAAAFtRNGFfVVNFRF9Nb250ZUNhcmxvX0RlZ3JlZURheXNfUmVtb3ZlZE91dGxpZXJzLnhsc3hdU2ltdWxhdGlvblJlc3VsdHMxMUhERCFSOEM5PUBTaW11bGF0aW9uSGlzdG9ncmFtQmluKCBEQVRBIVJbMjhdQ1s0XSwgMjEsIDQsIFRSVUUgKaAAAABbUTRhX1VTRURfTW9udGVDYXJsb19EZWdyZWVEYXlzX1JlbW92ZWRPdXRsaWVycy54bHN4XVNpbXVsYXRpb25SZXN1bHRzMTJIREQhUjI0QzEyPUBTaW11bGF0aW9uSGlzdG9ncmFtQmluKCBEQVRBIVJbMTJdQ1syXSwgMjEsIDIwLCBUUlVFICkgL0AgU2ltdWxhdGlvblRyaWFscygpoAAAAFtRNGFfVVNFRF9Nb250ZUNhcmxvX0RlZ3JlZURheXNfUmVtb3ZlZE91dGxpZXJzLnhsc3hdU2ltdWxhdGlvblJlc3VsdHMxMkhERCFSMjRDMTI9QFNpbXVsYXRpb25IaXN0b2dyYW1CaW4oIERBVEEhUlsxMl1DWzJdLCAyMSwgMjAsIFRSVUUgKSAvQCBTaW11bGF0aW9uVHJpYWxzKCl+AAAAW1E0YV9VU0VEX01vbnRlQ2FybG9fRGVncmVlRGF5c19SZW1vdmVkT3V0bGllcnMueGxzeF1TaW11bGF0aW9uUmVzdWx0czEwIVIxNUM2PUBTaW11bGF0aW9uUGVyY2VudGlsZSggREFUQSFSWzU4XUNbNl0sIFJDWy0xXSAphwAAAFtRNGFfVVNFRF9Nb250ZUNhcmxvX0RlZ3JlZURheXNfUmVtb3ZlZE91dGxpZXJzLnhsc3hdU2ltdWxhdGlvblJlc3VsdHMxMkhERCFSN0M5PUBTaW11bGF0aW9uSGlzdG9ncmFtQmluKCBEQVRBIVJbMjldQ1s1XSwgMjEsIDMsIFRSVUUgKY4AAABbUTRhX1VTRURfTW9udGVDYXJsb19EZWdyZWVEYXlzX1JlbW92ZWRPdXRsaWVycy54bHN4XVNpbXVsYXRpb25SZXN1bHRzMTFIREQhUjIzQzg9QFNpbXVsYXRpb25IaXN0b2dyYW1CaW5MYWJlbCggREFUQSFSWzEzXUNbNV0sIDIxLCAxOSwgVFJVRSApjQAAAFtRNGFfVVNFRF9Nb250ZUNhcmxvX0RlZ3JlZURheXNfUmVtb3ZlZE91dGxpZXJzLnhsc3hdU2ltdWxhdGlvblJlc3VsdHMxMkhERCFSMTNDOD1AU2ltdWxhdGlvbkhpc3RvZ3JhbUJpbkxhYmVsKCBEQVRBIVJbMjNdQ1s2XSwgMjEsIDksIFRSVUUgKYAAAABbUTRhX1VTRURfTW9udGVDYXJsb19EZWdyZWVEYXlzX1JlbW92ZWRPdXRsaWVycy54bHN4XVNpbXVsYXRpb25SZXN1bHRzMTFIREQhUjVDNj1AU2ltdWxhdGlvblBlcmNlbnRpbGUoIERBVEEhUlszMV1DWzddLCBSQ1stMV0gKZIAAABbUTRhX1VTRURfTW9udGVDYXJsb19EZWdyZWVEYXlzX1JlbW92ZWRPdXRsaWVycy54bHN4XVNpbXVsYXRpb25SZXN1bHRzMTAhUjExQzM9QFNpbXVsYXRpb25NYXgoIERBVEEhUls2Ml1DWzldICkgLUAgU2ltdWxhdGlvbk1pbiggREFUQSFSWzYyXUNbOV0gKZIAAABbUTRhX1VTRURfTW9udGVDYXJsb19EZWdyZWVEYXlzX1JlbW92ZWRPdXRsaWVycy54bHN4XVNpbXVsYXRpb25SZXN1bHRzMTAhUjExQzM9QFNpbXVsYXRpb25NYXgoIERBVEEhUls2Ml1DWzldICkgLUAgU2ltdWxhdGlvbk1pbiggREFUQSFSWzYyXUNbOV0gKX4AAABbUTRhX1VTRURfTW9udGVDYXJsb19EZWdyZWVEYXlzX1JlbW92ZWRPdXRsaWVycy54bHN4XVNpbXVsYXRpb25SZXN1bHRzMTAhUjI1QzY9QFNpbXVsYXRpb25QZXJjZW50aWxlKCBEQVRBIVJbNDhdQ1s2XSwgUkNbLTFdICmeAAAAW1E0YV9VU0VEX01vbnRlQ2FybG9fRGVncmVlRGF5c19SZW1vdmVkT3V0bGllcnMueGxzeF1TaW11bGF0aW9uUmVzdWx0czNIREQhUjdDMTI9QFNpbXVsYXRpb25IaXN0b2dyYW1CaW4oIERBVEEhUlsyOV1DWy03XSwgMjEsIDMsIFRSVUUgKSAvQCBTaW11bGF0aW9uVHJpYWxzKCmeAAAAW1E0YV9VU0VEX01vbnRlQ2FybG9fRGVncmVlRGF5c19SZW1vdmVkT3V0bGllcnMueGxzeF1TaW11bGF0aW9uUmVzdWx0czNIREQhUjdDMTI9QFNpbXVsYXRpb25IaXN0b2dyYW1CaW4oIERBVEEhUlsyOV1DWy03XSwgMjEsIDMsIFRSVUUgKSAvQCBTaW11bGF0aW9uVHJpYWxzKCmOAAAAW1E0YV9VU0VEX01vbnRlQ2FybG9fRGVncmVlRGF5c19SZW1vdmVkT3V0bGllcnMueGxzeF1TaW11bGF0aW9uUmVzdWx0czNIREQhUjEzQzExPUBTaW11bGF0aW9uSGlzdG9ncmFtQmluTGFiZWwoIERBVEEhUlsyM11DWy02XSwgMjEsIDksIFRSVUUgKZ4AAABbUTRhX1VTRURfTW9udGVDYXJsb19EZWdyZWVEYXlzX1JlbW92ZWRPdXRsaWVycy54bHN4XVNpbXVsYXRpb25SZXN1bHRzMUNERCFSNUMxMj1AU2ltdWxhdGlvbkhpc3RvZ3JhbUJpbiggREFUQSFSWzY4XUNbLTldLCAyMSwgMSwgVFJVRSApIC9AIFNpbXVsYXRpb25UcmlhbHMoKZ4AAABbUTRhX1VTRURfTW9udGVDYXJsb19EZWdyZWVEYXlzX1JlbW92ZWRPdXRsaWVycy54bHN4XVNpbXVsYXRpb25SZXN1bHRzMUNERCFSNUMxMj1AU2ltdWxhdGlvbkhpc3RvZ3JhbUJpbiggREFUQSFSWzY4XUNbLTldLCAyMSwgMSwgVFJVRSApIC9AIFNpbXVsYXRpb25UcmlhbHMoKYEAAABbUTRhX1VTRURfTW9udGVDYXJsb19EZWdyZWVEYXlzX1JlbW92ZWRPdXRsaWVycy54bHN4XVNpbXVsYXRpb25SZXN1bHRzMTJDREQhUjE2QzY9QFNpbXVsYXRpb25QZXJjZW50aWxlKCBEQVRBIVJbNTddQ1s4XSwgUkNbLTFdICmPAAAAW1E0YV9VU0VEX01vbnRlQ2FybG9fRGVncmVlRGF5c19SZW1vdmVkT3V0bGllcnMueGxzeF1TaW11bGF0aW9uUmVzdWx0czFIREQhUjE0QzExPUBTaW11bGF0aW9uSGlzdG9ncmFtQmluTGFiZWwoIERBVEEhUlsyMl1DWy04XSwgMjEsIDEwLCBUUlVFICmOAAAAW1E0YV9VU0VEX01vbnRlQ2FybG9fRGVncmVlRGF5c19SZW1vdmVkT3V0bGllcnMueGxzeF1TaW11bGF0aW9uUmVzdWx0czEyQ0REIVIyMEM4PUBTaW11bGF0aW9uSGlzdG9ncmFtQmluTGFiZWwoIERBVEEhUls1M11DWzZdLCAyMSwgMTYsIFRSVUUgKY4AAABbUTRhX1VTRURfTW9udGVDYXJsb19EZWdyZWVEYXlzX1JlbW92ZWRPdXRsaWVycy54bHN4XVNpbXVsYXRpb25SZXN1bHRzMTFDREQhUjE1Qzg9QFNpbXVsYXRpb25IaXN0b2dyYW1CaW5MYWJlbCggREFUQSFSWzU4XUNbNV0sIDIxLCAxMSwgVFJVRSApjAAAAFtRNGFfVVNFRF9Nb250ZUNhcmxvX0RlZ3JlZURheXNfUmVtb3ZlZE91dGxpZXJzLnhsc3hdU2ltdWxhdGlvblJlc3VsdHMxMkNERCFSNUM4PUBTaW11bGF0aW9uSGlzdG9ncmFtQmluTGFiZWwoIERBVEEhUls2OF1DWzZdLCAyMSwgMSwgVFJVRSApiQAAAFtRNGFfVVNFRF9Nb250ZUNhcmxvX0RlZ3JlZURheXNfUmVtb3ZlZE91dGxpZXJzLnhsc3hdU2ltdWxhdGlvblJlc3VsdHMxSEREIVIxOEM5PUBTaW11bGF0aW9uSGlzdG9ncmFtQmluKCBEQVRBIVJbMThdQ1stNl0sIDIxLCAxNCwgVFJVRSApmgAAAFtRNGFfVVNFRF9Nb250ZUNhcmxvX0RlZ3JlZURheXNfUmVtb3ZlZE91dGxpZXJzLnhsc3hdU2ltdWxhdGlvblJlc3VsdHMxMCFSMjNDMTI9QFNpbXVsYXRpb25IaXN0b2dyYW1CaW4oIERBVEEhUls1MF1DLCAyMSwgMTksIFRSVUUgKSAvQCBTaW11bGF0aW9uVHJpYWxzKCmaAAAAW1E0YV9VU0VEX01vbnRlQ2FybG9fRGVncmVlRGF5c19SZW1vdmVkT3V0bGllcnMueGxzeF1TaW11bGF0aW9uUmVzdWx0czEwIVIyM0MxMj1AU2ltdWxhdGlvbkhpc3RvZ3JhbUJpbiggREFUQSFSWzUwXUMsIDIxLCAxOSwgVFJVRSApIC9AIFNpbXVsYXRpb25UcmlhbHMoKZ8AAABbUTRhX1VTRURfTW9udGVDYXJsb19EZWdyZWVEYXlzX1JlbW92ZWRPdXRsaWVycy54bHN4XVNpbXVsYXRpb25SZXN1bHRzMUNERCFSMTNDMTI9QFNpbXVsYXRpb25IaXN0b2dyYW1CaW4oIERBVEEhUls2MF1DWy05XSwgMjEsIDksIFRSVUUgKSAvQCBTaW11bGF0aW9uVHJpYWxzKCmfAAAAW1E0YV9VU0VEX01vbnRlQ2FybG9fRGVncmVlRGF5c19SZW1vdmVkT3V0bGllcnMueGxzeF1TaW11bGF0aW9uUmVzdWx0czFDREQhUjEzQzEyPUBTaW11bGF0aW9uSGlzdG9ncmFtQmluKCBEQVRBIVJbNjBdQ1stOV0sIDIxLCA5LCBUUlVFICkgL0AgU2ltdWxhdGlvblRyaWFscygpgQAAAFtRNGFfVVNFRF9Nb250ZUNhcmxvX0RlZ3JlZURheXNfUmVtb3ZlZE91dGxpZXJzLnhsc3hdU2ltdWxhdGlvblJlc3VsdHMxMkNERCFSMjBDNj1AU2ltdWxhdGlvblBlcmNlbnRpbGUoIERBVEEhUls1M11DWzhdLCBSQ1stMV0gKZgAAABbUTRhX1VTRURfTW9udGVDYXJsb19EZWdyZWVEYXlzX1JlbW92ZWRPdXRsaWVycy54bHN4XVNpbXVsYXRpb25SZXN1bHRzMTAhUjZDMTI9QFNpbXVsYXRpb25IaXN0b2dyYW1CaW4oIERBVEEhUls2N11DLCAyMSwgMiwgVFJVRSApIC9AIFNpbXVsYXRpb25UcmlhbHMoKZgAAABbUTRhX1VTRURfTW9udGVDYXJsb19EZWdyZWVEYXlzX1JlbW92ZWRPdXRsaWVycy54bHN4XVNpbXVsYXRpb25SZXN1bHRzMTAhUjZDMTI9QFNpbXVsYXRpb25IaXN0b2dyYW1CaW4oIERBVEEhUls2N11DLCAyMSwgMiwgVFJVRSApIC9AIFNpbXVsYXRpb25UcmlhbHMoKY0AAABbUTRhX1VTRURfTW9udGVDYXJsb19EZWdyZWVEYXlzX1JlbW92ZWRPdXRsaWVycy54bHN4XVNpbXVsYXRpb25SZXN1bHRzMTFIREQhUjEyQzg9QFNpbXVsYXRpb25IaXN0b2dyYW1CaW5MYWJlbCggREFUQSFSWzI0XUNbNV0sIDIxLCA4LCBUUlVFICmJAAAAW1E0YV9VU0VEX01vbnRlQ2FybG9fRGVncmVlRGF5c19SZW1vdmVkT3V0bGllcnMueGxzeF1TaW11bGF0aW9uUmVzdWx0czEwIVI3Qzg9QFNpbXVsYXRpb25IaXN0b2dyYW1CaW5MYWJlbCggREFUQSFSWzY2XUNbNF0sIDIxLCAzLCBUUlVFICmPAAAAW1E0YV9VU0VEX01vbnRlQ2FybG9fRGVncmVlRGF5c19SZW1vdmVkT3V0bGllcnMueGxzeF1TaW11bGF0aW9uUmVzdWx0czExSEREIVIxOUMxMT1AU2ltdWxhdGlvbkhpc3RvZ3JhbUJpbkxhYmVsKCBEQVRBIVJbMTddQ1syXSwgMjEsIDE1LCBUUlVFICmJAAAAW1E0YV9VU0VEX01vbnRlQ2FybG9fRGVncmVlRGF5c19SZW1vdmVkT3V0bGllcnMueGxzeF1TaW11bGF0aW9uUmVzdWx0czFDREQhUjE0Qzk9QFNpbXVsYXRpb25IaXN0b2dyYW1CaW4oIERBVEEhUls1OV1DWy02XSwgMjEsIDEwLCBUUlVFICmEAAAAW1E0YV9VU0VEX01vbnRlQ2FybG9fRGVncmVlRGF5c19SZW1vdmVkT3V0bGllcnMueGxzeF1TaW11bGF0aW9uUmVzdWx0czEwIVI1Qzk9QFNpbXVsYXRpb25IaXN0b2dyYW1CaW4oIERBVEEhUls2OF1DWzNdLCAyMSwgMSwgVFJVRSApngAAAFtRNGFfVVNFRF9Nb250ZUNhcmxvX0RlZ3JlZURheXNfUmVtb3ZlZE91dGxpZXJzLnhsc3hdU2ltdWxhdGlvblJlc3VsdHMxMkhERCFSOUMxMj1AU2ltdWxhdGlvbkhpc3RvZ3JhbUJpbiggREFUQSFSWzI3XUNbMl0sIDIxLCA1LCBUUlVFICkgL0AgU2ltdWxhdGlvblRyaWFscygpngAAAFtRNGFfVVNFRF9Nb250ZUNhcmxvX0RlZ3JlZURheXNfUmVtb3ZlZE91dGxpZXJzLnhsc3hdU2ltdWxhdGlvblJlc3VsdHMxMkhERCFSOUMxMj1AU2ltdWxhdGlvbkhpc3RvZ3JhbUJpbiggREFUQSFSWzI3XUNbMl0sIDIxLCA1LCBUUlVFICkgL0AgU2ltdWxhdGlvblRyaWFscygpjgAAAFtRNGFfVVNFRF9Nb250ZUNhcmxvX0RlZ3JlZURheXNfUmVtb3ZlZE91dGxpZXJzLnhsc3hdU2ltdWxhdGlvblJlc3VsdHMxMUhERCFSMTNDMTE9QFNpbXVsYXRpb25IaXN0b2dyYW1CaW5MYWJlbCggREFUQSFSWzIzXUNbMl0sIDIxLCA5LCBUUlVFICmJAAAAW1E0YV9VU0VEX01vbnRlQ2FybG9fRGVncmVlRGF5c19SZW1vdmVkT3V0bGllcnMueGxzeF1TaW11bGF0aW9uUmVzdWx0czEySEREIVIyNEM5PUBTaW11bGF0aW9uSGlzdG9ncmFtQmluKCBEQVRBIVJbMTJdQ1s1XSwgMjEsIDIwLCBUUlVFICmOAAAAW1E0YV9VU0VEX01vbnRlQ2FybG9fRGVncmVlRGF5c19SZW1vdmVkT3V0bGllcnMueGxzeF1TaW11bGF0aW9uUmVzdWx0czExSEREIVIxNkM4PUBTaW11bGF0aW9uSGlzdG9ncmFtQmluTGFiZWwoIERBVEEhUlsyMF1DWzVdLCAyMSwgMTIsIFRSVUUgKYoAAABbUTRhX1VTRURfTW9udGVDYXJsb19EZWdyZWVEYXlzX1JlbW92ZWRPdXRsaWVycy54bHN4XVNpbXVsYXRpb25SZXN1bHRzMTAhUjExQzg9QFNpbXVsYXRpb25IaXN0b2dyYW1CaW5MYWJlbCggREFUQSFSWzYyXUNbNF0sIDIxLCA3LCBUUlVFICmMAAAAW1E0YV9VU0VEX01vbnRlQ2FybG9fRGVncmVlRGF5c19SZW1vdmVkT3V0bGllcnMueGxzeF1TaW11bGF0aW9uUmVzdWx0czEwIVIxNEMxMT1AU2ltdWxhdGlvbkhpc3RvZ3JhbUJpbkxhYmVsKCBEQVRBIVJbNTldQ1sxXSwgMjEsIDEwLCBUUlVFIClbAAAAW1E0YV9VU0VEX01vbnRlQ2FybG9fRGVncmVlRGF5c19SZW1vdmVkT3V0bGllcnMueGxzeF1EQVRBIVIzNkM1PUBOb3JtYWxWYWx1ZShSWy0yXUMsUlstMV1DKaAAAABbUTRhX1VTRURfTW9udGVDYXJsb19EZWdyZWVEYXlzX1JlbW92ZWRPdXRsaWVycy54bHN4XVNpbXVsYXRpb25SZXN1bHRzM0hERCFSMjRDMTI9QFNpbXVsYXRpb25IaXN0b2dyYW1CaW4oIERBVEEhUlsxMl1DWy03XSwgMjEsIDIwLCBUUlVFICkgL0AgU2ltdWxhdGlvblRyaWFscygpoAAAAFtRNGFfVVNFRF9Nb250ZUNhcmxvX0RlZ3JlZURheXNfUmVtb3ZlZE91dGxpZXJzLnhsc3hdU2ltdWxhdGlvblJlc3VsdHMzSEREIVIyNEMxMj1AU2ltdWxhdGlvbkhpc3RvZ3JhbUJpbiggREFUQSFSWzEyXUNbLTddLCAyMSwgMjAsIFRSVUUgKSAvQCBTaW11bGF0aW9uVHJpYWxzKCmNAAAAW1E0YV9VU0VEX01vbnRlQ2FybG9fRGVncmVlRGF5c19SZW1vdmVkT3V0bGllcnMueGxzeF1TaW11bGF0aW9uUmVzdWx0czNIREQhUjdDMTE9QFNpbXVsYXRpb25IaXN0b2dyYW1CaW5MYWJlbCggREFUQSFSWzI5XUNbLTZdLCAyMSwgMywgVFJVRSApfgAAAFtRNGFfVVNFRF9Nb250ZUNhcmxvX0RlZ3JlZURheXNfUmVtb3ZlZE91dGxpZXJzLnhsc3hdU2ltdWxhdGlvblJlc3VsdHMxMCFSMTdDNj1AU2ltdWxhdGlvblBlcmNlbnRpbGUoIERBVEEhUls1Nl1DWzZdLCBSQ1stMV0gKaAAAABbUTRhX1VTRURfTW9udGVDYXJsb19EZWdyZWVEYXlzX1JlbW92ZWRPdXRsaWVycy54bHN4XVNpbXVsYXRpb25SZXN1bHRzM0hERCFSMjJDMTI9QFNpbXVsYXRpb25IaXN0b2dyYW1CaW4oIERBVEEhUlsxNF1DWy03XSwgMjEsIDE4LCBUUlVFICkgL0AgU2ltdWxhdGlvblRyaWFscygpoAAAAFtRNGFfVVNFRF9Nb250ZUNhcmxvX0RlZ3JlZURheXNfUmVtb3ZlZE91dGxpZXJzLnhsc3hdU2ltdWxhdGlvblJlc3VsdHMzSEREIVIyMkMxMj1AU2ltdWxhdGlvbkhpc3RvZ3JhbUJpbiggREFUQSFSWzE0XUNbLTddLCAyMSwgMTgsIFRSVUUgKSAvQCBTaW11bGF0aW9uVHJpYWxzKCmOAAAAW1E0YV9VU0VEX01vbnRlQ2FybG9fRGVncmVlRGF5c19SZW1vdmVkT3V0bGllcnMueGxzeF1TaW11bGF0aW9uUmVzdWx0czNIREQhUjIwQzg9QFNpbXVsYXRpb25IaXN0b2dyYW1CaW5MYWJlbCggREFUQSFSWzE2XUNbLTNdLCAyMSwgMTYsIFRSVUUgKYcAAABbUTRhX1VTRURfTW9udGVDYXJsb19EZWdyZWVEYXlzX1JlbW92ZWRPdXRsaWVycy54bHN4XVNpbXVsYXRpb25SZXN1bHRzM0hERCFSNkM5PUBTaW11bGF0aW9uSGlzdG9ncmFtQmluKCBEQVRBIVJbMzBdQ1stNF0sIDIxLCAyLCBUUlVFICmLAAAAW1E0YV9VU0VEX01vbnRlQ2FybG9fRGVncmVlRGF5c19SZW1vdmVkT3V0bGllcnMueGxzeF1TaW11bGF0aW9uUmVzdWx0czEwIVIxMEMxMT1AU2ltdWxhdGlvbkhpc3RvZ3JhbUJpbkxhYmVsKCBEQVRBIVJbNjNdQ1sxXSwgMjEsIDYsIFRSVUUgKY4AAABbUTRhX1VTRURfTW9udGVDYXJsb19EZWdyZWVEYXlzX1JlbW92ZWRPdXRsaWVycy54bHN4XVNpbXVsYXRpb25SZXN1bHRzM0hERCFSMThDOD1AU2ltdWxhdGlvbkhpc3RvZ3JhbUJpbkxhYmVsKCBEQVRBIVJbMThdQ1stM10sIDIxLCAxNCwgVFJVRSApgQAAAFtRNGFfVVNFRF9Nb250ZUNhcmxvX0RlZ3JlZURheXNfUmVtb3ZlZE91dGxpZXJzLnhsc3hdU2ltdWxhdGlvblJlc3VsdHMxMUhERCFSMThDNj1AU2ltdWxhdGlvblBlcmNlbnRpbGUoIERBVEEhUlsxOF1DWzddLCBSQ1stMV0gKYEAAABbUTRhX1VTRURfTW9udGVDYXJsb19EZWdyZWVEYXlzX1JlbW92ZWRPdXRsaWVycy54bHN4XVNpbXVsYXRpb25SZXN1bHRzMTJIREQhUjE3QzY9QFNpbXVsYXRpb25QZXJjZW50aWxlKCBEQVRBIVJbMTldQ1s4XSwgUkNbLTFdICl4AAAAW1E0YV9VU0VEX01vbnRlQ2FybG9fRGVncmVlRGF5c19SZW1vdmVkT3V0bGllcnMueGxzeF1TaW11bGF0aW9uUmVzdWx0czEySEREIVIxNEMzPUBTaW11bGF0aW9uVmFyaWFuY2UoIERBVEEhUlsyMl1DWzExXSApoAAAAFtRNGFfVVNFRF9Nb250ZUNhcmxvX0RlZ3JlZURheXNfUmVtb3ZlZE91dGxpZXJzLnhsc3hdU2ltdWxhdGlvblJlc3VsdHMxMUNERCFSMThDMTI9QFNpbXVsYXRpb25IaXN0b2dyYW1CaW4oIERBVEEhUls1NV1DWzFdLCAyMSwgMTQsIFRSVUUgKSAvQCBTaW11bGF0aW9uVHJpYWxzKCmgAAAAW1E0YV9VU0VEX01vbnRlQ2FybG9fRGVncmVlRGF5c19SZW1vdmVkT3V0bGllcnMueGxzeF1TaW11bGF0aW9uUmVzdWx0czExQ0REIVIxOEMxMj1AU2ltdWxhdGlvbkhpc3RvZ3JhbUJpbiggREFUQSFSWzU1XUNbMV0sIDIxLCAxNCwgVFJVRSApIC9AIFNpbXVsYXRpb25UcmlhbHMoKYkAAABbUTRhX1VTRURfTW9udGVDYXJsb19EZWdyZWVEYXlzX1JlbW92ZWRPdXRsaWVycy54bHN4XVNpbXVsYXRpb25SZXN1bHRzM0hERCFSMTdDOT1AU2ltdWxhdGlvbkhpc3RvZ3JhbUJpbiggREFUQSFSWzE5XUNbLTRdLCAyMSwgMTMsIFRSVUUgKYAAAABbUTRhX1VTRURfTW9udGVDYXJsb19EZWdyZWVEYXlzX1JlbW92ZWRPdXRsaWVycy54bHN4XVNpbXVsYXRpb25SZXN1bHRzMTFDREQhUjVDNj1AU2ltdWxhdGlvblBlcmNlbnRpbGUoIERBVEEhUls2OF1DWzddLCBSQ1stMV0gKVwAAABbUTRhX1VTRURfTW9udGVDYXJsb19EZWdyZWVEYXlzX1JlbW92ZWRPdXRsaWVycy54bHN4XURBVEEhUjM2QzEyPUBOb3JtYWxWYWx1ZShSWy0yXUMsUlstMV1DKZkAAABbUTRhX1VTRURfTW9udGVDYXJsb19EZWdyZWVEYXlzX1JlbW92ZWRPdXRsaWVycy54bHN4XVNpbXVsYXRpb25SZXN1bHRzMTAhUjEzQzEyPUBTaW11bGF0aW9uSGlzdG9ncmFtQmluKCBEQVRBIVJbNjBdQywgMjEsIDksIFRSVUUgKSAvQCBTaW11bGF0aW9uVHJpYWxzKCmZAAAAW1E0YV9VU0VEX01vbnRlQ2FybG9fRGVncmVlRGF5c19SZW1vdmVkT3V0bGllcnMueGxzeF1TaW11bGF0aW9uUmVzdWx0czEwIVIxM0MxMj1AU2ltdWxhdGlvbkhpc3RvZ3JhbUJpbiggREFUQSFSWzYwXUMsIDIxLCA5LCBUUlVFICkgL0AgU2ltdWxhdGlvblRyaWFscygpjwAAAFtRNGFfVVNFRF9Nb250ZUNhcmxvX0RlZ3JlZURheXNfUmVtb3ZlZE91dGxpZXJzLnhsc3hdU2ltdWxhdGlvblJlc3VsdHMxMkNERCFSMTlDMTE9QFNpbXVsYXRpb25IaXN0b2dyYW1CaW5MYWJlbCggREFUQSFSWzU0XUNbM10sIDIxLCAxNSwgVFJVRSAphgAAAFtRNGFfVVNFRF9Nb250ZUNhcmxvX0RlZ3JlZURheXNfUmVtb3ZlZE91dGxpZXJzLnhsc3hdU2ltdWxhdGlvblJlc3VsdHMxMCFSMjRDOT1AU2ltdWxhdGlvbkhpc3RvZ3JhbUJpbiggREFUQSFSWzQ5XUNbM10sIDIxLCAyMCwgVFJVRSApiAAAAFtRNGFfVVNFRF9Nb250ZUNhcmxvX0RlZ3JlZURheXNfUmVtb3ZlZE91dGxpZXJzLnhsc3hdU2ltdWxhdGlvblJlc3VsdHMxMkNERCFSMTJDOT1AU2ltdWxhdGlvbkhpc3RvZ3JhbUJpbiggREFUQSFSWzYxXUNbNV0sIDIxLCA4LCBUUlVFIClcAAAAW1E0YV9VU0VEX01vbnRlQ2FybG9fRGVncmVlRGF5c19SZW1vdmVkT3V0bGllcnMueGxzeF1EQVRBIVI3M0MxMT1ATm9ybWFsVmFsdWUoUlstMl1DLFJbLTFdQymMAAAAW1E0YV9VU0VEX01vbnRlQ2FybG9fRGVncmVlRGF5c19SZW1vdmVkT3V0bGllcnMueGxzeF1TaW11bGF0aW9uUmVzdWx0czNIREQhUjVDOD1AU2ltdWxhdGlvbkhpc3RvZ3JhbUJpbkxhYmVsKCBEQVRBIVJbMzFdQ1stM10sIDIxLCAxLCBUUlVFIClcAAAAW1E0YV9VU0VEX01vbnRlQ2FybG9fRGVncmVlRGF5c19SZW1vdmVkT3V0bGllcnMueGxzeF1EQVRBIVIzNkMxND1ATm9ybWFsVmFsdWUoUlstMl1DLFJbLTFdQymPAAAAW1E0YV9VU0VEX01vbnRlQ2FybG9fRGVncmVlRGF5c19SZW1vdmVkT3V0bGllcnMueGxzeF1TaW11bGF0aW9uUmVzdWx0czNIREQhUjE2QzExPUBTaW11bGF0aW9uSGlzdG9ncmFtQmluTGFiZWwoIERBVEEhUlsyMF1DWy02XSwgMjEsIDEyLCBUUlVFICmgAAAAW1E0YV9VU0VEX01vbnRlQ2FybG9fRGVncmVlRGF5c19SZW1vdmVkT3V0bGllcnMueGxzeF1TaW11bGF0aW9uUmVzdWx0czEyQ0REIVIyMEMxMj1AU2ltdWxhdGlvbkhpc3RvZ3JhbUJpbiggREFUQSFSWzUzXUNbMl0sIDIxLCAxNiwgVFJVRSApIC9AIFNpbXVsYXRpb25UcmlhbHMoKaAAAABbUTRhX1VTRURfTW9udGVDYXJsb19EZWdyZWVEYXlzX1JlbW92ZWRPdXRsaWVycy54bHN4XVNpbXVsYXRpb25SZXN1bHRzMTJDREQhUjIwQzEyPUBTaW11bGF0aW9uSGlzdG9ncmFtQmluKCBEQVRBIVJbNTNdQ1syXSwgMjEsIDE2LCBUUlVFICkgL0AgU2ltdWxhdGlvblRyaWFscygpnwAAAFtRNGFfVVNFRF9Nb250ZUNhcmxvX0RlZ3JlZURheXNfUmVtb3ZlZE91dGxpZXJzLnhsc3hdU2ltdWxhdGlvblJlc3VsdHMxQ0REIVIxMkMxMj1AU2ltdWxhdGlvbkhpc3RvZ3JhbUJpbiggREFUQSFSWzYxXUNbLTldLCAyMSwgOCwgVFJVRSApIC9AIFNpbXVsYXRpb25UcmlhbHMoKZ8AAABbUTRhX1VTRURfTW9udGVDYXJsb19EZWdyZWVEYXlzX1JlbW92ZWRPdXRsaWVycy54bHN4XVNpbXVsYXRpb25SZXN1bHRzMUNERCFSMTJDMTI9QFNpbXVsYXRpb25IaXN0b2dyYW1CaW4oIERBVEEhUls2MV1DWy05XSwgMjEsIDgsIFRSVUUgKSAvQCBTaW11bGF0aW9uVHJpYWxzKCmOAAAAW1E0YV9VU0VEX01vbnRlQ2FybG9fRGVncmVlRGF5c19SZW1vdmVkT3V0bGllcnMueGxzeF1TaW11bGF0aW9uUmVzdWx0czFIREQhUjExQzM9QFNpbXVsYXRpb25NYXgoIERBVEEhUlsyNV1DICkgLUAgU2ltdWxhdGlvbk1pbiggREFUQSFSWzI1XUMgKY4AAABbUTRhX1VTRURfTW9udGVDYXJsb19EZWdyZWVEYXlzX1JlbW92ZWRPdXRsaWVycy54bHN4XVNpbXVsYXRpb25SZXN1bHRzMUhERCFSMTFDMz1AU2ltdWxhdGlvbk1heCggREFUQSFSWzI1XUMgKSAtQCBTaW11bGF0aW9uTWluKCBEQVRBIVJbMjVdQyApoAAAAFtRNGFfVVNFRF9Nb250ZUNhcmxvX0RlZ3JlZURheXNfUmVtb3ZlZE91dGxpZXJzLnhsc3hdU2ltdWxhdGlvblJlc3VsdHMxQ0REIVIyMEMxMj1AU2ltdWxhdGlvbkhpc3RvZ3JhbUJpbiggREFUQSFSWzUzXUNbLTldLCAyMSwgMTYsIFRSVUUgKSAvQCBTaW11bGF0aW9uVHJpYWxzKCmgAAAAW1E0YV9VU0VEX01vbnRlQ2FybG9fRGVncmVlRGF5c19SZW1vdmVkT3V0bGllcnMueGxzeF1TaW11bGF0aW9uUmVzdWx0czFDREQhUjIwQzEyPUBTaW11bGF0aW9uSGlzdG9ncmFtQmluKCBEQVRBIVJbNTNdQ1stOV0sIDIxLCAxNiwgVFJVRSApIC9AIFNpbXVsYXRpb25UcmlhbHMoKYgAAABbUTRhX1VTRURfTW9udGVDYXJsb19EZWdyZWVEYXlzX1JlbW92ZWRPdXRsaWVycy54bHN4XVNpbXVsYXRpb25SZXN1bHRzM0hERCFSMTJDOT1AU2ltdWxhdGlvbkhpc3RvZ3JhbUJpbiggREFUQSFSWzI0XUNbLTRdLCAyMSwgOCwgVFJVRSApiwAAAFtRNGFfVVNFRF9Nb250ZUNhcmxvX0RlZ3JlZURheXNfUmVtb3ZlZE91dGxpZXJzLnhsc3hdU2ltdWxhdGlvblJlc3VsdHMxMCFSMTZDOD1AU2ltdWxhdGlvbkhpc3RvZ3JhbUJpbkxhYmVsKCBEQVRBIVJbNTddQ1s0XSwgMjEsIDEyLCBUUlVFICmFAAAAW1E0YV9VU0VEX01vbnRlQ2FybG9fRGVncmVlRGF5c19SZW1vdmVkT3V0bGllcnMueGxzeF1TaW11bGF0aW9uUmVzdWx0czEwIVIxMEM5PUBTaW11bGF0aW9uSGlzdG9ncmFtQmluKCBEQVRBIVJbNjNdQ1szXSwgMjEsIDYsIFRSVUUgKYkAAABbUTRhX1VTRURfTW9udGVDYXJsb19EZWdyZWVEYXlzX1JlbW92ZWRPdXRsaWVycy54bHN4XVNpbXVsYXRpb25SZXN1bHRzM0hERCFSMTVDOT1AU2ltdWxhdGlvbkhpc3RvZ3JhbUJpbiggREFUQSFSWzIxXUNbLTRdLCAyMSwgMTEsIFRSVUUgKXQAAABbUTRhX1VTRURfTW9udGVDYXJsb19EZWdyZWVEYXlzX1JlbW92ZWRPdXRsaWVycy54bHN4XVNpbXVsYXRpb25SZXN1bHRzMTAhUjE0QzM9QFNpbXVsYXRpb25WYXJpYW5jZSggREFUQSFSWzU5XUNbOV0gKYwAAABbUTRhX1VTRURfTW9udGVDYXJsb19EZWdyZWVEYXlzX1JlbW92ZWRPdXRsaWVycy54bHN4XVNpbXVsYXRpb25SZXN1bHRzM0hERCFSOUM4PUBTaW11bGF0aW9uSGlzdG9ncmFtQmluTGFiZWwoIERBVEEhUlsyN11DWy0zXSwgMjEsIDUsIFRSVUUgKYkAAABbUTRhX1VTRURfTW9udGVDYXJsb19EZWdyZWVEYXlzX1JlbW92ZWRPdXRsaWVycy54bHN4XVNpbXVsYXRpb25SZXN1bHRzM0hERCFSMThDOT1AU2ltdWxhdGlvbkhpc3RvZ3JhbUJpbiggREFUQSFSWzE4XUNbLTRdLCAyMSwgMTQsIFRSVUUgKYoAAABbUTRhX1VTRURfTW9udGVDYXJsb19EZWdyZWVEYXlzX1JlbW92ZWRPdXRsaWVycy54bHN4XVNpbXVsYXRpb25SZXN1bHRzOCFSMTZDOD1AU2ltdWxhdGlvbkhpc3RvZ3JhbUJpbkxhYmVsKCBEQVRBIVJbNTddQ1syXSwgMjEsIDEyLCBUUlVFICl9AAAAW1E0YV9VU0VEX01vbnRlQ2FybG9fRGVncmVlRGF5c19SZW1vdmVkT3V0bGllcnMueGxzeF1TaW11bGF0aW9uUmVzdWx0czchUjIzQzY9QFNpbXVsYXRpb25QZXJjZW50aWxlKCBEQVRBIVJbNTBdQ1szXSwgUkNbLTFdICmKAAAAW1E0YV9VU0VEX01vbnRlQ2FybG9fRGVncmVlRGF5c19SZW1vdmVkT3V0bGllcnMueGxzeF1TaW11bGF0aW9uUmVzdWx0czYhUjZDMTE9QFNpbXVsYXRpb25IaXN0b2dyYW1CaW5MYWJlbCggREFUQSFSWzY3XUNbLTNdLCAyMSwgMiwgVFJVRSApjgAAAFtRNGFfVVNFRF9Nb250ZUNhcmxvX0RlZ3JlZURheXNfUmVtb3ZlZE91dGxpZXJzLnhsc3hdU2ltdWxhdGlvblJlc3VsdHM0Q0REIVIyMkM4PUBTaW11bGF0aW9uSGlzdG9ncmFtQmluTGFiZWwoIERBVEEhUls1MV1DWy0yXSwgMjEsIDE4LCBUUlVFICmNAAAAW1E0YV9VU0VEX01vbnRlQ2FybG9fRGVncmVlRGF5c19SZW1vdmVkT3V0bGllcnMueGxzeF1TaW11bGF0aW9uUmVzdWx0czRIREQhUjVDMTE9QFNpbXVsYXRpb25IaXN0b2dyYW1CaW5MYWJlbCggREFUQSFSWzMxXUNbLTVdLCAyMSwgMSwgVFJVRSApoAAAAFtRNGFfVVNFRF9Nb250ZUNhcmxvX0RlZ3JlZURheXNfUmVtb3ZlZE91dGxpZXJzLnhsc3hdU2ltdWxhdGlvblJlc3VsdHMzQ0REIVIxNkMxMj1AU2ltdWxhdGlvbkhpc3RvZ3JhbUJpbiggREFUQSFSWzU3XUNbLTddLCAyMSwgMTIsIFRSVUUgKSAvQCBTaW11bGF0aW9uVHJpYWxzKCmgAAAAW1E0YV9VU0VEX01vbnRlQ2FybG9fRGVncmVlRGF5c19SZW1vdmVkT3V0bGllcnMueGxzeF1TaW11bGF0aW9uUmVzdWx0czNDREQhUjE2QzEyPUBTaW11bGF0aW9uSGlzdG9ncmFtQmluKCBEQVRBIVJbNTddQ1stN10sIDIxLCAxMiwgVFJVRSApIC9AIFNpbXVsYXRpb25UcmlhbHMoKZ8AAABbUTRhX1VTRURfTW9udGVDYXJsb19EZWdyZWVEYXlzX1JlbW92ZWRPdXRsaWVycy54bHN4XVNpbXVsYXRpb25SZXN1bHRzNEhERCFSMTFDMTI9QFNpbXVsYXRpb25IaXN0b2dyYW1CaW4oIERBVEEhUlsyNV1DWy02XSwgMjEsIDcsIFRSVUUgKSAvQCBTaW11bGF0aW9uVHJpYWxzKCmfAAAAW1E0YV9VU0VEX01vbnRlQ2FybG9fRGVncmVlRGF5c19SZW1vdmVkT3V0bGllcnMueGxzeF1TaW11bGF0aW9uUmVzdWx0czRIREQhUjExQzEyPUBTaW11bGF0aW9uSGlzdG9ncmFtQmluKCBEQVRBIVJbMjVdQ1stNl0sIDIxLCA3LCBUUlVFICkgL0AgU2ltdWxhdGlvblRyaWFscygpoAAAAFtRNGFfVVNFRF9Nb250ZUNhcmxvX0RlZ3JlZURheXNfUmVtb3ZlZE91dGxpZXJzLnhsc3hdU2ltdWxhdGlvblJlc3VsdHM0Q0REIVIyNUMxMj1AU2ltdWxhdGlvbkhpc3RvZ3JhbUJpbiggREFUQSFSWzQ4XUNbLTZdLCAyMSwgMjEsIFRSVUUgKSAvQCBTaW11bGF0aW9uVHJpYWxzKCmgAAAAW1E0YV9VU0VEX01vbnRlQ2FybG9fRGVncmVlRGF5c19SZW1vdmVkT3V0bGllcnMueGxzeF1TaW11bGF0aW9uUmVzdWx0czRDREQhUjI1QzEyPUBTaW11bGF0aW9uSGlzdG9ncmFtQmluKCBEQVRBIVJbNDhdQ1stNl0sIDIxLCAyMSwgVFJVRSApIC9AIFNpbXVsYXRpb25UcmlhbHMoKaAAAABbUTRhX1VTRURfTW9udGVDYXJsb19EZWdyZWVEYXlzX1JlbW92ZWRPdXRsaWVycy54bHN4XVNpbXVsYXRpb25SZXN1bHRzNENERCFSMTdDMTI9QFNpbXVsYXRpb25IaXN0b2dyYW1CaW4oIERBVEEhUls1Nl1DWy02XSwgMjEsIDEzLCBUUlVFICkgL0AgU2ltdWxhdGlvblRyaWFscygpoAAAAFtRNGFfVVNFRF9Nb250ZUNhcmxvX0RlZ3JlZURheXNfUmVtb3ZlZE91dGxpZXJzLnhsc3hdU2ltdWxhdGlvblJlc3VsdHM0Q0REIVIxN0MxMj1AU2ltdWxhdGlvbkhpc3RvZ3JhbUJpbiggREFUQSFSWzU2XUNbLTZdLCAyMSwgMTMsIFRSVUUgKSAvQCBTaW11bGF0aW9uVHJpYWxzKCmfAAAAW1E0YV9VU0VEX01vbnRlQ2FybG9fRGVncmVlRGF5c19SZW1vdmVkT3V0bGllcnMueGxzeF1TaW11bGF0aW9uUmVzdWx0czNDREQhUjEyQzEyPUBTaW11bGF0aW9uSGlzdG9ncmFtQmluKCBEQVRBIVJbNjFdQ1stN10sIDIxLCA4LCBUUlVFICkgL0AgU2ltdWxhdGlvblRyaWFscygpnwAAAFtRNGFfVVNFRF9Nb250ZUNhcmxvX0RlZ3JlZURheXNfUmVtb3ZlZE91dGxpZXJzLnhsc3hdU2ltdWxhdGlvblJlc3VsdHMzQ0REIVIxMkMxMj1AU2ltdWxhdGlvbkhpc3RvZ3JhbUJpbiggREFUQSFSWzYxXUNbLTddLCAyMSwgOCwgVFJVRSApIC9AIFNpbXVsYXRpb25UcmlhbHMoKYsAAABbUTRhX1VTRURfTW9udGVDYXJsb19EZWdyZWVEYXlzX1JlbW92ZWRPdXRsaWVycy54bHN4XVNpbXVsYXRpb25SZXN1bHRzNSFSMTZDOD1AU2ltdWxhdGlvbkhpc3RvZ3JhbUJpbkxhYmVsKCBEQVRBIVJbNTddQ1stMV0sIDIxLCAxMiwgVFJVRSApfQAAAFtRNGFfVVNFRF9Nb250ZUNhcmxvX0RlZ3JlZURheXNfUmVtb3ZlZE91dGxpZXJzLnhsc3hdU2ltdWxhdGlvblJlc3VsdHM4IVIxMEM2PUBTaW11bGF0aW9uUGVyY2VudGlsZSggREFUQSFSWzYzXUNbNF0sIFJDWy0xXSApjQAAAFtRNGFfVVNFRF9Nb250ZUNhcmxvX0RlZ3JlZURheXNfUmVtb3ZlZE91dGxpZXJzLnhsc3hdU2ltdWxhdGlvblJlc3VsdHMzQ0REIVI2QzExPUBTaW11bGF0aW9uSGlzdG9ncmFtQmluTGFiZWwoIERBVEEhUls2N11DWy02XSwgMjEsIDIsIFRSVUUgKX0AAABbUTRhX1VTRURfTW9udGVDYXJsb19EZWdyZWVEYXlzX1JlbW92ZWRPdXRsaWVycy54bHN4XVNpbXVsYXRpb25SZXN1bHRzNiFSMTlDNj1AU2ltdWxhdGlvblBlcmNlbnRpbGUoIERBVEEhUls1NF1DWzJdLCBSQ1stMV0gKYkAAABbUTRhX1VTRURfTW9udGVDYXJsb19EZWdyZWVEYXlzX1JlbW92ZWRPdXRsaWVycy54bHN4XVNpbXVsYXRpb25SZXN1bHRzNEhERCFSMjRDOT1AU2ltdWxhdGlvbkhpc3RvZ3JhbUJpbiggREFUQSFSWzEyXUNbLTNdLCAyMSwgMjAsIFRSVUUgKY0AAABbUTRhX1VTRURfTW9udGVDYXJsb19EZWdyZWVEYXlzX1JlbW92ZWRPdXRsaWVycy54bHN4XVNpbXVsYXRpb25SZXN1bHRzMUhERCFSMTBDOD1AU2ltdWxhdGlvbkhpc3RvZ3JhbUJpbkxhYmVsKCBEQVRBIVJbMjZdQ1stNV0sIDIxLCA2LCBUUlVFICmHAAAAW1E0YV9VU0VEX01vbnRlQ2FybG9fRGVncmVlRGF5c19SZW1vdmVkT3V0bGllcnMueGxzeF1TaW11bGF0aW9uUmVzdWx0czNDREQhUjZDOT1AU2ltdWxhdGlvbkhpc3RvZ3JhbUJpbiggREFUQSFSWzY3XUNbLTRdLCAyMSwgMiwgVFJVRSApgQAAAFtRNGFfVVNFRF9Nb250ZUNhcmxvX0RlZ3JlZURheXNfUmVtb3ZlZE91dGxpZXJzLnhsc3hdU2ltdWxhdGlvblJlc3VsdHMxMUhERCFSMTlDNj1AU2ltdWxhdGlvblBlcmNlbnRpbGUoIERBVEEhUlsxN11DWzddLCBSQ1stMV0gKaAAAABbUTRhX1VTRURfTW9udGVDYXJsb19EZWdyZWVEYXlzX1JlbW92ZWRPdXRsaWVycy54bHN4XVNpbXVsYXRpb25SZXN1bHRzMUhERCFSMTlDMTI9QFNpbXVsYXRpb25IaXN0b2dyYW1CaW4oIERBVEEhUlsxN11DWy05XSwgMjEsIDE1LCBUUlVFICkgL0AgU2ltdWxhdGlvblRyaWFscygpoAAAAFtRNGFfVVNFRF9Nb250ZUNhcmxvX0RlZ3JlZURheXNfUmVtb3ZlZE91dGxpZXJzLnhsc3hdU2ltdWxhdGlvblJlc3VsdHMxSEREIVIxOUMxMj1AU2ltdWxhdGlvbkhpc3RvZ3JhbUJpbiggREFUQSFSWzE3XUNbLTldLCAyMSwgMTUsIFRSVUUgKSAvQCBTaW11bGF0aW9uVHJpYWxzKCmJAAAAW1E0YV9VU0VEX01vbnRlQ2FybG9fRGVncmVlRGF5c19SZW1vdmVkT3V0bGllcnMueGxzeF1TaW11bGF0aW9uUmVzdWx0czJDREQhUjIzQzk9QFNpbXVsYXRpb25IaXN0b2dyYW1CaW4oIERBVEEhUls1MF1DWy01XSwgMjEsIDE5LCBUUlVFICmHAAAAW1E0YV9VU0VEX01vbnRlQ2FybG9fRGVncmVlRGF5c19SZW1vdmVkT3V0bGllcnMueGxzeF1TaW11bGF0aW9uUmVzdWx0czFDREQhUjlDOT1AU2ltdWxhdGlvbkhpc3RvZ3JhbUJpbiggREFUQSFSWzY0XUNbLTZdLCAyMSwgNSwgVFJVRSApjgAAAFtRNGFfVVNFRF9Nb250ZUNhcmxvX0RlZ3JlZURheXNfUmVtb3ZlZE91dGxpZXJzLnhsc3hdU2ltdWxhdGlvblJlc3VsdHMxMkhERCFSMjVDOD1AU2ltdWxhdGlvbkhpc3RvZ3JhbUJpbkxhYmVsKCBEQVRBIVJbMTFdQ1s2XSwgMjEsIDIxLCBUUlVFICmPAAAAW1E0YV9VU0VEX01vbnRlQ2FybG9fRGVncmVlRGF5c19SZW1vdmVkT3V0bGllcnMueGxzeF1TaW11bGF0aW9uUmVzdWx0czFIREQhUjE2QzExPUBTaW11bGF0aW9uSGlzdG9ncmFtQmluTGFiZWwoIERBVEEhUlsyMF1DWy04XSwgMjEsIDEyLCBUUlVFICmJAAAAW1E0YV9VU0VEX01vbnRlQ2FybG9fRGVncmVlRGF5c19SZW1vdmVkT3V0bGllcnMueGxzeF1TaW11bGF0aW9uUmVzdWx0czJDREQhUjE1Qzk9QFNpbXVsYXRpb25IaXN0b2dyYW1CaW4oIERBVEEhUls1OF1DWy01XSwgMjEsIDExLCBUUlVFICmgAAAAW1E0YV9VU0VEX01vbnRlQ2FybG9fRGVncmVlRGF5c19SZW1vdmVkT3V0bGllcnMueGxzeF1TaW11bGF0aW9uUmVzdWx0czFDREQhUjIzQzEyPUBTaW11bGF0aW9uSGlzdG9ncmFtQmluKCBEQVRBIVJbNTBdQ1stOV0sIDIxLCAxOSwgVFJVRSApIC9AIFNpbXVsYXRpb25UcmlhbHMoKaAAAABbUTRhX1VTRURfTW9udGVDYXJsb19EZWdyZWVEYXlzX1JlbW92ZWRPdXRsaWVycy54bHN4XVNpbXVsYXRpb25SZXN1bHRzMUNERCFSMjNDMTI9QFNpbXVsYXRpb25IaXN0b2dyYW1CaW4oIERBVEEhUls1MF1DWy05XSwgMjEsIDE5LCBUUlVFICkgL0AgU2ltdWxhdGlvblRyaWFscygpjwAAAFtRNGFfVVNFRF9Nb250ZUNhcmxvX0RlZ3JlZURheXNfUmVtb3ZlZE91dGxpZXJzLnhsc3hdU2ltdWxhdGlvblJlc3VsdHMyQ0REIVIyMkMxMT1AU2ltdWxhdGlvbkhpc3RvZ3JhbUJpbkxhYmVsKCBEQVRBIVJbNTFdQ1stN10sIDIxLCAxOCwgVFJVRSApjQAAAFtRNGFfVVNFRF9Nb250ZUNhcmxvX0RlZ3JlZURheXNfUmVtb3ZlZE91dGxpZXJzLnhsc3hdU2ltdWxhdGlvblJlc3VsdHMxQ0REIVI4QzExPUBTaW11bGF0aW9uSGlzdG9ncmFtQmluTGFiZWwoIERBVEEhUls2NV1DWy04XSwgMjEsIDQsIFRSVUUgKYwAAABbUTRhX1VTRURfTW9udGVDYXJsb19EZWdyZWVEYXlzX1JlbW92ZWRPdXRsaWVycy54bHN4XVNpbXVsYXRpb25SZXN1bHRzNEhERCFSOUM4PUBTaW11bGF0aW9uSGlzdG9ncmFtQmluTGFiZWwoIERBVEEhUlsyN11DWy0yXSwgMjEsIDUsIFRSVUUgKaAAAABbUTRhX1VTRURfTW9udGVDYXJsb19EZWdyZWVEYXlzX1JlbW92ZWRPdXRsaWVycy54bHN4XVNpbXVsYXRpb25SZXN1bHRzMUNERCFSMTVDMTI9QFNpbXVsYXRpb25IaXN0b2dyYW1CaW4oIERBVEEhUls1OF1DWy05XSwgMjEsIDExLCBUUlVFICkgL0AgU2ltdWxhdGlvblRyaWFscygpoAAAAFtRNGFfVVNFRF9Nb250ZUNhcmxvX0RlZ3JlZURheXNfUmVtb3ZlZE91dGxpZXJzLnhsc3hdU2ltdWxhdGlvblJlc3VsdHMxQ0REIVIxNUMxMj1AU2ltdWxhdGlvbkhpc3RvZ3JhbUJpbiggREFUQSFSWzU4XUNbLTldLCAyMSwgMTEsIFRSVUUgKSAvQCBTaW11bGF0aW9uVHJpYWxzKCmBAAAAW1E0YV9VU0VEX01vbnRlQ2FybG9fRGVncmVlRGF5c19SZW1vdmVkT3V0bGllcnMueGxzeF1TaW11bGF0aW9uUmVzdWx0czJIREQhUjIzQzY9QFNpbXVsYXRpb25QZXJjZW50aWxlKCBEQVRBIVJbMTNdQ1stMl0sIFJDWy0xXSApjgAAAFtRNGFfVVNFRF9Nb250ZUNhcmxvX0RlZ3JlZURheXNfUmVtb3ZlZE91dGxpZXJzLnhsc3hdU2ltdWxhdGlvblJlc3VsdHMzQ0REIVIxMUMxMT1AU2ltdWxhdGlvbkhpc3RvZ3JhbUJpbkxhYmVsKCBEQVRBIVJbNjJdQ1stNl0sIDIxLCA3LCBUUlVFICmJAAAAW1E0YV9VU0VEX01vbnRlQ2FybG9fRGVncmVlRGF5c19SZW1vdmVkT3V0bGllcnMueGxzeF1TaW11bGF0aW9uUmVzdWx0czJIREQhUjI1Qzk9QFNpbXVsYXRpb25IaXN0b2dyYW1CaW4oIERBVEEhUlsxMV1DWy01XSwgMjEsIDIxLCBUUlVFICmMAAAAW1E0YV9VU0VEX01vbnRlQ2FybG9fRGVncmVlRGF5c19SZW1vdmVkT3V0bGllcnMueGxzeF1TaW11bGF0aW9uUmVzdWx0czNDREQhUjhDOD1AU2ltdWxhdGlvbkhpc3RvZ3JhbUJpbkxhYmVsKCBEQVRBIVJbNjVdQ1stM10sIDIxLCA0LCBUUlVFICmPAAAAW1E0YV9VU0VEX01vbnRlQ2FybG9fRGVncmVlRGF5c19SZW1vdmVkT3V0bGllcnMueGxzeF1TaW11bGF0aW9uUmVzdWx0czJDREQhUjIwQzExPUBTaW11bGF0aW9uSGlzdG9ncmFtQmluTGFiZWwoIERBVEEhUls1M11DWy03XSwgMjEsIDE2LCBUUlVFICmJAAAAW1E0YV9VU0VEX01vbnRlQ2FybG9fRGVncmVlRGF5c19SZW1vdmVkT3V0bGllcnMueGxzeF1TaW11bGF0aW9uUmVzdWx0czNDREQhUjE2Qzk9QFNpbXVsYXRpb25IaXN0b2dyYW1CaW4oIERBVEEhUls1N11DWy00XSwgMjEsIDEyLCBUUlVFICmHAAAAW1E0YV9VU0VEX01vbnRlQ2FybG9fRGVncmVlRGF5c19SZW1vdmVkT3V0bGllcnMueGxzeF1TaW11bGF0aW9uUmVzdWx0czJDREQhUjVDOT1AU2ltdWxhdGlvbkhpc3RvZ3JhbUJpbiggREFUQSFSWzY4XUNbLTVdLCAyMSwgMSwgVFJVRSApjQAAAFtRNGFfVVNFRF9Nb250ZUNhcmxvX0RlZ3JlZURheXNfUmVtb3ZlZE91dGxpZXJzLnhsc3hdU2ltdWxhdGlvblJlc3VsdHMySEREIVI4QzExPUBTaW11bGF0aW9uSGlzdG9ncmFtQmluTGFiZWwoIERBVEEhUlsyOF1DWy03XSwgMjEsIDQsIFRSVUUgKY4AAABbUTRhX1VTRURfTW9udGVDYXJsb19EZWdyZWVEYXlzX1JlbW92ZWRPdXRsaWVycy54bHN4XVNpbXVsYXRpb25SZXN1bHRzMTFDREQhUjIyQzg9QFNpbXVsYXRpb25IaXN0b2dyYW1CaW5MYWJlbCggREFUQSFSWzUxXUNbNV0sIDIxLCAxOCwgVFJVRSAphwAAAFtRNGFfVVNFRF9Nb250ZUNhcmxvX0RlZ3JlZURheXNfUmVtb3ZlZE91dGxpZXJzLnhsc3hdU2ltdWxhdGlvblJlc3VsdHMySEREIVI5Qzk9QFNpbXVsYXRpb25IaXN0b2dyYW1CaW4oIERBVEEhUlsyN11DWy01XSwgMjEsIDUsIFRSVUUgKaAAAABbUTRhX1VTRURfTW9udGVDYXJsb19EZWdyZWVEYXlzX1JlbW92ZWRPdXRsaWVycy54bHN4XVNpbXVsYXRpb25SZXN1bHRzM0NERCFSMTRDMTI9QFNpbXVsYXRpb25IaXN0b2dyYW1CaW4oIERBVEEhUls1OV1DWy03XSwgMjEsIDEwLCBUUlVFICkgL0AgU2ltdWxhdGlvblRyaWFscygpoAAAAFtRNGFfVVNFRF9Nb250ZUNhcmxvX0RlZ3JlZURheXNfUmVtb3ZlZE91dGxpZXJzLnhsc3hdU2ltdWxhdGlvblJlc3VsdHMzQ0REIVIxNEMxMj1AU2ltdWxhdGlvbkhpc3RvZ3JhbUJpbiggREFUQSFSWzU5XUNbLTddLCAyMSwgMTAsIFRSVUUgKSAvQCBTaW11bGF0aW9uVHJpYWxzKCmPAAAAW1E0YV9VU0VEX01vbnRlQ2FybG9fRGVncmVlRGF5c19SZW1vdmVkT3V0bGllcnMueGxzeF1TaW11bGF0aW9uUmVzdWx0czJIREQhUjE2QzExPUBTaW11bGF0aW9uSGlzdG9ncmFtQmluTGFiZWwoIERBVEEhUlsyMF1DWy03XSwgMjEsIDEyLCBUUlVFICmOAAAAW1E0YV9VU0VEX01vbnRlQ2FybG9fRGVncmVlRGF5c19SZW1vdmVkT3V0bGllcnMueGxzeF1TaW11bGF0aW9uUmVzdWx0czNDREQhUjIwQzg9QFNpbXVsYXRpb25IaXN0b2dyYW1CaW5MYWJlbCggREFUQSFSWzUzXUNbLTNdLCAyMSwgMTYsIFRSVUUgKZ8AAABbUTRhX1VTRURfTW9udGVDYXJsb19EZWdyZWVEYXlzX1JlbW92ZWRPdXRsaWVycy54bHN4XVNpbXVsYXRpb25SZXN1bHRzMkNERCFSMTFDMTI9QFNpbXVsYXRpb25IaXN0b2dyYW1CaW4oIERBVEEhUls2Ml1DWy04XSwgMjEsIDcsIFRSVUUgKSAvQCBTaW11bGF0aW9uVHJpYWxzKCmfAAAAW1E0YV9VU0VEX01vbnRlQ2FybG9fRGVncmVlRGF5c19SZW1vdmVkT3V0bGllcnMueGxzeF1TaW11bGF0aW9uUmVzdWx0czJDREQhUjExQzEyPUBTaW11bGF0aW9uSGlzdG9ncmFtQmluKCBEQVRBIVJbNjJdQ1stOF0sIDIxLCA3LCBUUlVFICkgL0AgU2ltdWxhdGlvblRyaWFscygpjAAAAFtRNGFfVVNFRF9Nb250ZUNhcmxvX0RlZ3JlZURheXNfUmVtb3ZlZE91dGxpZXJzLnhsc3hdU2ltdWxhdGlvblJlc3VsdHMxMCFSMjRDMTE9QFNpbXVsYXRpb25IaXN0b2dyYW1CaW5MYWJlbCggREFUQSFSWzQ5XUNbMV0sIDIxLCAyMCwgVFJVRSApjQAAAFtRNGFfVVNFRF9Nb250ZUNhcmxvX0RlZ3JlZURheXNfUmVtb3ZlZE91dGxpZXJzLnhsc3hdU2ltdWxhdGlvblJlc3VsdHMxMUNERCFSMTNDOD1AU2ltdWxhdGlvbkhpc3RvZ3JhbUJpbkxhYmVsKCBEQVRBIVJbNjBdQ1s1XSwgMjEsIDksIFRSVUUgKY8AAABbUTRhX1VTRURfTW9udGVDYXJsb19EZWdyZWVEYXlzX1JlbW92ZWRPdXRsaWVycy54bHN4XVNpbXVsYXRpb25SZXN1bHRzMTFDREQhUjI1QzExPUBTaW11bGF0aW9uSGlzdG9ncmFtQmluTGFiZWwoIERBVEEhUls0OF1DWzJdLCAyMSwgMjEsIFRSVUUgKYkAAABbUTRhX1VTRURfTW9udGVDYXJsb19EZWdyZWVEYXlzX1JlbW92ZWRPdXRsaWVycy54bHN4XVNpbXVsYXRpb25SZXN1bHRzMTFIREQhUjI0Qzk9QFNpbXVsYXRpb25IaXN0b2dyYW1CaW4oIERBVEEhUlsxMl1DWzRdLCAyMSwgMjAsIFRSVUUgKYEAAABbUTRhX1VTRURfTW9udGVDYXJsb19EZWdyZWVEYXlzX1JlbW92ZWRPdXRsaWVycy54bHN4XVNpbXVsYXRpb25SZXN1bHRzMTFIREQhUjE2QzY9QFNpbXVsYXRpb25QZXJjZW50aWxlKCBEQVRBIVJbMjBdQ1s3XSwgUkNbLTFdICmOAAAAW1E0YV9VU0VEX01vbnRlQ2FybG9fRGVncmVlRGF5c19SZW1vdmVkT3V0bGllcnMueGxzeF1TaW11bGF0aW9uUmVzdWx0czExSEREIVIyNUM4PUBTaW11bGF0aW9uSGlzdG9ncmFtQmluTGFiZWwoIERBVEEhUlsxMV1DWzVdLCAyMSwgMjEsIFRSVUUgKYEAAABbUTRhX1VTRURfTW9udGVDYXJsb19EZWdyZWVEYXlzX1JlbW92ZWRPdXRsaWVycy54bHN4XVNpbXVsYXRpb25SZXN1bHRzMTJIREQhUjIwQzY9QFNpbXVsYXRpb25QZXJjZW50aWxlKCBEQVRBIVJbMTZdQ1s4XSwgUkNbLTFdICmMAAAAW1E0YV9VU0VEX01vbnRlQ2FybG9fRGVncmVlRGF5c19SZW1vdmVkT3V0bGllcnMueGxzeF1TaW11bGF0aW9uUmVzdWx0czExQ0REIVI5Qzg9QFNpbXVsYXRpb25IaXN0b2dyYW1CaW5MYWJlbCggREFUQSFSWzY0XUNbNV0sIDIxLCA1LCBUUlVFICmfAAAAW1E0YV9VU0VEX01vbnRlQ2FybG9fRGVncmVlRGF5c19SZW1vdmVkT3V0bGllcnMueGxzeF1TaW11bGF0aW9uUmVzdWx0czEyQ0REIVIxM0MxMj1AU2ltdWxhdGlvbkhpc3RvZ3JhbUJpbiggREFUQSFSWzYwXUNbMl0sIDIxLCA5LCBUUlVFICkgL0AgU2ltdWxhdGlvblRyaWFscygpnwAAAFtRNGFfVVNFRF9Nb250ZUNhcmxvX0RlZ3JlZURheXNfUmVtb3ZlZE91dGxpZXJzLnhsc3hdU2ltdWxhdGlvblJlc3VsdHMxMkNERCFSMTNDMTI9QFNpbXVsYXRpb25IaXN0b2dyYW1CaW4oIERBVEEhUls2MF1DWzJdLCAyMSwgOSwgVFJVRSApIC9AIFNpbXVsYXRpb25UcmlhbHMoKZ4AAABbUTRhX1VTRURfTW9udGVDYXJsb19EZWdyZWVEYXlzX1JlbW92ZWRPdXRsaWVycy54bHN4XVNpbXVsYXRpb25SZXN1bHRzMTFDREQhUjhDMTI9QFNpbXVsYXRpb25IaXN0b2dyYW1CaW4oIERBVEEhUls2NV1DWzFdLCAyMSwgNCwgVFJVRSApIC9AIFNpbXVsYXRpb25UcmlhbHMoKZ4AAABbUTRhX1VTRURfTW9udGVDYXJsb19EZWdyZWVEYXlzX1JlbW92ZWRPdXRsaWVycy54bHN4XVNpbXVsYXRpb25SZXN1bHRzMTFDREQhUjhDMTI9QFNpbXVsYXRpb25IaXN0b2dyYW1CaW4oIERBVEEhUls2NV1DWzFdLCAyMSwgNCwgVFJVRSApIC9AIFNpbXVsYXRpb25UcmlhbHMoKYwAAABbUTRhX1VTRURfTW9udGVDYXJsb19EZWdyZWVEYXlzX1JlbW92ZWRPdXRsaWVycy54bHN4XVNpbXVsYXRpb25SZXN1bHRzMTJIREQhUjlDOD1AU2ltdWxhdGlvbkhpc3RvZ3JhbUJpbkxhYmVsKCBEQVRBIVJbMjddQ1s2XSwgMjEsIDUsIFRSVUUgKYgAAABbUTRhX1VTRURfTW9udGVDYXJsb19EZWdyZWVEYXlzX1JlbW92ZWRPdXRsaWVycy54bHN4XVNpbXVsYXRpb25SZXN1bHRzMTFDREQhUjExQzk9QFNpbXVsYXRpb25IaXN0b2dyYW1CaW4oIERBVEEhUls2Ml1DWzRdLCAyMSwgNywgVFJVRSApmQAAAFtRNGFfVVNFRF9Nb250ZUNhcmxvX0RlZ3JlZURheXNfUmVtb3ZlZE91dGxpZXJzLnhsc3hdU2ltdWxhdGlvblJlc3VsdHMxMCFSMTBDMTI9QFNpbXVsYXRpb25IaXN0b2dyYW1CaW4oIERBVEEhUls2M11DLCAyMSwgNiwgVFJVRSApIC9AIFNpbXVsYXRpb25UcmlhbHMoKZkAAABbUTRhX1VTRURfTW9udGVDYXJsb19EZWdyZWVEYXlzX1JlbW92ZWRPdXRsaWVycy54bHN4XVNpbXVsYXRpb25SZXN1bHRzMTAhUjEwQzEyPUBTaW11bGF0aW9uSGlzdG9ncmFtQmluKCBEQVRBIVJbNjNdQywgMjEsIDYsIFRSVUUgKSAvQCBTaW11bGF0aW9uVHJpYWxzKCmfAAAAW1E0YV9VU0VEX01vbnRlQ2FybG9fRGVncmVlRGF5c19SZW1vdmVkT3V0bGllcnMueGxzeF1TaW11bGF0aW9uUmVzdWx0czExQ0REIVIxMEMxMj1AU2ltdWxhdGlvbkhpc3RvZ3JhbUJpbiggREFUQSFSWzYzXUNbMV0sIDIxLCA2LCBUUlVFICkgL0AgU2ltdWxhdGlvblRyaWFscygpnwAAAFtRNGFfVVNFRF9Nb250ZUNhcmxvX0RlZ3JlZURheXNfUmVtb3ZlZE91dGxpZXJzLnhsc3hdU2ltdWxhdGlvblJlc3VsdHMxMUNERCFSMTBDMTI9QFNpbXVsYXRpb25IaXN0b2dyYW1CaW4oIERBVEEhUls2M11DWzFdLCAyMSwgNiwgVFJVRSApIC9AIFNpbXVsYXRpb25UcmlhbHMoKYEAAABbUTRhX1VTRURfTW9udGVDYXJsb19EZWdyZWVEYXlzX1JlbW92ZWRPdXRsaWVycy54bHN4XVNpbXVsYXRpb25SZXN1bHRzMTJIREQhUjI0QzY9QFNpbXVsYXRpb25QZXJjZW50aWxlKCBEQVRBIVJbMTJdQ1s4XSwgUkNbLTFdICmOAAAAW1E0YV9VU0VEX01vbnRlQ2FybG9fRGVncmVlRGF5c19SZW1vdmVkT3V0bGllcnMueGxzeF1TaW11bGF0aW9uUmVzdWx0czExQ0REIVIyMUM4PUBTaW11bGF0aW9uSGlzdG9ncmFtQmluTGFiZWwoIERBVEEhUls1Ml1DWzVdLCAyMSwgMTcsIFRSVUUgKaAAAABbUTRhX1VTRURfTW9udGVDYXJsb19EZWdyZWVEYXlzX1JlbW92ZWRPdXRsaWVycy54bHN4XVNpbXVsYXRpb25SZXN1bHRzMTJDREQhUjE3QzEyPUBTaW11bGF0aW9uSGlzdG9ncmFtQmluKCBEQVRBIVJbNTZdQ1syXSwgMjEsIDEzLCBUUlVFICkgL0AgU2ltdWxhdGlvblRyaWFscygpoAAAAFtRNGFfVVNFRF9Nb250ZUNhcmxvX0RlZ3JlZURheXNfUmVtb3ZlZE91dGxpZXJzLnhsc3hdU2ltdWxhdGlvblJlc3VsdHMxMkNERCFSMTdDMTI9QFNpbXVsYXRpb25IaXN0b2dyYW1CaW4oIERBVEEhUls1Nl1DWzJdLCAyMSwgMTMsIFRSVUUgKSAvQCBTaW11bGF0aW9uVHJpYWxzKCmfAAAAW1E0YV9VU0VEX01vbnRlQ2FybG9fRGVncmVlRGF5c19SZW1vdmVkT3V0bGllcnMueGxzeF1TaW11bGF0aW9uUmVzdWx0czExQ0REIVIxMkMxMj1AU2ltdWxhdGlvbkhpc3RvZ3JhbUJpbiggREFUQSFSWzYxXUNbMV0sIDIxLCA4LCBUUlVFICkgL0AgU2ltdWxhdGlvblRyaWFscygpnwAAAFtRNGFfVVNFRF9Nb250ZUNhcmxvX0RlZ3JlZURheXNfUmVtb3ZlZE91dGxpZXJzLnhsc3hdU2ltdWxhdGlvblJlc3VsdHMxMUNERCFSMTJDMTI9QFNpbXVsYXRpb25IaXN0b2dyYW1CaW4oIERBVEEhUls2MV1DWzFdLCAyMSwgOCwgVFJVRSApIC9AIFNpbXVsYXRpb25UcmlhbHMoKY8AAABbUTRhX1VTRURfTW9udGVDYXJsb19EZWdyZWVEYXlzX1JlbW92ZWRPdXRsaWVycy54bHN4XVNpbXVsYXRpb25SZXN1bHRzMTJDREQhUjIzQzExPUBTaW11bGF0aW9uSGlzdG9ncmFtQmluTGFiZWwoIERBVEEhUls1MF1DWzNdLCAyMSwgMTksIFRSVUUgKYkAAABbUTRhX1VTRURfTW9udGVDYXJsb19EZWdyZWVEYXlzX1JlbW92ZWRPdXRsaWVycy54bHN4XVNpbXVsYXRpb25SZXN1bHRzMTFDREQhUjE1Qzk9QFNpbXVsYXRpb25IaXN0b2dyYW1CaW4oIERBVEEhUls1OF1DWzRdLCAyMSwgMTEsIFRSVUUgKZoAAABbUTRhX1VTRURfTW9udGVDYXJsb19EZWdyZWVEYXlzX1JlbW92ZWRPdXRsaWVycy54bHN4XVNpbXVsYXRpb25SZXN1bHRzMTAhUjIyQzEyPUBTaW11bGF0aW9uSGlzdG9ncmFtQmluKCBEQVRBIVJbNTFdQywgMjEsIDE4LCBUUlVFICkgL0AgU2ltdWxhdGlvblRyaWFscygpmgAAAFtRNGFfVVNFRF9Nb250ZUNhcmxvX0RlZ3JlZURheXNfUmVtb3ZlZE91dGxpZXJzLnhsc3hdU2ltdWxhdGlvblJlc3VsdHMxMCFSMjJDMTI9QFNpbXVsYXRpb25IaXN0b2dyYW1CaW4oIERBVEEhUls1MV1DLCAyMSwgMTgsIFRSVUUgKSAvQCBTaW11bGF0aW9uVHJpYWxzKCmKAAAAW1E0YV9VU0VEX01vbnRlQ2FybG9fRGVncmVlRGF5c19SZW1vdmVkT3V0bGllcnMueGxzeF1TaW11bGF0aW9uUmVzdWx0czEwIVIxMkM4PUBTaW11bGF0aW9uSGlzdG9ncmFtQmluTGFiZWwoIERBVEEhUls2MV1DWzRdLCAyMSwgOCwgVFJVRSApjAAAAFtRNGFfVVNFRF9Nb250ZUNhcmxvX0RlZ3JlZURheXNfUmVtb3ZlZE91dGxpZXJzLnhsc3hdU2ltdWxhdGlvblJlc3VsdHMzSEREIVI2Qzg9QFNpbXVsYXRpb25IaXN0b2dyYW1CaW5MYWJlbCggREFUQSFSWzMwXUNbLTNdLCAyMSwgMiwgVFJVRSApgQAAAFtRNGFfVVNFRF9Nb250ZUNhcmxvX0RlZ3JlZURheXNfUmVtb3ZlZE91dGxpZXJzLnhsc3hdU2ltdWxhdGlvblJlc3VsdHMzSEREIVIxMkM2PUBTaW11bGF0aW9uUGVyY2VudGlsZSggREFUQSFSWzI0XUNbLTFdLCBSQ1stMV0gKY8AAABbUTRhX1VTRURfTW9udGVDYXJsb19EZWdyZWVEYXlzX1JlbW92ZWRPdXRsaWVycy54bHN4XVNpbXVsYXRpb25SZXN1bHRzMTJIREQhUjE0QzExPUBTaW11bGF0aW9uSGlzdG9ncmFtQmluTGFiZWwoIERBVEEhUlsyMl1DWzNdLCAyMSwgMTAsIFRSVUUgKY0AAABbUTRhX1VTRURfTW9udGVDYXJsb19EZWdyZWVEYXlzX1JlbW92ZWRPdXRsaWVycy54bHN4XVNpbXVsYXRpb25SZXN1bHRzMTFIREQhUjVDMTE9QFNpbXVsYXRpb25IaXN0b2dyYW1CaW5MYWJlbCggREFUQSFSWzMxXUNbMl0sIDIxLCAxLCBUUlVFICmJAAAAW1E0YV9VU0VEX01vbnRlQ2FybG9fRGVncmVlRGF5c19SZW1vdmVkT3V0bGllcnMueGxzeF1TaW11bGF0aW9uUmVzdWx0czFDREQhUjE4Qzk9QFNpbXVsYXRpb25IaXN0b2dyYW1CaW4oIERBVEEhUls1NV1DWy02XSwgMjEsIDE0LCBUUlVFICmeAAAAW1E0YV9VU0VEX01vbnRlQ2FybG9fRGVncmVlRGF5c19SZW1vdmVkT3V0bGllcnMueGxzeF1TaW11bGF0aW9uUmVzdWx0czExSEREIVI5QzEyPUBTaW11bGF0aW9uSGlzdG9ncmFtQmluKCBEQVRBIVJbMjddQ1sxXSwgMjEsIDUsIFRSVUUgKSAvQCBTaW11bGF0aW9uVHJpYWxzKCmeAAAAW1E0YV9VU0VEX01vbnRlQ2FybG9fRGVncmVlRGF5c19SZW1vdmVkT3V0bGllcnMueGxzeF1TaW11bGF0aW9uUmVzdWx0czExSEREIVI5QzEyPUBTaW11bGF0aW9uSGlzdG9ncmFtQmluKCBEQVRBIVJbMjddQ1sxXSwgMjEsIDUsIFRSVUUgKSAvQCBTaW11bGF0aW9uVHJpYWxzKCmMAAAAW1E0YV9VU0VEX01vbnRlQ2FybG9fRGVncmVlRGF5c19SZW1vdmVkT3V0bGllcnMueGxzeF1TaW11bGF0aW9uUmVzdWx0czEwIVIyNUMxMT1AU2ltdWxhdGlvbkhpc3RvZ3JhbUJpbkxhYmVsKCBEQVRBIVJbNDhdQ1sxXSwgMjEsIDIxLCBUUlVFICmPAAAAW1E0YV9VU0VEX01vbnRlQ2FybG9fRGVncmVlRGF5c19SZW1vdmVkT3V0bGllcnMueGxzeF1TaW11bGF0aW9uUmVzdWx0czExSEREIVIxNUMxMT1AU2ltdWxhdGlvbkhpc3RvZ3JhbUJpbkxhYmVsKCBEQVRBIVJbMjFdQ1syXSwgMjEsIDExLCBUUlVFICmHAAAAW1E0YV9VU0VEX01vbnRlQ2FybG9fRGVncmVlRGF5c19SZW1vdmVkT3V0bGllcnMueGxzeF1TaW11bGF0aW9uUmVzdWx0czFDREQhUjZDOT1AU2ltdWxhdGlvbkhpc3RvZ3JhbUJpbiggREFUQSFSWzY3XUNbLTZdLCAyMSwgMiwgVFJVRSApiwAAAFtRNGFfVVNFRF9Nb250ZUNhcmxvX0RlZ3JlZURheXNfUmVtb3ZlZE91dGxpZXJzLnhsc3hdU2ltdWxhdGlvblJlc3VsdHMxMCFSMjJDOD1AU2ltdWxhdGlvbkhpc3RvZ3JhbUJpbkxhYmVsKCBEQVRBIVJbNTFdQ1s0XSwgMjEsIDE4LCBUUlVFICmPAAAAW1E0YV9VU0VEX01vbnRlQ2FybG9fRGVncmVlRGF5c19SZW1vdmVkT3V0bGllcnMueGxzeF1TaW11bGF0aW9uUmVzdWx0czEySEREIVIyMkMxMT1AU2ltdWxhdGlvbkhpc3RvZ3JhbUJpbkxhYmVsKCBEQVRBIVJbMTRdQ1szXSwgMjEsIDE4LCBUUlVFICmNAAAAW1E0YV9VU0VEX01vbnRlQ2FybG9fRGVncmVlRGF5c19SZW1vdmVkT3V0bGllcnMueGxzeF1TaW11bGF0aW9uUmVzdWx0czExSEREIVI5QzExPUBTaW11bGF0aW9uSGlzdG9ncmFtQmluTGFiZWwoIERBVEEhUlsyN11DWzJdLCAyMSwgNSwgVFJVRSApcwAAAFtRNGFfVVNFRF9Nb250ZUNhcmxvX0RlZ3JlZURheXNfUmVtb3ZlZE91dGxpZXJzLnhsc3hdU2ltdWxhdGlvblJlc3VsdHMxQ0REIVIxN0MzPUBTaW11bGF0aW9uS3VydG9zaXMoIERBVEEhUls1Nl1DICmPAAAAW1E0YV9VU0VEX01vbnRlQ2FybG9fRGVncmVlRGF5c19SZW1vdmVkT3V0bGllcnMueGxzeF1TaW11bGF0aW9uUmVzdWx0czExQ0REIVIyMkMxMT1AU2ltdWxhdGlvbkhpc3RvZ3JhbUJpbkxhYmVsKCBEQVRBIVJbNTFdQ1syXSwgMjEsIDE4LCBUUlVFICmPAAAAW1E0YV9VU0VEX01vbnRlQ2FybG9fRGVncmVlRGF5c19SZW1vdmVkT3V0bGllcnMueGxzeF1TaW11bGF0aW9uUmVzdWx0czExQ0REIVIxOUMxMT1AU2ltdWxhdGlvbkhpc3RvZ3JhbUJpbkxhYmVsKCBEQVRBIVJbNTRdQ1syXSwgMjEsIDE1LCBUUlVFICmJAAAAW1E0YV9VU0VEX01vbnRlQ2FybG9fRGVncmVlRGF5c19SZW1vdmVkT3V0bGllcnMueGxzeF1TaW11bGF0aW9uUmVzdWx0czEySEREIVIxNEM5PUBTaW11bGF0aW9uSGlzdG9ncmFtQmluKCBEQVRBIVJbMjJdQ1s1XSwgMjEsIDEwLCBUUlVFIClcAAAAW1E0YV9VU0VEX01vbnRlQ2FybG9fRGVncmVlRGF5c19SZW1vdmVkT3V0bGllcnMueGxzeF1EQVRBIVI3M0MxMD1ATm9ybWFsVmFsdWUoUlstMl1DLFJbLTFdQymBAAAAW1E0YV9VU0VEX01vbnRlQ2FybG9fRGVncmVlRGF5c19SZW1vdmVkT3V0bGllcnMueGxzeF1TaW11bGF0aW9uUmVzdWx0czExSEREIVIxMkM2PUBTaW11bGF0aW9uUGVyY2VudGlsZSggREFUQSFSWzI0XUNbN10sIFJDWy0xXSApngAAAFtRNGFfVVNFRF9Nb250ZUNhcmxvX0RlZ3JlZURheXNfUmVtb3ZlZE91dGxpZXJzLnhsc3hdU2ltdWxhdGlvblJlc3VsdHMxMUNERCFSNUMxMj1AU2ltdWxhdGlvbkhpc3RvZ3JhbUJpbiggREFUQSFSWzY4XUNbMV0sIDIxLCAxLCBUUlVFICkgL0AgU2ltdWxhdGlvblRyaWFscygpngAAAFtRNGFfVVNFRF9Nb250ZUNhcmxvX0RlZ3JlZURheXNfUmVtb3ZlZE91dGxpZXJzLnhsc3hdU2ltdWxhdGlvblJlc3VsdHMxMUNERCFSNUMxMj1AU2ltdWxhdGlvbkhpc3RvZ3JhbUJpbiggREFUQSFSWzY4XUNbMV0sIDIxLCAxLCBUUlVFICkgL0AgU2ltdWxhdGlvblRyaWFscygpfQAAAFtRNGFfVVNFRF9Nb250ZUNhcmxvX0RlZ3JlZURheXNfUmVtb3ZlZE91dGxpZXJzLnhsc3hdU2ltdWxhdGlvblJlc3VsdHMxMCFSNUM2PUBTaW11bGF0aW9uUGVyY2VudGlsZSggREFUQSFSWzY4XUNbNl0sIFJDWy0xXSApjgAAAFtRNGFfVVNFRF9Nb250ZUNhcmxvX0RlZ3JlZURheXNfUmVtb3ZlZE91dGxpZXJzLnhsc3hdU2ltdWxhdGlvblJlc3VsdHMzSEREIVIyM0M4PUBTaW11bGF0aW9uSGlzdG9ncmFtQmluTGFiZWwoIERBVEEhUlsxM11DWy0zXSwgMjEsIDE5LCBUUlVFICmHAAAAW1E0YV9VU0VEX01vbnRlQ2FybG9fRGVncmVlRGF5c19SZW1vdmVkT3V0bGllcnMueGxzeF1TaW11bGF0aW9uUmVzdWx0czNIREQhUjhDOT1AU2ltdWxhdGlvbkhpc3RvZ3JhbUJpbiggREFUQSFSWzI4XUNbLTRdLCAyMSwgNCwgVFJVRSApjgAAAFtRNGFfVVNFRF9Nb250ZUNhcmxvX0RlZ3JlZURheXNfUmVtb3ZlZE91dGxpZXJzLnhsc3hdU2ltdWxhdGlvblJlc3VsdHMzSEREIVIxOUM4PUBTaW11bGF0aW9uSGlzdG9ncmFtQmluTGFiZWwoIERBVEEhUlsxN11DWy0zXSwgMjEsIDE1LCBUUlVFICmJAAAAW1E0YV9VU0VEX01vbnRlQ2FybG9fRGVncmVlRGF5c19SZW1vdmVkT3V0bGllcnMueGxzeF1TaW11bGF0aW9uUmVzdWx0czNIREQhUjIwQzk9QFNpbXVsYXRpb25IaXN0b2dyYW1CaW4oIERBVEEhUlsxNl1DWy00XSwgMjEsIDE2LCBUUlVFICmMAAAAW1E0YV9VU0VEX01vbnRlQ2FybG9fRGVncmVlRGF5c19SZW1vdmVkT3V0bGllcnMueGxzeF1TaW11bGF0aW9uUmVzdWx0czNIREQhUjdDOD1AU2ltdWxhdGlvbkhpc3RvZ3JhbUJpbkxhYmVsKCBEQVRBIVJbMjldQ1stM10sIDIxLCAzLCBUUlVFICmaAAAAW1E0YV9VU0VEX01vbnRlQ2FybG9fRGVncmVlRGF5c19SZW1vdmVkT3V0bGllcnMueGxzeF1TaW11bGF0aW9uUmVzdWx0czEwIVIyNUMxMj1AU2ltdWxhdGlvbkhpc3RvZ3JhbUJpbiggREFUQSFSWzQ4XUMsIDIxLCAyMSwgVFJVRSApIC9AIFNpbXVsYXRpb25UcmlhbHMoKZoAAABbUTRhX1VTRURfTW9udGVDYXJsb19EZWdyZWVEYXlzX1JlbW92ZWRPdXRsaWVycy54bHN4XVNpbXVsYXRpb25SZXN1bHRzMTAhUjI1QzEyPUBTaW11bGF0aW9uSGlzdG9ncmFtQmluKCBEQVRBIVJbNDhdQywgMjEsIDIxLCBUUlVFICkgL0AgU2ltdWxhdGlvblRyaWFscygpjQAAAFtRNGFfVVNFRF9Nb250ZUNhcmxvX0RlZ3JlZURheXNfUmVtb3ZlZE91dGxpZXJzLnhsc3hdU2ltdWxhdGlvblJlc3VsdHMxMkNERCFSNkMxMT1AU2ltdWxhdGlvbkhpc3RvZ3JhbUJpbkxhYmVsKCBEQVRBIVJbNjddQ1szXSwgMjEsIDIsIFRSVUUgKYEAAABbUTRhX1VTRURfTW9udGVDYXJsb19EZWdyZWVEYXlzX1JlbW92ZWRPdXRsaWVycy54bHN4XVNpbXVsYXRpb25SZXN1bHRzMTFDREQhUjI1QzY9QFNpbXVsYXRpb25QZXJjZW50aWxlKCBEQVRBIVJbNDhdQ1s3XSwgUkNbLTFdICmfAAAAW1E0YV9VU0VEX01vbnRlQ2FybG9fRGVncmVlRGF5c19SZW1vdmVkT3V0bGllcnMueGxzeF1TaW11bGF0aW9uUmVzdWx0czNIREQhUjEyQzEyPUBTaW11bGF0aW9uSGlzdG9ncmFtQmluKCBEQVRBIVJbMjRdQ1stN10sIDIxLCA4LCBUUlVFICkgL0AgU2ltdWxhdGlvblRyaWFscygpnwAAAFtRNGFfVVNFRF9Nb250ZUNhcmxvX0RlZ3JlZURheXNfUmVtb3ZlZE91dGxpZXJzLnhsc3hdU2ltdWxhdGlvblJlc3VsdHMzSEREIVIxMkMxMj1AU2ltdWxhdGlvbkhpc3RvZ3JhbUJpbiggREFUQSFSWzI0XUNbLTddLCAyMSwgOCwgVFJVRSApIC9AIFNpbXVsYXRpb25UcmlhbHMoKXIAAABbUTRhX1VTRURfTW9udGVDYXJsb19EZWdyZWVEYXlzX1JlbW92ZWRPdXRsaWVycy54bHN4XVNpbXVsYXRpb25SZXN1bHRzMTFDREQhUjhDMz1AU2ltdWxhdGlvbk1pbiggREFUQSFSWzY1XUNbMTBdICmOAAAAW1E0YV9VU0VEX01vbnRlQ2FybG9fRGVncmVlRGF5c19SZW1vdmVkT3V0bGllcnMueGxzeF1TaW11bGF0aW9uUmVzdWx0czNIREQhUjIxQzg9QFNpbXVsYXRpb25IaXN0b2dyYW1CaW5MYWJlbCggREFUQSFSWzE1XUNbLTNdLCAyMSwgMTcsIFRSVUUgKYkAAABbUTRhX1VTRURfTW9udGVDYXJsb19EZWdyZWVEYXlzX1JlbW92ZWRPdXRsaWVycy54bHN4XVNpbXVsYXRpb25SZXN1bHRzMTFDREQhUjI0Qzk9QFNpbXVsYXRpb25IaXN0b2dyYW1CaW4oIERBVEEhUls0OV1DWzRdLCAyMSwgMjAsIFRSVUUgKaAAAABbUTRhX1VTRURfTW9udGVDYXJsb19EZWdyZWVEYXlzX1JlbW92ZWRPdXRsaWVycy54bHN4XVNpbXVsYXRpb25SZXN1bHRzMTFIREQhUjE4QzEyPUBTaW11bGF0aW9uSGlzdG9ncmFtQmluKCBEQVRBIVJbMThdQ1sxXSwgMjEsIDE0LCBUUlVFICkgL0AgU2ltdWxhdGlvblRyaWFscygpoAAAAFtRNGFfVVNFRF9Nb250ZUNhcmxvX0RlZ3JlZURheXNfUmVtb3ZlZE91dGxpZXJzLnhsc3hdU2ltdWxhdGlvblJlc3VsdHMxMUhERCFSMThDMTI9QFNpbXVsYXRpb25IaXN0b2dyYW1CaW4oIERBVEEhUlsxOF1DWzFdLCAyMSwgMTQsIFRSVUUgKSAvQCBTaW11bGF0aW9uVHJpYWxzKCmOAAAAW1E0YV9VU0VEX01vbnRlQ2FybG9fRGVncmVlRGF5c19SZW1vdmVkT3V0bGllcnMueGxzeF1TaW11bGF0aW9uUmVzdWx0czEyQ0REIVIyM0M4PUBTaW11bGF0aW9uSGlzdG9ncmFtQmluTGFiZWwoIERBVEEhUls1MF1DWzZdLCAyMSwgMTksIFRSVUUgKaAAAABbUTRhX1VTRURfTW9udGVDYXJsb19EZWdyZWVEYXlzX1JlbW92ZWRPdXRsaWVycy54bHN4XVNpbXVsYXRpb25SZXN1bHRzMTFIREQhUjIyQzEyPUBTaW11bGF0aW9uSGlzdG9ncmFtQmluKCBEQVRBIVJbMTRdQ1sxXSwgMjEsIDE4LCBUUlVFICkgL0AgU2ltdWxhdGlvblRyaWFscygpoAAAAFtRNGFfVVNFRF9Nb250ZUNhcmxvX0RlZ3JlZURheXNfUmVtb3ZlZE91dGxpZXJzLnhsc3hdU2ltdWxhdGlvblJlc3VsdHMxMUhERCFSMjJDMTI9QFNpbXVsYXRpb25IaXN0b2dyYW1CaW4oIERBVEEhUlsxNF1DWzFdLCAyMSwgMTgsIFRSVUUgKSAvQCBTaW11bGF0aW9uVHJpYWxzKCmNAAAAW1E0YV9VU0VEX01vbnRlQ2FybG9fRGVncmVlRGF5c19SZW1vdmVkT3V0bGllcnMueGxzeF1TaW11bGF0aW9uUmVzdWx0czNIREQhUjExQzg9QFNpbXVsYXRpb25IaXN0b2dyYW1CaW5MYWJlbCggREFUQSFSWzI1XUNbLTNdLCAyMSwgNywgVFJVRSApngAAAFtRNGFfVVNFRF9Nb250ZUNhcmxvX0RlZ3JlZURheXNfUmVtb3ZlZE91dGxpZXJzLnhsc3hdU2ltdWxhdGlvblJlc3VsdHMzSEREIVI4QzEyPUBTaW11bGF0aW9uSGlzdG9ncmFtQmluKCBEQVRBIVJbMjhdQ1stN10sIDIxLCA0LCBUUlVFICkgL0AgU2ltdWxhdGlvblRyaWFscygpngAAAFtRNGFfVVNFRF9Nb250ZUNhcmxvX0RlZ3JlZURheXNfUmVtb3ZlZE91dGxpZXJzLnhsc3hdU2ltdWxhdGlvblJlc3VsdHMzSEREIVI4QzEyPUBTaW11bGF0aW9uSGlzdG9ncmFtQmluKCBEQVRBIVJbMjhdQ1stN10sIDIxLCA0LCBUUlVFICkgL0AgU2ltdWxhdGlvblRyaWFscygpjQAAAFtRNGFfVVNFRF9Nb250ZUNhcmxvX0RlZ3JlZURheXNfUmVtb3ZlZE91dGxpZXJzLnhsc3hdU2ltdWxhdGlvblJlc3VsdHMzSEREIVI1QzExPUBTaW11bGF0aW9uSGlzdG9ncmFtQmluTGFiZWwoIERBVEEhUlszMV1DWy02XSwgMjEsIDEsIFRSVUUgKZ4AAABbUTRhX1VTRURfTW9udGVDYXJsb19EZWdyZWVEYXlzX1JlbW92ZWRPdXRsaWVycy54bHN4XVNpbXVsYXRpb25SZXN1bHRzMTJIREQhUjhDMTI9QFNpbXVsYXRpb25IaXN0b2dyYW1CaW4oIERBVEEhUlsyOF1DWzJdLCAyMSwgNCwgVFJVRSApIC9AIFNpbXVsYXRpb25UcmlhbHMoKZ4AAABbUTRhX1VTRURfTW9udGVDYXJsb19EZWdyZWVEYXlzX1JlbW92ZWRPdXRsaWVycy54bHN4XVNpbXVsYXRpb25SZXN1bHRzMTJIREQhUjhDMTI9QFNpbXVsYXRpb25IaXN0b2dyYW1CaW4oIERBVEEhUlsyOF1DWzJdLCAyMSwgNCwgVFJVRSApIC9AIFNpbXVsYXRpb25UcmlhbHMoKZ4AAABbUTRhX1VTRURfTW9udGVDYXJsb19EZWdyZWVEYXlzX1JlbW92ZWRPdXRsaWVycy54bHN4XVNpbXVsYXRpb25SZXN1bHRzM0hERCFSNUMxMj1AU2ltdWxhdGlvbkhpc3RvZ3JhbUJpbiggREFUQSFSWzMxXUNbLTddLCAyMSwgMSwgVFJVRSApIC9AIFNpbXVsYXRpb25UcmlhbHMoKZ4AAABbUTRhX1VTRURfTW9udGVDYXJsb19EZWdyZWVEYXlzX1JlbW92ZWRPdXRsaWVycy54bHN4XVNpbXVsYXRpb25SZXN1bHRzM0hERCFSNUMxMj1AU2ltdWxhdGlvbkhpc3RvZ3JhbUJpbiggREFUQSFSWzMxXUNbLTddLCAyMSwgMSwgVFJVRSApIC9AIFNpbXVsYXRpb25UcmlhbHMoKX8AAABbUTRhX1VTRURfTW9udGVDYXJsb19EZWdyZWVEYXlzX1JlbW92ZWRPdXRsaWVycy54bHN4XVNpbXVsYXRpb25SZXN1bHRzM0hERCFSMTNDMz1AU2ltdWxhdGlvblN0YW5kYXJkRGV2aWF0aW9uKCBEQVRBIVJbMjNdQ1syXSApgQAAAFtRNGFfVVNFRF9Nb250ZUNhcmxvX0RlZ3JlZURheXNfUmVtb3ZlZE91dGxpZXJzLnhsc3hdU2ltdWxhdGlvblJlc3VsdHMzSEREIVIxNUM2PUBTaW11bGF0aW9uUGVyY2VudGlsZSggREFUQSFSWzIxXUNbLTFdLCBSQ1stMV0gKY8AAABbUTRhX1VTRURfTW9udGVDYXJsb19EZWdyZWVEYXlzX1JlbW92ZWRPdXRsaWVycy54bHN4XVNpbXVsYXRpb25SZXN1bHRzM0hERCFSMjVDMTE9QFNpbXVsYXRpb25IaXN0b2dyYW1CaW5MYWJlbCggREFUQSFSWzExXUNbLTZdLCAyMSwgMjEsIFRSVUUgKQ==]]></data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3961404F3F6B34988E14CCD792B016F" ma:contentTypeVersion="4" ma:contentTypeDescription="Create a new document." ma:contentTypeScope="" ma:versionID="e2b9750623e9e809d78ee09474a05ce2">
  <xsd:schema xmlns:xsd="http://www.w3.org/2001/XMLSchema" xmlns:xs="http://www.w3.org/2001/XMLSchema" xmlns:p="http://schemas.microsoft.com/office/2006/metadata/properties" xmlns:ns2="48215e7f-c7c9-482e-8541-9f0dcdf0a62e" xmlns:ns3="f5f9a743-18e3-40ef-b0a4-47096f190587" targetNamespace="http://schemas.microsoft.com/office/2006/metadata/properties" ma:root="true" ma:fieldsID="987123375e93d0f6cbdbe1f9c6a12d70" ns2:_="" ns3:_="">
    <xsd:import namespace="48215e7f-c7c9-482e-8541-9f0dcdf0a62e"/>
    <xsd:import namespace="f5f9a743-18e3-40ef-b0a4-47096f19058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215e7f-c7c9-482e-8541-9f0dcdf0a6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f9a743-18e3-40ef-b0a4-47096f19058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0A5287B-EE1B-417E-8C04-A9E6EF014BDE}">
  <ds:schemaRefs>
    <ds:schemaRef ds:uri="http://riskamp.com/xml/lock-data-1.3"/>
  </ds:schemaRefs>
</ds:datastoreItem>
</file>

<file path=customXml/itemProps2.xml><?xml version="1.0" encoding="utf-8"?>
<ds:datastoreItem xmlns:ds="http://schemas.openxmlformats.org/officeDocument/2006/customXml" ds:itemID="{32911EC2-B4EC-4E25-94B5-9CC0F3056B9A}"/>
</file>

<file path=customXml/itemProps3.xml><?xml version="1.0" encoding="utf-8"?>
<ds:datastoreItem xmlns:ds="http://schemas.openxmlformats.org/officeDocument/2006/customXml" ds:itemID="{CF2910E6-574E-417D-ADE8-A141BFA3C361}"/>
</file>

<file path=customXml/itemProps4.xml><?xml version="1.0" encoding="utf-8"?>
<ds:datastoreItem xmlns:ds="http://schemas.openxmlformats.org/officeDocument/2006/customXml" ds:itemID="{5154F925-B099-40BF-B04E-1831751CEEE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1</vt:i4>
      </vt:variant>
    </vt:vector>
  </HeadingPairs>
  <TitlesOfParts>
    <vt:vector size="21" baseType="lpstr">
      <vt:lpstr>DATA</vt:lpstr>
      <vt:lpstr>Summary</vt:lpstr>
      <vt:lpstr>SimulationResults1HDD</vt:lpstr>
      <vt:lpstr>SimulationResults1CDD</vt:lpstr>
      <vt:lpstr>SimulationResults2HDD</vt:lpstr>
      <vt:lpstr>SimulationResults2CDD</vt:lpstr>
      <vt:lpstr>SimulationResults3HDD</vt:lpstr>
      <vt:lpstr>SimulationResults3CDD</vt:lpstr>
      <vt:lpstr>SimulationResults4HDD</vt:lpstr>
      <vt:lpstr>SimulationResults4CDD</vt:lpstr>
      <vt:lpstr>SimulationResults5</vt:lpstr>
      <vt:lpstr>SimulationResults6</vt:lpstr>
      <vt:lpstr>SimulationResults7</vt:lpstr>
      <vt:lpstr>SimulationResults8</vt:lpstr>
      <vt:lpstr>SimulationResults9</vt:lpstr>
      <vt:lpstr>SimulationResults10</vt:lpstr>
      <vt:lpstr>SimulationResults11HDD</vt:lpstr>
      <vt:lpstr>SimulationResults11CDD</vt:lpstr>
      <vt:lpstr>SimulationResults12HDD</vt:lpstr>
      <vt:lpstr>SimulationResults12CDD</vt:lpstr>
      <vt:lpstr>Summary!Print_Area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2022-07-08T18:25:20Z</dcterms:created>
  <dcterms:modified xsi:type="dcterms:W3CDTF">2022-07-08T18:25:25Z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83f872e-d8d7-43ac-9961-0f2ad31e50e5_SiteId">
    <vt:lpwstr>fa8c194a-f8e2-43c5-bc39-b637579e39e0</vt:lpwstr>
  </property>
  <property fmtid="{D5CDD505-2E9C-101B-9397-08002B2CF9AE}" pid="3" name="MSIP_Label_a83f872e-d8d7-43ac-9961-0f2ad31e50e5_Method">
    <vt:lpwstr>Standard</vt:lpwstr>
  </property>
  <property fmtid="{D5CDD505-2E9C-101B-9397-08002B2CF9AE}" pid="4" name="MSIP_Label_a83f872e-d8d7-43ac-9961-0f2ad31e50e5_SetDate">
    <vt:lpwstr>2022-07-07T21:17:34Z</vt:lpwstr>
  </property>
  <property fmtid="{D5CDD505-2E9C-101B-9397-08002B2CF9AE}" pid="5" name="MSIP_Label_a83f872e-d8d7-43ac-9961-0f2ad31e50e5_Name">
    <vt:lpwstr>a83f872e-d8d7-43ac-9961-0f2ad31e50e5</vt:lpwstr>
  </property>
  <property fmtid="{D5CDD505-2E9C-101B-9397-08002B2CF9AE}" pid="6" name="ContentTypeId">
    <vt:lpwstr>0x01010093961404F3F6B34988E14CCD792B016F</vt:lpwstr>
  </property>
  <property fmtid="{D5CDD505-2E9C-101B-9397-08002B2CF9AE}" pid="7" name="MSIP_Label_a83f872e-d8d7-43ac-9961-0f2ad31e50e5_ActionId">
    <vt:lpwstr>b20b28ac-e915-4f73-8b7b-599c5579894a</vt:lpwstr>
  </property>
  <property fmtid="{D5CDD505-2E9C-101B-9397-08002B2CF9AE}" pid="8" name="MSIP_Label_a83f872e-d8d7-43ac-9961-0f2ad31e50e5_ContentBits">
    <vt:lpwstr>0</vt:lpwstr>
  </property>
  <property fmtid="{D5CDD505-2E9C-101B-9397-08002B2CF9AE}" pid="9" name="MSIP_Label_a83f872e-d8d7-43ac-9961-0f2ad31e50e5_Enabled">
    <vt:lpwstr>true</vt:lpwstr>
  </property>
</Properties>
</file>