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3C320138-A168-42C5-B0F1-04D371B31057}" xr6:coauthVersionLast="47" xr6:coauthVersionMax="47" xr10:uidLastSave="{00000000-0000-0000-0000-000000000000}"/>
  <bookViews>
    <workbookView xWindow="4140" yWindow="4140" windowWidth="21600" windowHeight="11423" xr2:uid="{00000000-000D-0000-FFFF-FFFF00000000}"/>
  </bookViews>
  <sheets>
    <sheet name="Page 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'Page 1'!$A$1:$L$27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K10" i="1" l="1"/>
  <c r="K16" i="1"/>
  <c r="K13" i="1"/>
  <c r="K7" i="1"/>
</calcChain>
</file>

<file path=xl/sharedStrings.xml><?xml version="1.0" encoding="utf-8"?>
<sst xmlns="http://schemas.openxmlformats.org/spreadsheetml/2006/main" count="65" uniqueCount="45">
  <si>
    <t>+</t>
  </si>
  <si>
    <t>=</t>
  </si>
  <si>
    <t>x  (</t>
  </si>
  <si>
    <t>Average</t>
  </si>
  <si>
    <t>Discounted Cash Flow (DCF)</t>
  </si>
  <si>
    <t>Risk Premium (RP)</t>
  </si>
  <si>
    <t>Capital Asset Pricing Model (CAPM)</t>
  </si>
  <si>
    <t>(1)</t>
  </si>
  <si>
    <t>k</t>
  </si>
  <si>
    <t>Cost of Equity</t>
  </si>
  <si>
    <t>(5)</t>
  </si>
  <si>
    <t>(2)</t>
  </si>
  <si>
    <t>(3)</t>
  </si>
  <si>
    <t>(4)</t>
  </si>
  <si>
    <t>(6)</t>
  </si>
  <si>
    <t>(7)</t>
  </si>
  <si>
    <t>(8)</t>
  </si>
  <si>
    <t>(9)</t>
  </si>
  <si>
    <t>) +</t>
  </si>
  <si>
    <t>(10)</t>
  </si>
  <si>
    <t>Forecast</t>
  </si>
  <si>
    <t>Historical</t>
  </si>
  <si>
    <t>Gas Group</t>
  </si>
  <si>
    <t>References:</t>
  </si>
  <si>
    <t>Comparable Earnings Group</t>
  </si>
  <si>
    <t>Schedule 07</t>
  </si>
  <si>
    <t>Schedule 09</t>
  </si>
  <si>
    <r>
      <t xml:space="preserve">lev. </t>
    </r>
    <r>
      <rPr>
        <vertAlign val="superscript"/>
        <sz val="11"/>
        <rFont val="Arial"/>
        <family val="2"/>
      </rPr>
      <t>(3)</t>
    </r>
  </si>
  <si>
    <t>Schedule 10</t>
  </si>
  <si>
    <t>Schedule 14 page 2</t>
  </si>
  <si>
    <r>
      <t xml:space="preserve">g </t>
    </r>
    <r>
      <rPr>
        <vertAlign val="superscript"/>
        <sz val="11"/>
        <rFont val="Arial"/>
        <family val="2"/>
      </rPr>
      <t>(2)</t>
    </r>
  </si>
  <si>
    <r>
      <t>D</t>
    </r>
    <r>
      <rPr>
        <b/>
        <i/>
        <vertAlign val="subscript"/>
        <sz val="11"/>
        <rFont val="Arial"/>
        <family val="2"/>
      </rPr>
      <t>1</t>
    </r>
    <r>
      <rPr>
        <b/>
        <i/>
        <sz val="11"/>
        <rFont val="Arial"/>
        <family val="2"/>
      </rPr>
      <t>/P</t>
    </r>
    <r>
      <rPr>
        <b/>
        <i/>
        <vertAlign val="subscript"/>
        <sz val="11"/>
        <rFont val="Arial"/>
        <family val="2"/>
      </rPr>
      <t xml:space="preserve">0 </t>
    </r>
    <r>
      <rPr>
        <vertAlign val="superscript"/>
        <sz val="11"/>
        <rFont val="Arial"/>
        <family val="2"/>
      </rPr>
      <t>(1)</t>
    </r>
  </si>
  <si>
    <r>
      <t xml:space="preserve">I </t>
    </r>
    <r>
      <rPr>
        <vertAlign val="superscript"/>
        <sz val="11"/>
        <rFont val="Arial"/>
        <family val="2"/>
      </rPr>
      <t>(4)</t>
    </r>
  </si>
  <si>
    <r>
      <t xml:space="preserve">RP </t>
    </r>
    <r>
      <rPr>
        <vertAlign val="superscript"/>
        <sz val="11"/>
        <rFont val="Arial"/>
        <family val="2"/>
      </rPr>
      <t>(5)</t>
    </r>
  </si>
  <si>
    <r>
      <t xml:space="preserve">Rf </t>
    </r>
    <r>
      <rPr>
        <vertAlign val="superscript"/>
        <sz val="11"/>
        <rFont val="Arial"/>
        <family val="2"/>
      </rPr>
      <t>(6)</t>
    </r>
  </si>
  <si>
    <r>
      <t xml:space="preserve">ß </t>
    </r>
    <r>
      <rPr>
        <vertAlign val="superscript"/>
        <sz val="11"/>
        <rFont val="Arial"/>
        <family val="2"/>
      </rPr>
      <t>(7)</t>
    </r>
  </si>
  <si>
    <r>
      <t xml:space="preserve">Rm-Rf </t>
    </r>
    <r>
      <rPr>
        <vertAlign val="superscript"/>
        <sz val="11"/>
        <rFont val="Arial"/>
        <family val="2"/>
      </rPr>
      <t>(8)</t>
    </r>
  </si>
  <si>
    <r>
      <t xml:space="preserve">size </t>
    </r>
    <r>
      <rPr>
        <vertAlign val="superscript"/>
        <sz val="11"/>
        <rFont val="Arial"/>
        <family val="2"/>
      </rPr>
      <t>(9)</t>
    </r>
  </si>
  <si>
    <r>
      <t xml:space="preserve">Comparable Earnings (CE) </t>
    </r>
    <r>
      <rPr>
        <vertAlign val="superscript"/>
        <sz val="11"/>
        <rFont val="Arial"/>
        <family val="2"/>
      </rPr>
      <t>(10)</t>
    </r>
  </si>
  <si>
    <t>as of February 28, 2022</t>
  </si>
  <si>
    <t>A-rated public utility bond yield comprised of a 2.75% risk-free rate of return (Schedule 14 page 2) and a yield spread of 1.25% (Schedule 12 page 3)</t>
  </si>
  <si>
    <t>Schedule 15 page 2</t>
  </si>
  <si>
    <t>Schedule 14 page 3</t>
  </si>
  <si>
    <t>Schedule 13 page 1</t>
  </si>
  <si>
    <t>Florida Public Utilities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</si>
</sst>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vertAlign val="subscript"/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1" applyFont="1" applyAlignment="1">
      <alignment horizontal="center"/>
    </xf>
    <xf numFmtId="0" fontId="5" fillId="0" borderId="0" xfId="1" applyFont="1"/>
    <xf numFmtId="0" fontId="5" fillId="0" borderId="0" xfId="1" quotePrefix="1" applyFont="1" applyAlignment="1">
      <alignment horizontal="center"/>
    </xf>
    <xf numFmtId="0" fontId="5" fillId="0" borderId="0" xfId="1" quotePrefix="1" applyFont="1" applyAlignment="1">
      <alignment horizontal="center" vertical="center"/>
    </xf>
    <xf numFmtId="10" fontId="4" fillId="0" borderId="0" xfId="1" applyNumberFormat="1" applyFont="1" applyAlignment="1">
      <alignment horizontal="center"/>
    </xf>
    <xf numFmtId="0" fontId="4" fillId="0" borderId="0" xfId="1" applyFont="1" applyAlignment="1">
      <alignment horizontal="left"/>
    </xf>
    <xf numFmtId="10" fontId="4" fillId="0" borderId="0" xfId="1" applyNumberFormat="1" applyFont="1" applyAlignment="1">
      <alignment horizontal="center" vertical="center"/>
    </xf>
    <xf numFmtId="2" fontId="4" fillId="0" borderId="0" xfId="1" applyNumberFormat="1" applyFont="1" applyAlignment="1">
      <alignment horizontal="center"/>
    </xf>
    <xf numFmtId="0" fontId="7" fillId="0" borderId="0" xfId="1" applyFont="1"/>
    <xf numFmtId="0" fontId="5" fillId="0" borderId="0" xfId="1" quotePrefix="1" applyFont="1" applyAlignment="1">
      <alignment horizontal="left" vertical="center"/>
    </xf>
    <xf numFmtId="0" fontId="5" fillId="0" borderId="0" xfId="1" quotePrefix="1" applyFont="1" applyAlignment="1">
      <alignment horizontal="left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left"/>
    </xf>
    <xf numFmtId="0" fontId="7" fillId="0" borderId="0" xfId="1" applyFont="1" applyBorder="1" applyAlignment="1">
      <alignment horizontal="center"/>
    </xf>
    <xf numFmtId="0" fontId="4" fillId="0" borderId="0" xfId="1" quotePrefix="1" applyFont="1" applyAlignment="1">
      <alignment horizontal="center" wrapText="1"/>
    </xf>
    <xf numFmtId="0" fontId="4" fillId="0" borderId="0" xfId="1" applyFont="1" applyAlignment="1">
      <alignment horizontal="left" indent="1"/>
    </xf>
    <xf numFmtId="164" fontId="4" fillId="0" borderId="0" xfId="1" applyNumberFormat="1" applyFont="1" applyAlignment="1">
      <alignment horizontal="center"/>
    </xf>
    <xf numFmtId="0" fontId="8" fillId="0" borderId="0" xfId="1" quotePrefix="1" applyFont="1" applyAlignment="1">
      <alignment horizontal="left"/>
    </xf>
    <xf numFmtId="10" fontId="4" fillId="0" borderId="0" xfId="1" applyNumberFormat="1" applyFont="1" applyAlignment="1"/>
    <xf numFmtId="0" fontId="4" fillId="0" borderId="0" xfId="1" quotePrefix="1" applyFont="1" applyAlignment="1">
      <alignment horizontal="left" indent="1"/>
    </xf>
    <xf numFmtId="0" fontId="8" fillId="0" borderId="0" xfId="1" quotePrefix="1" applyFont="1" applyAlignment="1">
      <alignment horizontal="center" vertical="top"/>
    </xf>
    <xf numFmtId="10" fontId="5" fillId="0" borderId="0" xfId="1" quotePrefix="1" applyNumberFormat="1" applyFont="1" applyAlignment="1">
      <alignment horizontal="center"/>
    </xf>
    <xf numFmtId="0" fontId="4" fillId="0" borderId="0" xfId="0" quotePrefix="1" applyFont="1" applyAlignment="1">
      <alignment horizontal="left"/>
    </xf>
    <xf numFmtId="10" fontId="4" fillId="0" borderId="0" xfId="1" quotePrefix="1" applyNumberFormat="1" applyFont="1" applyAlignment="1">
      <alignment horizontal="center"/>
    </xf>
    <xf numFmtId="0" fontId="7" fillId="0" borderId="0" xfId="1" applyFont="1" applyAlignment="1">
      <alignment horizontal="center"/>
    </xf>
    <xf numFmtId="10" fontId="4" fillId="0" borderId="0" xfId="0" applyNumberFormat="1" applyFont="1"/>
    <xf numFmtId="0" fontId="4" fillId="0" borderId="0" xfId="0" applyFont="1" applyAlignment="1">
      <alignment horizontal="left" indent="15"/>
    </xf>
    <xf numFmtId="0" fontId="5" fillId="0" borderId="0" xfId="1" applyFont="1" applyBorder="1" applyAlignment="1">
      <alignment horizontal="center"/>
    </xf>
    <xf numFmtId="0" fontId="5" fillId="0" borderId="0" xfId="1" quotePrefix="1" applyFont="1" applyBorder="1" applyAlignment="1">
      <alignment horizontal="center"/>
    </xf>
    <xf numFmtId="0" fontId="4" fillId="0" borderId="0" xfId="0" quotePrefix="1" applyFont="1" applyAlignment="1">
      <alignment horizontal="right" vertical="top"/>
    </xf>
    <xf numFmtId="164" fontId="4" fillId="0" borderId="0" xfId="2" quotePrefix="1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left" wrapText="1"/>
    </xf>
    <xf numFmtId="0" fontId="9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3">
    <cellStyle name="Normal" xfId="0" builtinId="0"/>
    <cellStyle name="Normal_Sheet1" xfId="1" xr:uid="{00000000-0005-0000-0000-000001000000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sqref="A1:L1"/>
    </sheetView>
  </sheetViews>
  <sheetFormatPr defaultColWidth="9.1328125" defaultRowHeight="13.5" x14ac:dyDescent="0.35"/>
  <cols>
    <col min="1" max="1" width="33.86328125" style="2" customWidth="1"/>
    <col min="2" max="2" width="2.59765625" style="2" customWidth="1"/>
    <col min="3" max="3" width="9.3984375" style="2" customWidth="1"/>
    <col min="4" max="4" width="2.59765625" style="2" customWidth="1"/>
    <col min="5" max="5" width="9.3984375" style="2" customWidth="1"/>
    <col min="6" max="6" width="3.1328125" style="2" customWidth="1"/>
    <col min="7" max="7" width="9.3984375" style="2" bestFit="1" customWidth="1"/>
    <col min="8" max="8" width="3.1328125" style="2" customWidth="1"/>
    <col min="9" max="9" width="9.3984375" style="2" customWidth="1"/>
    <col min="10" max="10" width="2.59765625" style="1" customWidth="1"/>
    <col min="11" max="11" width="12.6640625" style="2" customWidth="1"/>
    <col min="12" max="12" width="2.59765625" style="2" customWidth="1"/>
    <col min="13" max="16384" width="9.1328125" style="2"/>
  </cols>
  <sheetData>
    <row r="1" spans="1:12" ht="13.9" x14ac:dyDescent="0.4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x14ac:dyDescent="0.35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x14ac:dyDescent="0.35">
      <c r="A3" s="37" t="s">
        <v>39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/>
    </row>
    <row r="5" spans="1:12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/>
    </row>
    <row r="6" spans="1:12" ht="16.899999999999999" x14ac:dyDescent="0.55000000000000004">
      <c r="A6" s="13" t="s">
        <v>4</v>
      </c>
      <c r="B6" s="4"/>
      <c r="E6" s="5" t="s">
        <v>31</v>
      </c>
      <c r="F6" s="6" t="s">
        <v>0</v>
      </c>
      <c r="G6" s="24" t="s">
        <v>30</v>
      </c>
      <c r="H6" s="6" t="s">
        <v>0</v>
      </c>
      <c r="I6" s="5" t="s">
        <v>27</v>
      </c>
      <c r="J6" s="5" t="s">
        <v>1</v>
      </c>
      <c r="K6" s="3" t="s">
        <v>8</v>
      </c>
    </row>
    <row r="7" spans="1:12" x14ac:dyDescent="0.35">
      <c r="A7" s="22" t="s">
        <v>22</v>
      </c>
      <c r="B7" s="8"/>
      <c r="E7" s="7">
        <v>3.4500000000000003E-2</v>
      </c>
      <c r="F7" s="9" t="s">
        <v>0</v>
      </c>
      <c r="G7" s="7">
        <v>6.7500000000000004E-2</v>
      </c>
      <c r="H7" s="9" t="s">
        <v>0</v>
      </c>
      <c r="I7" s="7">
        <v>1.4500000000000001E-2</v>
      </c>
      <c r="J7" s="26" t="s">
        <v>1</v>
      </c>
      <c r="K7" s="21">
        <f>ROUND(E7+G7+I7,4)</f>
        <v>0.11650000000000001</v>
      </c>
    </row>
    <row r="9" spans="1:12" ht="15.75" x14ac:dyDescent="0.4">
      <c r="A9" s="13" t="s">
        <v>5</v>
      </c>
      <c r="B9" s="11"/>
      <c r="G9" s="5" t="s">
        <v>32</v>
      </c>
      <c r="H9" s="3" t="s">
        <v>0</v>
      </c>
      <c r="I9" s="5" t="s">
        <v>33</v>
      </c>
      <c r="J9" s="27" t="s">
        <v>1</v>
      </c>
      <c r="K9" s="3" t="s">
        <v>8</v>
      </c>
    </row>
    <row r="10" spans="1:12" ht="15.4" x14ac:dyDescent="0.35">
      <c r="A10" s="22" t="s">
        <v>22</v>
      </c>
      <c r="B10" s="20"/>
      <c r="G10" s="7">
        <f>C13+0.0125</f>
        <v>0.04</v>
      </c>
      <c r="H10" s="7" t="s">
        <v>0</v>
      </c>
      <c r="I10" s="7">
        <v>6.7500000000000004E-2</v>
      </c>
      <c r="J10" s="26" t="s">
        <v>1</v>
      </c>
      <c r="K10" s="21">
        <f>G10+I10</f>
        <v>0.10750000000000001</v>
      </c>
    </row>
    <row r="12" spans="1:12" ht="15.75" x14ac:dyDescent="0.4">
      <c r="A12" s="13" t="s">
        <v>6</v>
      </c>
      <c r="B12" s="11"/>
      <c r="C12" s="5" t="s">
        <v>34</v>
      </c>
      <c r="D12" s="5" t="s">
        <v>0</v>
      </c>
      <c r="E12" s="5" t="s">
        <v>35</v>
      </c>
      <c r="F12" s="12" t="s">
        <v>2</v>
      </c>
      <c r="G12" s="5" t="s">
        <v>36</v>
      </c>
      <c r="H12" s="5" t="s">
        <v>18</v>
      </c>
      <c r="I12" s="5" t="s">
        <v>37</v>
      </c>
      <c r="J12" s="5" t="s">
        <v>1</v>
      </c>
      <c r="K12" s="3" t="s">
        <v>8</v>
      </c>
    </row>
    <row r="13" spans="1:12" x14ac:dyDescent="0.35">
      <c r="A13" s="22" t="s">
        <v>22</v>
      </c>
      <c r="B13" s="8"/>
      <c r="C13" s="7">
        <v>2.75E-2</v>
      </c>
      <c r="D13" s="7" t="s">
        <v>0</v>
      </c>
      <c r="E13" s="10">
        <v>1.04</v>
      </c>
      <c r="F13" s="14" t="s">
        <v>2</v>
      </c>
      <c r="G13" s="7">
        <v>0.1023</v>
      </c>
      <c r="H13" s="26" t="s">
        <v>18</v>
      </c>
      <c r="I13" s="7">
        <v>1.0200000000000001E-2</v>
      </c>
      <c r="J13" s="26" t="s">
        <v>1</v>
      </c>
      <c r="K13" s="28">
        <f>ROUND(C13+(E13*G13)+I13,4)</f>
        <v>0.14410000000000001</v>
      </c>
    </row>
    <row r="14" spans="1:12" x14ac:dyDescent="0.35">
      <c r="A14" s="18"/>
      <c r="B14" s="8"/>
      <c r="C14" s="7"/>
      <c r="D14" s="7"/>
      <c r="E14" s="10"/>
      <c r="F14" s="14"/>
      <c r="G14" s="7"/>
      <c r="H14" s="15"/>
      <c r="I14" s="7"/>
      <c r="J14" s="7"/>
      <c r="K14" s="7"/>
    </row>
    <row r="15" spans="1:12" ht="15.75" x14ac:dyDescent="0.4">
      <c r="A15" s="13" t="s">
        <v>38</v>
      </c>
      <c r="B15" s="11"/>
      <c r="G15" s="31" t="s">
        <v>21</v>
      </c>
      <c r="I15" s="31" t="s">
        <v>20</v>
      </c>
      <c r="J15" s="16"/>
      <c r="K15" s="30" t="s">
        <v>3</v>
      </c>
    </row>
    <row r="16" spans="1:12" x14ac:dyDescent="0.35">
      <c r="A16" s="22" t="s">
        <v>24</v>
      </c>
      <c r="B16" s="17"/>
      <c r="G16" s="33">
        <v>0.115</v>
      </c>
      <c r="I16" s="19">
        <v>0.126</v>
      </c>
      <c r="J16" s="7"/>
      <c r="K16" s="21">
        <f>AVERAGE(G16,I16)</f>
        <v>0.1205</v>
      </c>
    </row>
    <row r="18" spans="1:11" ht="14.25" customHeight="1" x14ac:dyDescent="0.35">
      <c r="A18" s="32" t="s">
        <v>23</v>
      </c>
      <c r="B18" s="23" t="s">
        <v>7</v>
      </c>
      <c r="C18" s="25" t="s">
        <v>25</v>
      </c>
    </row>
    <row r="19" spans="1:11" ht="14.25" customHeight="1" x14ac:dyDescent="0.35">
      <c r="B19" s="23" t="s">
        <v>11</v>
      </c>
      <c r="C19" s="25" t="s">
        <v>26</v>
      </c>
    </row>
    <row r="20" spans="1:11" ht="14.25" customHeight="1" x14ac:dyDescent="0.35">
      <c r="B20" s="23" t="s">
        <v>12</v>
      </c>
      <c r="C20" s="25" t="s">
        <v>28</v>
      </c>
    </row>
    <row r="21" spans="1:11" ht="42" customHeight="1" x14ac:dyDescent="0.35">
      <c r="B21" s="23" t="s">
        <v>13</v>
      </c>
      <c r="C21" s="35" t="s">
        <v>40</v>
      </c>
      <c r="D21" s="35"/>
      <c r="E21" s="35"/>
      <c r="F21" s="35"/>
      <c r="G21" s="35"/>
      <c r="H21" s="35"/>
      <c r="I21" s="35"/>
      <c r="J21" s="35"/>
      <c r="K21" s="35"/>
    </row>
    <row r="22" spans="1:11" ht="14.25" customHeight="1" x14ac:dyDescent="0.35">
      <c r="B22" s="23" t="s">
        <v>10</v>
      </c>
      <c r="C22" s="25" t="s">
        <v>43</v>
      </c>
    </row>
    <row r="23" spans="1:11" ht="14.25" customHeight="1" x14ac:dyDescent="0.35">
      <c r="B23" s="23" t="s">
        <v>14</v>
      </c>
      <c r="C23" s="25" t="s">
        <v>29</v>
      </c>
    </row>
    <row r="24" spans="1:11" ht="14.25" customHeight="1" x14ac:dyDescent="0.35">
      <c r="B24" s="23" t="s">
        <v>15</v>
      </c>
      <c r="C24" s="25" t="s">
        <v>28</v>
      </c>
    </row>
    <row r="25" spans="1:11" ht="14.25" customHeight="1" x14ac:dyDescent="0.35">
      <c r="B25" s="23" t="s">
        <v>16</v>
      </c>
      <c r="C25" s="25" t="s">
        <v>29</v>
      </c>
    </row>
    <row r="26" spans="1:11" ht="14.25" customHeight="1" x14ac:dyDescent="0.35">
      <c r="B26" s="23" t="s">
        <v>17</v>
      </c>
      <c r="C26" s="25" t="s">
        <v>42</v>
      </c>
    </row>
    <row r="27" spans="1:11" ht="14.25" customHeight="1" x14ac:dyDescent="0.35">
      <c r="B27" s="23" t="s">
        <v>19</v>
      </c>
      <c r="C27" s="25" t="s">
        <v>41</v>
      </c>
    </row>
    <row r="28" spans="1:11" x14ac:dyDescent="0.35">
      <c r="A28" s="29"/>
    </row>
    <row r="29" spans="1:11" x14ac:dyDescent="0.35">
      <c r="A29" s="29"/>
    </row>
  </sheetData>
  <mergeCells count="4">
    <mergeCell ref="C21:K21"/>
    <mergeCell ref="A1:L1"/>
    <mergeCell ref="A2:L2"/>
    <mergeCell ref="A3:L3"/>
  </mergeCells>
  <phoneticPr fontId="3" type="noConversion"/>
  <pageMargins left="0.75" right="0.25" top="1.75" bottom="0.25" header="0.5" footer="0.5"/>
  <pageSetup scale="96" orientation="portrait" r:id="rId1"/>
  <headerFooter alignWithMargins="0">
    <oddHeader>&amp;R&amp;11Exhibit No. PRM-1
Page 2 of 30
Schedule 1 [2 of 2]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 A C T I V E ! 1 5 6 7 5 8 2 3 . 1 < / d o c u m e n t i d >  
     < s e n d e r i d > K E A B E T < / s e n d e r i d >  
     < s e n d e r e m a i l > B K E A T I N G @ G U N S T E R . C O M < / s e n d e r e m a i l >  
     < l a s t m o d i f i e d > 2 0 2 2 - 0 6 - 0 3 T 1 0 : 2 1 : 2 6 . 0 0 0 0 0 0 0 - 0 4 : 0 0 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Moul</dc:creator>
  <cp:lastModifiedBy>Paul</cp:lastModifiedBy>
  <cp:lastPrinted>2022-03-25T14:25:33Z</cp:lastPrinted>
  <dcterms:created xsi:type="dcterms:W3CDTF">2008-02-08T17:44:32Z</dcterms:created>
  <dcterms:modified xsi:type="dcterms:W3CDTF">2022-06-03T14:21:26Z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{DF470B18-A1B4-40F2-B6FD-EE031B4DD71B}</vt:lpwstr>
  </property>
</Properties>
</file>