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 20220067-GU\ROG's and POD's\OPC\POD 1-59\Filing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K19" i="1" l="1"/>
  <c r="F11" i="1" l="1"/>
  <c r="P11" i="1" s="1"/>
  <c r="N11" i="1"/>
  <c r="F10" i="1"/>
  <c r="P10" i="1" s="1"/>
  <c r="N9" i="1"/>
  <c r="F9" i="1"/>
  <c r="P9" i="1" s="1"/>
  <c r="J9" i="1" l="1"/>
  <c r="J11" i="1"/>
  <c r="L9" i="1"/>
  <c r="L11" i="1"/>
  <c r="L17" i="1" s="1"/>
  <c r="G17" i="1" s="1"/>
  <c r="J10" i="1"/>
  <c r="N10" i="1"/>
  <c r="L10" i="1"/>
  <c r="L16" i="1" s="1"/>
  <c r="L19" i="1" l="1"/>
  <c r="L13" i="1"/>
  <c r="J16" i="1"/>
  <c r="J13" i="1"/>
  <c r="G16" i="1" l="1"/>
  <c r="J19" i="1"/>
</calcChain>
</file>

<file path=xl/sharedStrings.xml><?xml version="1.0" encoding="utf-8"?>
<sst xmlns="http://schemas.openxmlformats.org/spreadsheetml/2006/main" count="40" uniqueCount="30">
  <si>
    <t>Operations Costs</t>
  </si>
  <si>
    <t>Note: These are costs that are only done every few years that aren't projected in 2023, to determine and amortize.</t>
  </si>
  <si>
    <t>Information provided by Kyle Moore</t>
  </si>
  <si>
    <t>FN</t>
  </si>
  <si>
    <t>CF</t>
  </si>
  <si>
    <t>FI</t>
  </si>
  <si>
    <t>FT</t>
  </si>
  <si>
    <t>% Allocation</t>
  </si>
  <si>
    <t>Allocated to FN</t>
  </si>
  <si>
    <t>Allocated to CF</t>
  </si>
  <si>
    <t>Allocated to FI</t>
  </si>
  <si>
    <t>Allocated to FT</t>
  </si>
  <si>
    <t>FPU South Florida Operations</t>
  </si>
  <si>
    <t>CFG Winter Haven</t>
  </si>
  <si>
    <t>FPU South Florida Operations will perform six (6) at an estimated cost of $6,300 each for a total cost of 37,800 in 2022.  The next inspection is anticipated in 2027.</t>
  </si>
  <si>
    <t>Subaqueous Inspection</t>
  </si>
  <si>
    <t>Frequency</t>
  </si>
  <si>
    <t>Every 5 years</t>
  </si>
  <si>
    <t>Total Projected Cost</t>
  </si>
  <si>
    <t>Annual Amortization / Expense</t>
  </si>
  <si>
    <t>Charged to</t>
  </si>
  <si>
    <t>7830-8740</t>
  </si>
  <si>
    <t>Payroll or Non-Payroll</t>
  </si>
  <si>
    <t>Non-Payroll</t>
  </si>
  <si>
    <t>CFG in Winter Haven will perform four (4) in 2022 for a total cost of $7,262 (services proposal is attached). The next inspection is anticipated in 2027.</t>
  </si>
  <si>
    <t>Every 7 years</t>
  </si>
  <si>
    <t>7290-8870</t>
  </si>
  <si>
    <t>TOTAL</t>
  </si>
  <si>
    <t>2022 &amp; 2023</t>
  </si>
  <si>
    <t xml:space="preserve">• Transmission pipeline integrity verification is performed once every 7 years.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</si>
</sst>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9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wrapText="1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 wrapText="1"/>
    </xf>
    <xf numFmtId="0" fontId="0" fillId="0" borderId="0" xfId="0" applyFill="1" applyAlignment="1">
      <alignment vertical="center" wrapText="1"/>
    </xf>
    <xf numFmtId="44" fontId="0" fillId="0" borderId="0" xfId="1" applyNumberFormat="1" applyFont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164" fontId="0" fillId="0" borderId="3" xfId="0" applyNumberFormat="1" applyFill="1" applyBorder="1"/>
    <xf numFmtId="0" fontId="0" fillId="0" borderId="3" xfId="0" applyFill="1" applyBorder="1"/>
    <xf numFmtId="0" fontId="0" fillId="0" borderId="0" xfId="0" applyBorder="1"/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  <xf numFmtId="4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zoomScale="85" zoomScaleNormal="85" workbookViewId="0">
      <selection activeCell="E6" sqref="E6"/>
    </sheetView>
  </sheetViews>
  <sheetFormatPr defaultRowHeight="15" x14ac:dyDescent="0.25"/>
  <cols>
    <col min="1" max="1" width="22.5703125" customWidth="1"/>
    <col min="2" max="2" width="38.42578125" customWidth="1"/>
    <col min="3" max="3" width="18.85546875" customWidth="1"/>
    <col min="4" max="4" width="26.140625" customWidth="1"/>
    <col min="5" max="7" width="19.5703125" customWidth="1"/>
    <col min="8" max="8" width="12.5703125" customWidth="1"/>
    <col min="9" max="9" width="10.140625" customWidth="1"/>
    <col min="10" max="10" width="10.42578125" customWidth="1"/>
    <col min="11" max="11" width="12.85546875" customWidth="1"/>
    <col min="12" max="12" width="10.7109375" customWidth="1"/>
    <col min="13" max="13" width="9.7109375" customWidth="1"/>
    <col min="14" max="14" width="11" customWidth="1"/>
  </cols>
  <sheetData>
    <row r="1" spans="1:16" x14ac:dyDescent="0.25">
      <c r="A1" s="1" t="s">
        <v>0</v>
      </c>
      <c r="C1" s="2"/>
      <c r="D1" s="2"/>
    </row>
    <row r="2" spans="1:16" x14ac:dyDescent="0.25">
      <c r="A2" s="1" t="s">
        <v>2</v>
      </c>
      <c r="C2" s="2"/>
      <c r="D2" s="2"/>
    </row>
    <row r="3" spans="1:16" x14ac:dyDescent="0.25">
      <c r="A3" s="1"/>
      <c r="C3" s="2"/>
      <c r="D3" s="2"/>
    </row>
    <row r="4" spans="1:16" x14ac:dyDescent="0.25">
      <c r="B4" s="1" t="s">
        <v>1</v>
      </c>
      <c r="C4" s="2"/>
      <c r="D4" s="2"/>
    </row>
    <row r="6" spans="1:16" ht="15.75" thickBot="1" x14ac:dyDescent="0.3"/>
    <row r="7" spans="1:16" ht="15.75" thickBot="1" x14ac:dyDescent="0.3">
      <c r="C7" s="2"/>
      <c r="D7" s="2"/>
      <c r="F7" s="2"/>
      <c r="G7" s="2"/>
      <c r="H7" s="2"/>
      <c r="I7" s="26" t="s">
        <v>3</v>
      </c>
      <c r="J7" s="27"/>
      <c r="K7" s="26" t="s">
        <v>4</v>
      </c>
      <c r="L7" s="27"/>
      <c r="M7" s="26" t="s">
        <v>5</v>
      </c>
      <c r="N7" s="27"/>
      <c r="O7" s="26" t="s">
        <v>6</v>
      </c>
      <c r="P7" s="27"/>
    </row>
    <row r="8" spans="1:16" ht="45" x14ac:dyDescent="0.25">
      <c r="B8" s="3" t="s">
        <v>15</v>
      </c>
      <c r="C8" s="4" t="s">
        <v>16</v>
      </c>
      <c r="D8" s="5" t="s">
        <v>18</v>
      </c>
      <c r="F8" s="4" t="s">
        <v>19</v>
      </c>
      <c r="G8" s="4" t="s">
        <v>20</v>
      </c>
      <c r="H8" s="4" t="s">
        <v>22</v>
      </c>
      <c r="I8" s="3" t="s">
        <v>7</v>
      </c>
      <c r="J8" s="3" t="s">
        <v>8</v>
      </c>
      <c r="K8" s="3" t="s">
        <v>7</v>
      </c>
      <c r="L8" s="3" t="s">
        <v>9</v>
      </c>
      <c r="M8" s="3" t="s">
        <v>7</v>
      </c>
      <c r="N8" s="3" t="s">
        <v>10</v>
      </c>
      <c r="O8" s="3" t="s">
        <v>7</v>
      </c>
      <c r="P8" s="3" t="s">
        <v>11</v>
      </c>
    </row>
    <row r="9" spans="1:16" ht="75" x14ac:dyDescent="0.25">
      <c r="A9" s="11" t="s">
        <v>12</v>
      </c>
      <c r="B9" s="9" t="s">
        <v>14</v>
      </c>
      <c r="C9" s="13" t="s">
        <v>17</v>
      </c>
      <c r="D9" s="10">
        <v>37800</v>
      </c>
      <c r="F9" s="10">
        <f>D9/5</f>
        <v>7560</v>
      </c>
      <c r="G9" s="10" t="s">
        <v>21</v>
      </c>
      <c r="H9" s="10" t="s">
        <v>23</v>
      </c>
      <c r="I9" s="7">
        <v>1</v>
      </c>
      <c r="J9" s="8">
        <f>F9*I9</f>
        <v>7560</v>
      </c>
      <c r="K9" s="7">
        <v>0</v>
      </c>
      <c r="L9" s="8">
        <f>F9*K9</f>
        <v>0</v>
      </c>
      <c r="M9" s="7">
        <v>0</v>
      </c>
      <c r="N9" s="8">
        <f>F9*M9</f>
        <v>0</v>
      </c>
      <c r="O9" s="7">
        <v>0</v>
      </c>
      <c r="P9" s="8">
        <f>F9*O9</f>
        <v>0</v>
      </c>
    </row>
    <row r="10" spans="1:16" ht="60" x14ac:dyDescent="0.25">
      <c r="A10" s="6" t="s">
        <v>13</v>
      </c>
      <c r="B10" s="12" t="s">
        <v>24</v>
      </c>
      <c r="C10" s="13" t="s">
        <v>17</v>
      </c>
      <c r="D10" s="10">
        <v>7262</v>
      </c>
      <c r="F10" s="10">
        <f>D10/5</f>
        <v>1452.4</v>
      </c>
      <c r="G10" s="10" t="s">
        <v>21</v>
      </c>
      <c r="H10" s="10" t="s">
        <v>23</v>
      </c>
      <c r="I10" s="7">
        <v>0</v>
      </c>
      <c r="J10" s="8">
        <f t="shared" ref="J10:J11" si="0">F10*I10</f>
        <v>0</v>
      </c>
      <c r="K10" s="7">
        <v>1</v>
      </c>
      <c r="L10" s="8">
        <f t="shared" ref="L10:L11" si="1">F10*K10</f>
        <v>1452.4</v>
      </c>
      <c r="M10" s="7">
        <v>0</v>
      </c>
      <c r="N10" s="8">
        <f t="shared" ref="N10:N11" si="2">F10*M10</f>
        <v>0</v>
      </c>
      <c r="O10" s="7">
        <v>0</v>
      </c>
      <c r="P10" s="8">
        <f t="shared" ref="P10:P11" si="3">F10*O10</f>
        <v>0</v>
      </c>
    </row>
    <row r="11" spans="1:16" ht="144" customHeight="1" x14ac:dyDescent="0.25">
      <c r="A11" s="6" t="s">
        <v>13</v>
      </c>
      <c r="B11" s="14" t="s">
        <v>29</v>
      </c>
      <c r="C11" s="13" t="s">
        <v>25</v>
      </c>
      <c r="D11" s="10">
        <v>135222</v>
      </c>
      <c r="F11" s="15">
        <f>D11/7</f>
        <v>19317.428571428572</v>
      </c>
      <c r="G11" s="16" t="s">
        <v>26</v>
      </c>
      <c r="H11" s="10" t="s">
        <v>23</v>
      </c>
      <c r="I11" s="7">
        <v>0</v>
      </c>
      <c r="J11" s="8">
        <f t="shared" si="0"/>
        <v>0</v>
      </c>
      <c r="K11" s="7">
        <v>1</v>
      </c>
      <c r="L11" s="8">
        <f t="shared" si="1"/>
        <v>19317.428571428572</v>
      </c>
      <c r="M11" s="7">
        <v>0</v>
      </c>
      <c r="N11" s="8">
        <f t="shared" si="2"/>
        <v>0</v>
      </c>
      <c r="O11" s="7">
        <v>0</v>
      </c>
      <c r="P11" s="8">
        <f t="shared" si="3"/>
        <v>0</v>
      </c>
    </row>
    <row r="13" spans="1:16" ht="15.75" thickBot="1" x14ac:dyDescent="0.3">
      <c r="H13" s="10" t="s">
        <v>27</v>
      </c>
      <c r="I13" s="19" t="s">
        <v>28</v>
      </c>
      <c r="J13" s="17">
        <f>SUM(J9:J12)</f>
        <v>7560</v>
      </c>
      <c r="K13" s="18"/>
      <c r="L13" s="17">
        <f>SUM(L9:L12)</f>
        <v>20769.828571428574</v>
      </c>
      <c r="N13" s="19"/>
      <c r="O13" s="19"/>
      <c r="P13" s="19"/>
    </row>
    <row r="16" spans="1:16" x14ac:dyDescent="0.25">
      <c r="D16" s="22">
        <f>D9+D10</f>
        <v>45062</v>
      </c>
      <c r="G16" s="25">
        <f>J16+L16</f>
        <v>9012.4</v>
      </c>
      <c r="H16" s="10" t="s">
        <v>23</v>
      </c>
      <c r="I16" s="21">
        <v>8740</v>
      </c>
      <c r="J16" s="23">
        <f>J9</f>
        <v>7560</v>
      </c>
      <c r="K16" s="24"/>
      <c r="L16" s="23">
        <f>L10</f>
        <v>1452.4</v>
      </c>
      <c r="M16" s="20"/>
    </row>
    <row r="17" spans="4:13" x14ac:dyDescent="0.25">
      <c r="D17" s="22">
        <f>D11</f>
        <v>135222</v>
      </c>
      <c r="G17" s="25">
        <f>J17+L17</f>
        <v>19317.428571428572</v>
      </c>
      <c r="H17" s="10" t="s">
        <v>23</v>
      </c>
      <c r="I17" s="21">
        <v>8870</v>
      </c>
      <c r="J17" s="24"/>
      <c r="K17" s="24"/>
      <c r="L17" s="23">
        <f>L11</f>
        <v>19317.428571428572</v>
      </c>
      <c r="M17" s="20"/>
    </row>
    <row r="19" spans="4:13" x14ac:dyDescent="0.25">
      <c r="J19" s="22">
        <f t="shared" ref="J19:L19" si="4">SUM(J16:J18)</f>
        <v>7560</v>
      </c>
      <c r="K19" s="22">
        <f t="shared" si="4"/>
        <v>0</v>
      </c>
      <c r="L19" s="22">
        <f t="shared" si="4"/>
        <v>20769.828571428574</v>
      </c>
    </row>
  </sheetData>
  <mergeCells count="4">
    <mergeCell ref="I7:J7"/>
    <mergeCell ref="K7:L7"/>
    <mergeCell ref="M7:N7"/>
    <mergeCell ref="O7:P7"/>
  </mergeCells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 A C T I V E ! 1 5 6 7 6 0 2 4 . 1 < / d o c u m e n t i d >  
     < s e n d e r i d > K E A B E T < / s e n d e r i d >  
     < s e n d e r e m a i l > B K E A T I N G @ G U N S T E R . C O M < / s e n d e r e m a i l >  
     < l a s t m o d i f i e d > 2 0 2 2 - 0 6 - 2 7 T 0 8 : 2 0 : 2 5 . 0 0 0 0 0 0 0 - 0 4 : 0 0 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2022-02-24T19:47:31Z</dcterms:created>
  <dcterms:modified xsi:type="dcterms:W3CDTF">2022-06-27T12:20:25Z</dcterms:modified>
</cp:coreProperties>
</file>