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 20220067-GU\ROG's and POD's\OPC\POD 1-59\Filing\"/>
    </mc:Choice>
  </mc:AlternateContent>
  <bookViews>
    <workbookView xWindow="0" yWindow="0" windowWidth="25200" windowHeight="11250"/>
  </bookViews>
  <sheets>
    <sheet name="FC Depreciation Expense" sheetId="1" r:id="rId1"/>
    <sheet name="Common Plant Allocation Factor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</externalReferences>
  <definedNames>
    <definedName name="\D">#REF!</definedName>
    <definedName name="\I">#REF!</definedName>
    <definedName name="\INPUT">#REF!</definedName>
    <definedName name="\PRINTADJ">#REF!</definedName>
    <definedName name="\S">#REF!</definedName>
    <definedName name="\STORAGEINPUT">#REF!</definedName>
    <definedName name="__123Graph_X" hidden="1">'[1]BUDGET CASH 2002'!#REF!</definedName>
    <definedName name="__FDS_HYPERLINK_TOGGLE_STATE__" hidden="1">"ON"</definedName>
    <definedName name="__yr1">#REF!</definedName>
    <definedName name="__yr2">#REF!</definedName>
    <definedName name="__YR2006">#REF!</definedName>
    <definedName name="__YR2007">#REF!</definedName>
    <definedName name="__yr3">#REF!</definedName>
    <definedName name="_1">#REF!</definedName>
    <definedName name="_10O_MBORDER">#REF!</definedName>
    <definedName name="_11PRODUCTION_TILD">#REF!</definedName>
    <definedName name="_12PROJECT_1">#REF!</definedName>
    <definedName name="_13PROJECT_2">#REF!</definedName>
    <definedName name="_14PROJECT_3">#REF!</definedName>
    <definedName name="_15PROJECT_4">#REF!</definedName>
    <definedName name="_16PROJECT_5">#REF!</definedName>
    <definedName name="_17PROJECT_6">#REF!</definedName>
    <definedName name="_18RET_TAXBTO">#REF!</definedName>
    <definedName name="_19STORBASE1">#REF!</definedName>
    <definedName name="_1D_9">[2]Template!$A$1:$R$48</definedName>
    <definedName name="_1INCREMCOS">#REF!</definedName>
    <definedName name="_1TXPT">#REF!</definedName>
    <definedName name="_1UNDER">#REF!</definedName>
    <definedName name="_2">#REF!</definedName>
    <definedName name="_20STORBASE2">#REF!</definedName>
    <definedName name="_21STOR_GSSTRANSP">#REF!</definedName>
    <definedName name="_22STOR_WSSTRANSP">#REF!</definedName>
    <definedName name="_23TRANSM_GSS">#REF!</definedName>
    <definedName name="_24TRANSM_LSS">#REF!</definedName>
    <definedName name="_25TRANSM_SS1">#REF!</definedName>
    <definedName name="_2A">#REF!</definedName>
    <definedName name="_2B">#REF!</definedName>
    <definedName name="_2INPUTSHEET">#REF!</definedName>
    <definedName name="_2TXPT">#REF!</definedName>
    <definedName name="_2UNDER">#REF!</definedName>
    <definedName name="_3">#REF!</definedName>
    <definedName name="_3MACROS">#REF!</definedName>
    <definedName name="_3TXPT">#REF!</definedName>
    <definedName name="_3UNDER">#REF!</definedName>
    <definedName name="_4">#REF!</definedName>
    <definedName name="_4ROLLINPROJECTS">#REF!</definedName>
    <definedName name="_4TXPT">#REF!</definedName>
    <definedName name="_4UNDER">#REF!</definedName>
    <definedName name="_5">#REF!</definedName>
    <definedName name="_5\I_FILING">#REF!</definedName>
    <definedName name="_5_6">#REF!</definedName>
    <definedName name="_5A">#REF!</definedName>
    <definedName name="_6">#REF!</definedName>
    <definedName name="_6_1CHOICE">#REF!</definedName>
    <definedName name="_7">#REF!</definedName>
    <definedName name="_7HESTER_MIDLA">#REF!</definedName>
    <definedName name="_8">#REF!</definedName>
    <definedName name="_8HESTER_FT">#REF!</definedName>
    <definedName name="_9INC_PLANT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AS106">#REF!</definedName>
    <definedName name="_Fill" hidden="1">[3]FxdChg!#REF!</definedName>
    <definedName name="_Key1" hidden="1">#REF!</definedName>
    <definedName name="_Order1" hidden="1">255</definedName>
    <definedName name="_Order2" hidden="1">255</definedName>
    <definedName name="_SCH5">#REF!</definedName>
    <definedName name="_Sort" hidden="1">#REF!</definedName>
    <definedName name="_yr1">#REF!</definedName>
    <definedName name="_yr2">#REF!</definedName>
    <definedName name="_YR2006">#REF!</definedName>
    <definedName name="_YR2007">#REF!</definedName>
    <definedName name="_yr3">#REF!</definedName>
    <definedName name="_zP2">#REF!,#REF!,#REF!</definedName>
    <definedName name="AcqStockPrice">#REF!</definedName>
    <definedName name="AD_BAL2">#REF!</definedName>
    <definedName name="ADD">#REF!</definedName>
    <definedName name="ADD_BY_DIST">#REF!</definedName>
    <definedName name="ADJEMINENCE">#REF!</definedName>
    <definedName name="ADJGSS">#REF!</definedName>
    <definedName name="ADJHESTER">#REF!</definedName>
    <definedName name="ADJTOTSTOR">#REF!</definedName>
    <definedName name="ADJWSS">#REF!</definedName>
    <definedName name="ALLOTRANSP3">#REF!</definedName>
    <definedName name="AllTables" localSheetId="1">{2}</definedName>
    <definedName name="AllTables">{2}</definedName>
    <definedName name="alt_boxsize">#REF!</definedName>
    <definedName name="aopyr1">#REF!</definedName>
    <definedName name="aopyr2">#REF!</definedName>
    <definedName name="aopyr3">#REF!</definedName>
    <definedName name="AREA1">#REF!</definedName>
    <definedName name="AS2DocOpenMode" hidden="1">"AS2DocumentEdit"</definedName>
    <definedName name="BACK_UP">#REF!</definedName>
    <definedName name="basis">#REF!</definedName>
    <definedName name="BATTLEBORO">#REF!</definedName>
    <definedName name="bb">[4]Main!$H$8:$S$56,[4]Main!$H$16:$S$132</definedName>
    <definedName name="BBUAprDec">#REF!</definedName>
    <definedName name="BBUAugDec">#REF!</definedName>
    <definedName name="BBUDec">#REF!</definedName>
    <definedName name="BBUFebDec">#REF!</definedName>
    <definedName name="BBUJan">#REF!</definedName>
    <definedName name="BBUJanApr">#REF!</definedName>
    <definedName name="BBUJanAug">#REF!</definedName>
    <definedName name="BBUJanDec">#REF!</definedName>
    <definedName name="BBUJanFeb">#REF!</definedName>
    <definedName name="BBUJanJul">#REF!</definedName>
    <definedName name="BBUJanJun">#REF!</definedName>
    <definedName name="BBUJanMar">#REF!</definedName>
    <definedName name="BBUJanMay">#REF!</definedName>
    <definedName name="BBUJanNov">#REF!</definedName>
    <definedName name="BBUJanOct">#REF!</definedName>
    <definedName name="BBUJanSep">#REF!</definedName>
    <definedName name="BBUJulDec">#REF!</definedName>
    <definedName name="BBUJunDec">#REF!</definedName>
    <definedName name="BBUMarDec">#REF!</definedName>
    <definedName name="BBUMayDec">#REF!</definedName>
    <definedName name="BBUNovDec">#REF!</definedName>
    <definedName name="BBUOctDec">#REF!</definedName>
    <definedName name="BBUSepDec">#REF!</definedName>
    <definedName name="BCAprDec">#REF!</definedName>
    <definedName name="BCAugDec">#REF!</definedName>
    <definedName name="BCDec">#REF!</definedName>
    <definedName name="BCFebDec">#REF!</definedName>
    <definedName name="BCJan">#REF!</definedName>
    <definedName name="BCJanApr">#REF!</definedName>
    <definedName name="BCJanAug">#REF!</definedName>
    <definedName name="BCJanDec">#REF!</definedName>
    <definedName name="BCJanFeb">#REF!</definedName>
    <definedName name="BCJanJul">#REF!</definedName>
    <definedName name="BCJanJun">#REF!</definedName>
    <definedName name="BCJanMar">#REF!</definedName>
    <definedName name="BCJanMay">#REF!</definedName>
    <definedName name="BCJanNov">#REF!</definedName>
    <definedName name="BCJanOct">#REF!</definedName>
    <definedName name="BCJanSep">#REF!</definedName>
    <definedName name="BCJulDec">#REF!</definedName>
    <definedName name="BCJunDec">#REF!</definedName>
    <definedName name="BCMarDec">#REF!</definedName>
    <definedName name="BCMayDec">#REF!</definedName>
    <definedName name="BCNovDec">#REF!</definedName>
    <definedName name="BCOctDec">#REF!</definedName>
    <definedName name="BCSepDec">#REF!</definedName>
    <definedName name="beta_observed">#REF!</definedName>
    <definedName name="beta_observed_unlevered">#REF!</definedName>
    <definedName name="beta_unlev_comps">#REF!</definedName>
    <definedName name="BGMAprDec">#REF!</definedName>
    <definedName name="BGMAugDec">#REF!</definedName>
    <definedName name="BGMDec">#REF!</definedName>
    <definedName name="BGMFebDec">#REF!</definedName>
    <definedName name="BGMJan">#REF!</definedName>
    <definedName name="BGMJanApr">#REF!</definedName>
    <definedName name="BGMJanAug">#REF!</definedName>
    <definedName name="BGMJanDec">#REF!</definedName>
    <definedName name="BGMJanFeb">#REF!</definedName>
    <definedName name="BGMJanJul">#REF!</definedName>
    <definedName name="BGMJanJun">#REF!</definedName>
    <definedName name="BGMJanMar">#REF!</definedName>
    <definedName name="BGMJanMay">#REF!</definedName>
    <definedName name="BGMJanNov">#REF!</definedName>
    <definedName name="BGMJanOct">#REF!</definedName>
    <definedName name="BGMJanSep">#REF!</definedName>
    <definedName name="BGMJulDec">#REF!</definedName>
    <definedName name="BGMJunDec">#REF!</definedName>
    <definedName name="BGMMarDec">#REF!</definedName>
    <definedName name="BGMMayDec">#REF!</definedName>
    <definedName name="BGMNovDec">#REF!</definedName>
    <definedName name="BGMOctDec">#REF!</definedName>
    <definedName name="BGMSepDec">#REF!</definedName>
    <definedName name="BKGSUM">#REF!</definedName>
    <definedName name="BKGSUMOTH">#REF!</definedName>
    <definedName name="BKGSUMPROJ">#REF!</definedName>
    <definedName name="BlakeVal">#REF!</definedName>
    <definedName name="brdg">#REF!</definedName>
    <definedName name="brdg2">#REF!</definedName>
    <definedName name="BUAprDec">#REF!</definedName>
    <definedName name="BUAugDec">#REF!</definedName>
    <definedName name="BUDec">#REF!</definedName>
    <definedName name="BUDGET">#REF!</definedName>
    <definedName name="BUFebDec">#REF!</definedName>
    <definedName name="BUJan">#REF!</definedName>
    <definedName name="BUJanApr">#REF!</definedName>
    <definedName name="BUJanAug">#REF!</definedName>
    <definedName name="BUJanDec">#REF!</definedName>
    <definedName name="BUJanFeb">#REF!</definedName>
    <definedName name="BUJanJul">#REF!</definedName>
    <definedName name="BUJanJun">#REF!</definedName>
    <definedName name="BUJanMar">#REF!</definedName>
    <definedName name="BUJanMay">#REF!</definedName>
    <definedName name="BUJanNov">#REF!</definedName>
    <definedName name="BUJanOct">#REF!</definedName>
    <definedName name="BUJanSep">#REF!</definedName>
    <definedName name="BUJulDec">#REF!</definedName>
    <definedName name="BUJunDec">#REF!</definedName>
    <definedName name="BUMarDec">#REF!</definedName>
    <definedName name="BUMayDec">#REF!</definedName>
    <definedName name="BUNovDec">#REF!</definedName>
    <definedName name="BUOctDec">#REF!</definedName>
    <definedName name="BUSepDec">#REF!</definedName>
    <definedName name="Calculations">#REF!</definedName>
    <definedName name="Cap">'[5]2002'!$A$1:$O$101</definedName>
    <definedName name="CAPITAL">#REF!</definedName>
    <definedName name="CAprDec">#REF!</definedName>
    <definedName name="CAPSUM">#REF!</definedName>
    <definedName name="capture">#REF!</definedName>
    <definedName name="case">#REF!</definedName>
    <definedName name="CASES1">#REF!</definedName>
    <definedName name="CASES2">#REF!</definedName>
    <definedName name="casetable">#REF!</definedName>
    <definedName name="CASH">#REF!</definedName>
    <definedName name="CASH1STMTH">#REF!</definedName>
    <definedName name="CASH2NDMTH">#REF!</definedName>
    <definedName name="CASH3RDMTH">#REF!</definedName>
    <definedName name="cashearnrate">#REF!</definedName>
    <definedName name="cashrate">#REF!</definedName>
    <definedName name="CAugDec">#REF!</definedName>
    <definedName name="CC_List">#REF!</definedName>
    <definedName name="CDec">#REF!</definedName>
    <definedName name="cdtechjv">#REF!</definedName>
    <definedName name="Cendon">#REF!</definedName>
    <definedName name="CF">#REF!</definedName>
    <definedName name="CFebDec">#REF!</definedName>
    <definedName name="ChartsTable">#REF!</definedName>
    <definedName name="Chico">#REF!</definedName>
    <definedName name="CIQWBGuid" hidden="1">"Management Deck Worksheet Q3 2012.xlsx"</definedName>
    <definedName name="CJan">#REF!</definedName>
    <definedName name="CJanApr">#REF!</definedName>
    <definedName name="CJanAug">#REF!</definedName>
    <definedName name="CJanDec">#REF!</definedName>
    <definedName name="CJanFeb">#REF!</definedName>
    <definedName name="CJanJul">#REF!</definedName>
    <definedName name="CJanJun">#REF!</definedName>
    <definedName name="CJanMar">#REF!</definedName>
    <definedName name="CJanMay">#REF!</definedName>
    <definedName name="CJanNov">#REF!</definedName>
    <definedName name="CJanOct">#REF!</definedName>
    <definedName name="CJanSep">#REF!</definedName>
    <definedName name="CJulDec">#REF!</definedName>
    <definedName name="CJunDec">#REF!</definedName>
    <definedName name="clgjv">#REF!</definedName>
    <definedName name="CMarDec">#REF!</definedName>
    <definedName name="CMayDec">#REF!</definedName>
    <definedName name="CNovDec">#REF!</definedName>
    <definedName name="COctDec">#REF!</definedName>
    <definedName name="COLLAR_CENTER">#REF!</definedName>
    <definedName name="COLLAR_LEFT">#REF!</definedName>
    <definedName name="COLLAR_RIGHT">#REF!</definedName>
    <definedName name="Comb_Qtr">#REF!</definedName>
    <definedName name="COMB05VSCOM">#REF!</definedName>
    <definedName name="COMB06VSCOM">#REF!</definedName>
    <definedName name="COMB07VSCOM">#REF!</definedName>
    <definedName name="COMBAOPM03QTD">#REF!</definedName>
    <definedName name="COMBAOPMO1">#REF!</definedName>
    <definedName name="COMBAOPMO2">#REF!</definedName>
    <definedName name="COMBAOPMO2QTD">#REF!</definedName>
    <definedName name="COMBAOPMO3">#REF!</definedName>
    <definedName name="COMBAOPQTR">#REF!</definedName>
    <definedName name="COMBAOPYR1">#REF!</definedName>
    <definedName name="COMBAOPYR2">#REF!</definedName>
    <definedName name="COMBAOPYR3">#REF!</definedName>
    <definedName name="COMBMONTH">#REF!</definedName>
    <definedName name="COMBQTRVSCOM">#REF!</definedName>
    <definedName name="commissionrate">'[6]Cost Savings Detail'!$F$144</definedName>
    <definedName name="COMMON">#REF!</definedName>
    <definedName name="comp">#REF!</definedName>
    <definedName name="Comps">#REF!</definedName>
    <definedName name="CONSERV">#REF!</definedName>
    <definedName name="convention">#REF!</definedName>
    <definedName name="convertcoupon">#REF!</definedName>
    <definedName name="Corp_Inis">'[7]Corporate Model'!$A$190</definedName>
    <definedName name="COSBYCLASS2">#REF!</definedName>
    <definedName name="costdebtfirm">#REF!</definedName>
    <definedName name="costequity">'[8]DCF Model'!#REF!</definedName>
    <definedName name="COSTS">#REF!</definedName>
    <definedName name="COSTWKSHT">#REF!</definedName>
    <definedName name="COUNTER">#REF!</definedName>
    <definedName name="Coupon">#REF!</definedName>
    <definedName name="cpi">#REF!</definedName>
    <definedName name="CREDITGRAPH">#REF!</definedName>
    <definedName name="CSepDec">#REF!</definedName>
    <definedName name="currency">[9]DCEInputs!$A$25</definedName>
    <definedName name="Current_Price">[10]Inputs!$B$4</definedName>
    <definedName name="Current_Price2">[11]Inputs!$B$31</definedName>
    <definedName name="cutoff">'[12]Summary History'!$C$2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a">[13]Inputs!$B$2</definedName>
    <definedName name="Data">[14]Data!$A$1:$DY$75</definedName>
    <definedName name="_xlnm.Database">#REF!</definedName>
    <definedName name="DATE">#REF!</definedName>
    <definedName name="DCF">#REF!</definedName>
    <definedName name="DCF_NO_YRS">#REF!</definedName>
    <definedName name="DCF_VAL_MNTH">#REF!</definedName>
    <definedName name="DEAL">[15]Fin_Assumptions!#REF!</definedName>
    <definedName name="Debt">'[16]B&amp;W WACC'!#REF!</definedName>
    <definedName name="Debt_Beta">'[16]B&amp;W WACC'!#REF!</definedName>
    <definedName name="debt_weight">#REF!</definedName>
    <definedName name="debtrate">#REF!</definedName>
    <definedName name="deferred">[15]Fin_Assumptions!#REF!</definedName>
    <definedName name="DEFTAXES">#REF!</definedName>
    <definedName name="DELCUST">#REF!</definedName>
    <definedName name="DELINC">#REF!</definedName>
    <definedName name="DELIVINCREM">#REF!</definedName>
    <definedName name="DELUNIT">#REF!</definedName>
    <definedName name="DEPRBYDIST">[17]DeprCoDetail:DeprSum!$A$1:$G$36</definedName>
    <definedName name="DETAILHESTER">#REF!</definedName>
    <definedName name="dfdfdf" hidden="1">[3]FxdChg!#REF!</definedName>
    <definedName name="DIR">[18]Inputs!#REF!</definedName>
    <definedName name="Discounted">#REF!</definedName>
    <definedName name="DisplaySelectedSheetsMacroButton">#REF!</definedName>
    <definedName name="div">#REF!</definedName>
    <definedName name="dividend">#REF!</definedName>
    <definedName name="DIVIDENDS">#REF!</definedName>
    <definedName name="DocType" localSheetId="1">Word</definedName>
    <definedName name="DocType">Word</definedName>
    <definedName name="dollar2">'[19]Dollar for Dollar'!#REF!</definedName>
    <definedName name="downside">[20]Transaction!#REF!</definedName>
    <definedName name="DP">[21]Schedules!#REF!</definedName>
    <definedName name="DRAFT">#REF!</definedName>
    <definedName name="DUMMY">#REF!</definedName>
    <definedName name="e_cust">[22]Lookups!#REF!</definedName>
    <definedName name="e_gen">[22]Lookups!#REF!</definedName>
    <definedName name="e_labor">[22]Lookups!#REF!</definedName>
    <definedName name="e_mat">[22]Lookups!#REF!</definedName>
    <definedName name="e_ohead">[22]Lookups!#REF!</definedName>
    <definedName name="e_sell">[22]Lookups!#REF!</definedName>
    <definedName name="e_sell2">[22]Lookups!#REF!</definedName>
    <definedName name="earn">#REF!</definedName>
    <definedName name="ebsens">'[23]Trans Assump'!$G$56</definedName>
    <definedName name="em_sales">[22]Lookups!#REF!</definedName>
    <definedName name="EMINTOPGAS">#REF!</definedName>
    <definedName name="ENVIRO">#REF!</definedName>
    <definedName name="equity">'[24]LBO Analysis'!$AB$23</definedName>
    <definedName name="euro">[25]BRKT!$C$11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>[15]Fin_Assumptions!#REF!</definedName>
    <definedName name="EXCHANGE">[15]Fin_Assumptions!#REF!</definedName>
    <definedName name="exchangerate">[9]DCEInputs!$I$8</definedName>
    <definedName name="excl_data">#REF!</definedName>
    <definedName name="EXDATE">#REF!</definedName>
    <definedName name="exit">#REF!</definedName>
    <definedName name="exit_own">'[26]Deal Summary'!#REF!</definedName>
    <definedName name="exitentvalue">[27]Transaction!#REF!</definedName>
    <definedName name="exitmult">#REF!</definedName>
    <definedName name="exitstart">#REF!</definedName>
    <definedName name="exitstep">#REF!</definedName>
    <definedName name="f" localSheetId="1">Word</definedName>
    <definedName name="f">Word</definedName>
    <definedName name="FACTORS2">#REF!</definedName>
    <definedName name="FASB106">#REF!</definedName>
    <definedName name="FD">'[28]DCF Matrix'!#REF!</definedName>
    <definedName name="fds">'[29]FRCT INPUT-CFG'!$D$41:$H$41</definedName>
    <definedName name="FERNCUST">#REF!</definedName>
    <definedName name="FERNINC">#REF!</definedName>
    <definedName name="FERNUNIT">#REF!</definedName>
    <definedName name="FileName">[30]Sheet1!$D$2</definedName>
    <definedName name="FINAL">#REF!</definedName>
    <definedName name="financialcase">[6]Model!$D$8</definedName>
    <definedName name="Fincase">#REF!</definedName>
    <definedName name="finfees?">#REF!</definedName>
    <definedName name="fix">#REF!</definedName>
    <definedName name="fixed">[15]Controls!#REF!</definedName>
    <definedName name="fixedmargin">[6]Model!$AA$178</definedName>
    <definedName name="FLO">#REF!</definedName>
    <definedName name="FNAME">[18]Inputs!#REF!</definedName>
    <definedName name="FPUC_10_year">#REF!</definedName>
    <definedName name="FPUINC">[31]FPUINC!#REF!</definedName>
    <definedName name="FPUP1R">#REF!</definedName>
    <definedName name="FPUP2AL">#REF!</definedName>
    <definedName name="FPUP2L">#REF!</definedName>
    <definedName name="FROM_MERGER">[18]Inputs!#REF!</definedName>
    <definedName name="ftdexit">#REF!</definedName>
    <definedName name="ftdlev">[20]Transaction!#REF!</definedName>
    <definedName name="ftdpm">[20]Transaction!#REF!</definedName>
    <definedName name="ftdprice">[20]Transaction!#REF!</definedName>
    <definedName name="fyf">#REF!</definedName>
    <definedName name="GMAprDec">#REF!</definedName>
    <definedName name="GMAugDec">#REF!</definedName>
    <definedName name="GMDec">#REF!</definedName>
    <definedName name="GMFebDec">#REF!</definedName>
    <definedName name="GMJan">#REF!</definedName>
    <definedName name="GMJanApr">#REF!</definedName>
    <definedName name="GMJanAug">#REF!</definedName>
    <definedName name="GMJanDec">#REF!</definedName>
    <definedName name="GMJanFeb">#REF!</definedName>
    <definedName name="GMJanJul">#REF!</definedName>
    <definedName name="GMJanJun">#REF!</definedName>
    <definedName name="GMJanMar">#REF!</definedName>
    <definedName name="GMJanMay">'[32]FRCT INPUT-FE'!$D$41:$H$41</definedName>
    <definedName name="GMJanNov">#REF!</definedName>
    <definedName name="GMJanOct">#REF!</definedName>
    <definedName name="GMJanSep">#REF!</definedName>
    <definedName name="GMJulDec">#REF!</definedName>
    <definedName name="GMJunDec">#REF!</definedName>
    <definedName name="GMMarDec">#REF!</definedName>
    <definedName name="GMMayDec">#REF!</definedName>
    <definedName name="GMNovDec">#REF!</definedName>
    <definedName name="GMOctDec">#REF!</definedName>
    <definedName name="GMSepDec">#REF!</definedName>
    <definedName name="gnsusd">#REF!</definedName>
    <definedName name="goodwill">[6]Model!$D$11</definedName>
    <definedName name="GRAPH">#REF!</definedName>
    <definedName name="growth">[9]DCEInputs!$I$24</definedName>
    <definedName name="h10IRR">[33]Model!#REF!</definedName>
    <definedName name="hdebtserv">[26]Rolex!#REF!</definedName>
    <definedName name="HedgeType">'[34]Financing Assumptions'!$N$12</definedName>
    <definedName name="helmsum">#REF!</definedName>
    <definedName name="HIST">#REF!</definedName>
    <definedName name="HISTGRAPH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>[18]Inputs!#REF!</definedName>
    <definedName name="incl_data">#REF!</definedName>
    <definedName name="INCREMCOS">#REF!</definedName>
    <definedName name="INCREMDELIV">#REF!</definedName>
    <definedName name="INCREMDTMILES">#REF!</definedName>
    <definedName name="INCREMINPUT">#REF!</definedName>
    <definedName name="industrial">[35]TRANSACTION!#REF!</definedName>
    <definedName name="inflation">'[6]Cost Savings Detail'!$F$143</definedName>
    <definedName name="inflator">#REF!</definedName>
    <definedName name="INPUT1">#REF!</definedName>
    <definedName name="INPUT2">#REF!</definedName>
    <definedName name="INPUT3">#REF!</definedName>
    <definedName name="INPUT4">#REF!</definedName>
    <definedName name="INPUTINCREMDEL">#REF!</definedName>
    <definedName name="INPUTINCREMMILE">#REF!</definedName>
    <definedName name="INPUTOTHERMILES">#REF!</definedName>
    <definedName name="INPUTS">#REF!</definedName>
    <definedName name="INPUTSTORLABOR">#REF!</definedName>
    <definedName name="INPUTSTORMAT">#REF!</definedName>
    <definedName name="INPUTSTORPRINT">#REF!</definedName>
    <definedName name="INT">[21]Schedules!#REF!</definedName>
    <definedName name="interco">[35]TRANSACTION!#REF!</definedName>
    <definedName name="Intref">'[24]LBO FINS'!$E$216</definedName>
    <definedName name="Intsub">'[24]LBO Analysis'!$J$10</definedName>
    <definedName name="ipocase">[6]Model!$D$41</definedName>
    <definedName name="ipoyear">[6]Model!$D$49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rtarget">#REF!</definedName>
    <definedName name="IS">#REF!</definedName>
    <definedName name="isisval">#REF!</definedName>
    <definedName name="ISS_OFF_LINE1">#REF!</definedName>
    <definedName name="ISS_OFF_LOOP">#REF!</definedName>
    <definedName name="ISS_OFF_RANGE">#REF!</definedName>
    <definedName name="ISS_OFF_RESULTS">#REF!</definedName>
    <definedName name="ISS_OFF_RUN">#REF!</definedName>
    <definedName name="ITC">#REF!</definedName>
    <definedName name="JANET">#REF!</definedName>
    <definedName name="JJJ">#REF!</definedName>
    <definedName name="JJJJ">#REF!</definedName>
    <definedName name="JOE">#REF!</definedName>
    <definedName name="JRM_Inis">'[7]JRM Model'!$A$191</definedName>
    <definedName name="jv">#REF!</definedName>
    <definedName name="k">#REF!</definedName>
    <definedName name="KDATE">#REF!</definedName>
    <definedName name="KKR_Deal_Fee">[36]Triggers!$E$23</definedName>
    <definedName name="l">[37]DE!#REF!</definedName>
    <definedName name="lbo">[38]LBOSourceUse!$D$7</definedName>
    <definedName name="LBO_MODEL">[39]TRANS!$D$10</definedName>
    <definedName name="LBO_PR1">#REF!</definedName>
    <definedName name="LBO_PR2">#REF!</definedName>
    <definedName name="LBO_PR4">#REF!</definedName>
    <definedName name="LBO_PR5">#REF!</definedName>
    <definedName name="LBO_PRICE">'[26]Trans Assump'!#REF!</definedName>
    <definedName name="LBO_SENS_STATS">#REF!</definedName>
    <definedName name="LBO_SENS1">#REF!</definedName>
    <definedName name="LBO_SENS2">#REF!</definedName>
    <definedName name="LBO_SENS4">#REF!</definedName>
    <definedName name="LBO_SENS5">#REF!</definedName>
    <definedName name="lbofirm">#REF!</definedName>
    <definedName name="LBOSENS">#REF!</definedName>
    <definedName name="LBOSUM">#REF!</definedName>
    <definedName name="Lcash">[40]Inputs!$P$27</definedName>
    <definedName name="legend">#REF!</definedName>
    <definedName name="lev">#REF!</definedName>
    <definedName name="levstep">#REF!</definedName>
    <definedName name="Lfdshares">[40]Inputs!$P$24</definedName>
    <definedName name="ListSheetsMacroButton">#REF!</definedName>
    <definedName name="Lmin">[40]Inputs!$P$29</definedName>
    <definedName name="Long_Term_Debt">[10]Inputs!$B$8</definedName>
    <definedName name="LOOP">#REF!</definedName>
    <definedName name="Lpref">[40]Inputs!$P$30</definedName>
    <definedName name="LTDEBT">#REF!</definedName>
    <definedName name="LTM">#REF!</definedName>
    <definedName name="LTM_EBITDA">[10]Inputs!$B$21</definedName>
    <definedName name="LTM_EBITDAR">[10]Inputs!$B$20</definedName>
    <definedName name="LTM_REVENUES">[10]Inputs!$B$19</definedName>
    <definedName name="Ltotdebt">[40]Inputs!$P$28</definedName>
    <definedName name="m_gen">[22]Lookups!#REF!</definedName>
    <definedName name="m_labor">[22]Lookups!#REF!</definedName>
    <definedName name="m_maniuf">[22]Lookups!#REF!</definedName>
    <definedName name="m_manuf">[22]Lookups!#REF!</definedName>
    <definedName name="m_mat">[22]Lookups!#REF!</definedName>
    <definedName name="m_ohead">[22]Lookups!#REF!</definedName>
    <definedName name="m_sell">[22]Lookups!#REF!</definedName>
    <definedName name="m_var">[22]Lookups!#REF!</definedName>
    <definedName name="Macro4">[41]!Macro4</definedName>
    <definedName name="MACROS">#REF!</definedName>
    <definedName name="mapping">[42]mapping!$A$2:$H$1143</definedName>
    <definedName name="MARCUST">#REF!</definedName>
    <definedName name="margin">[6]Model!$AA$180</definedName>
    <definedName name="MARINC">#REF!</definedName>
    <definedName name="Market_Equity">#REF!</definedName>
    <definedName name="MARUNIT">#REF!</definedName>
    <definedName name="master">[43]conrol!$B$11</definedName>
    <definedName name="MATRIX">#REF!</definedName>
    <definedName name="Mean_s_Table">#REF!</definedName>
    <definedName name="MEWarning" hidden="1">1</definedName>
    <definedName name="mezzcoupon">#REF!</definedName>
    <definedName name="MGMT">[15]Fin_Assumptions!#REF!</definedName>
    <definedName name="MIDLADETAILED">#REF!</definedName>
    <definedName name="midyear">#REF!</definedName>
    <definedName name="MILESINCREM">#REF!</definedName>
    <definedName name="MILESINDICATOR">#REF!</definedName>
    <definedName name="Mill">[44]MODEL!$L$22</definedName>
    <definedName name="Minumum_Cash">#REF!</definedName>
    <definedName name="MKT_TEMP_DIR">[18]Inputs!#REF!</definedName>
    <definedName name="MKT_TEMP_FNAME">[18]Inputs!#REF!</definedName>
    <definedName name="MNTH2MO">#REF!</definedName>
    <definedName name="MNTH2QTR">#REF!</definedName>
    <definedName name="mnth3mo">#REF!</definedName>
    <definedName name="mnth3qtr">#REF!</definedName>
    <definedName name="MOBILBAYPROJECT">#REF!</definedName>
    <definedName name="MODEL_TYPE">[39]TRANS!$D$14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nth_to_MONTHNUM">#REF!</definedName>
    <definedName name="MONTHLY_DEPR2">#REF!</definedName>
    <definedName name="MSTemporarySelectionAverage">[26]Timex!#REF!</definedName>
    <definedName name="MULT_CHOICE">'[26]Trans Assump'!#REF!</definedName>
    <definedName name="MULT_CLOOP1">#REF!</definedName>
    <definedName name="MULT_CLOOP2">#REF!</definedName>
    <definedName name="MULT_COMP_LINE1">#REF!</definedName>
    <definedName name="Mult_Comp_Page1">#REF!</definedName>
    <definedName name="Mult_Comp_Page2">#REF!</definedName>
    <definedName name="Mult_Comp_Page3">#REF!</definedName>
    <definedName name="MULT_COMP_RES">#REF!</definedName>
    <definedName name="MULT_COMP_SENSE">#REF!</definedName>
    <definedName name="Mult_Comp_Sense1">#REF!</definedName>
    <definedName name="Mult_Comp_Sense2">#REF!</definedName>
    <definedName name="Mult_Comp_Sense3">#REF!</definedName>
    <definedName name="Mult_Comp_Title1">#REF!</definedName>
    <definedName name="Mult_Comp_Title2">#REF!</definedName>
    <definedName name="Mult_Comp_Title3">#REF!</definedName>
    <definedName name="Mult_Comp1">#REF!</definedName>
    <definedName name="Mult_Comp10">#REF!</definedName>
    <definedName name="Mult_Comp11">#REF!</definedName>
    <definedName name="Mult_Comp12">#REF!</definedName>
    <definedName name="Mult_Comp13">#REF!</definedName>
    <definedName name="Mult_Comp14">#REF!</definedName>
    <definedName name="Mult_Comp15">#REF!</definedName>
    <definedName name="Mult_Comp16">#REF!</definedName>
    <definedName name="Mult_Comp17">#REF!</definedName>
    <definedName name="Mult_Comp18">#REF!</definedName>
    <definedName name="Mult_Comp2">#REF!</definedName>
    <definedName name="Mult_Comp3">#REF!</definedName>
    <definedName name="Mult_Comp4">#REF!</definedName>
    <definedName name="Mult_Comp5">#REF!</definedName>
    <definedName name="Mult_Comp6">#REF!</definedName>
    <definedName name="Mult_Comp7">#REF!</definedName>
    <definedName name="Mult_Comp8">#REF!</definedName>
    <definedName name="Mult_Comp9">#REF!</definedName>
    <definedName name="N12M_EPS">[10]Inputs!$B$14</definedName>
    <definedName name="NAME">[45]INPUT!$A$13:$B$30</definedName>
    <definedName name="NAMES">[18]Inputs!#REF!</definedName>
    <definedName name="NDC_TRAN_LOG">#REF!</definedName>
    <definedName name="NDCFORM">#REF!</definedName>
    <definedName name="Net_Debt">#REF!</definedName>
    <definedName name="NEW_GW_LIFE">'[26]Trans Assump'!#REF!</definedName>
    <definedName name="NEW_GW_TAX">'[26]Trans Assump'!#REF!</definedName>
    <definedName name="newcutoff">'[12]Summary History'!$C$3</definedName>
    <definedName name="newline">#REF!</definedName>
    <definedName name="newline2">#REF!</definedName>
    <definedName name="nextvsthis">#REF!</definedName>
    <definedName name="nol">[15]Fin_Assumptions!#REF!</definedName>
    <definedName name="nol?">[20]Transaction!#REF!</definedName>
    <definedName name="note">[35]TRANSACTION!#REF!</definedName>
    <definedName name="NOTES">#REF!</definedName>
    <definedName name="novjv">#REF!</definedName>
    <definedName name="NumQtrs">#REF!</definedName>
    <definedName name="offer">'[38]Sources &amp; Uses'!$D$7</definedName>
    <definedName name="OFFER_PRICE">[18]Transinputs!$U$7</definedName>
    <definedName name="OLDGW">[18]Target!#REF!</definedName>
    <definedName name="opcase">#REF!</definedName>
    <definedName name="OPT_PROC">#REF!</definedName>
    <definedName name="Options">#REF!</definedName>
    <definedName name="OTA">#REF!</definedName>
    <definedName name="other_expense">[35]TRANSACTION!#REF!</definedName>
    <definedName name="OTHERTHANZONE6">#REF!</definedName>
    <definedName name="OUT_INT">#REF!</definedName>
    <definedName name="OUTPUTS">#REF!</definedName>
    <definedName name="ownership">[6]Model!$C$22</definedName>
    <definedName name="PAGE11">[46]Prepayments!#REF!</definedName>
    <definedName name="PAGE12">[46]Prepayments!#REF!</definedName>
    <definedName name="PAGE13">[46]Prepayments!#REF!</definedName>
    <definedName name="PAGE14">#REF!</definedName>
    <definedName name="PAGE15">[46]RateBase!#REF!</definedName>
    <definedName name="PAGE4">[18]Calcs:tainted!$B$57:$L$73</definedName>
    <definedName name="PATHNAME">#REF!</definedName>
    <definedName name="payment">[15]Controls!#REF!</definedName>
    <definedName name="PD">[21]Schedules!#REF!</definedName>
    <definedName name="pdate">[9]DCEInputs!$I$6</definedName>
    <definedName name="PERF">#REF!</definedName>
    <definedName name="PERFORMANCE">#REF!</definedName>
    <definedName name="pfbal">[26]Rolex!#REF!</definedName>
    <definedName name="PFFINGRAPH">#REF!</definedName>
    <definedName name="PIKK">'[47]Trans Assump'!$U$18</definedName>
    <definedName name="PIPELINE_INPUT">'[48]FPL Interconnect Actual'!$E$7:$P$53</definedName>
    <definedName name="pjname" localSheetId="1">{"Client Name or Project Name"}</definedName>
    <definedName name="pjname">{"Client Name or Project Name"}</definedName>
    <definedName name="PLANT">#REF!</definedName>
    <definedName name="PLANT_BAL2">#REF!</definedName>
    <definedName name="PMT">#REF!</definedName>
    <definedName name="PNAME">[18]Summary!#REF!</definedName>
    <definedName name="PP">#REF!</definedName>
    <definedName name="pprice">[36]Triggers!$E$13</definedName>
    <definedName name="pprice2">'[26]Deal Summary'!#REF!</definedName>
    <definedName name="PR_2006VS2005">#REF!</definedName>
    <definedName name="PR_CUR_QTR">#REF!</definedName>
    <definedName name="PR_YTD">#REF!</definedName>
    <definedName name="Preferred_Stock">[10]Inputs!$B$7</definedName>
    <definedName name="premium">[18]Transinputs!$U$13</definedName>
    <definedName name="PRICE_SENSE">#REF!</definedName>
    <definedName name="PRICE_SENSE2">#REF!</definedName>
    <definedName name="pricecase">[40]Buildup!$Z$374</definedName>
    <definedName name="PRINT">#REF!</definedName>
    <definedName name="_xlnm.Print_Area">#REF!</definedName>
    <definedName name="PRINT_EXPLANATI">#REF!</definedName>
    <definedName name="Print_HardRock">[19]!Print_HardRock</definedName>
    <definedName name="PRINT_MENU">#REF!</definedName>
    <definedName name="_xlnm.Print_Titles">#REF!</definedName>
    <definedName name="Print_Valmax">[49]!Print_Valmax</definedName>
    <definedName name="PRINTADJ">#REF!</definedName>
    <definedName name="PRINTALL">#REF!</definedName>
    <definedName name="PRINTDLG">#REF!</definedName>
    <definedName name="PrintManagerQuery">#REF!</definedName>
    <definedName name="PrintSelectedSheetsMacroButton">#REF!</definedName>
    <definedName name="PRMO">#REF!</definedName>
    <definedName name="PROCEEDS">#REF!</definedName>
    <definedName name="PRODUCTION">#REF!</definedName>
    <definedName name="PROJ1">#REF!</definedName>
    <definedName name="PROJ2">#REF!</definedName>
    <definedName name="PROJCURV">#REF!</definedName>
    <definedName name="project">[38]Inputs!$D$5</definedName>
    <definedName name="Project_Name">[10]Inputs!$E$1</definedName>
    <definedName name="ProjectName" localSheetId="1">{"Client Name or Project Name"}</definedName>
    <definedName name="ProjectName">{"Client Name or Project Name"}</definedName>
    <definedName name="PROJGRAPH">#REF!</definedName>
    <definedName name="PROJNAME">'[50]Transaction Inputs'!$E$15</definedName>
    <definedName name="PRYTD">#REF!</definedName>
    <definedName name="Public">#REF!</definedName>
    <definedName name="pur">[13]Snow_recap!$R$9</definedName>
    <definedName name="PurPrice">#REF!</definedName>
    <definedName name="qbm_1st_mo">#REF!</definedName>
    <definedName name="qbm_2nd_mo">#REF!</definedName>
    <definedName name="qbm_2nd_mo_qtd">#REF!</definedName>
    <definedName name="qbm_3rd_mo">#REF!</definedName>
    <definedName name="qbm_3rd_mo_qtd">#REF!</definedName>
    <definedName name="QDATE">#REF!</definedName>
    <definedName name="QTR">[18]Acquiror!#REF!</definedName>
    <definedName name="qtrvsprqtr">#REF!</definedName>
    <definedName name="R_TableTotals">'[51]MA Comps'!#REF!</definedName>
    <definedName name="range">#REF!</definedName>
    <definedName name="RAS" hidden="1">[52]FxdChg!#REF!</definedName>
    <definedName name="rate">#REF!</definedName>
    <definedName name="raw">[35]TRANSACTION!#REF!</definedName>
    <definedName name="real_average">#REF!</definedName>
    <definedName name="real_ye">#REF!</definedName>
    <definedName name="Recap_paste_1">#REF!</definedName>
    <definedName name="Recap_paste_2">#REF!</definedName>
    <definedName name="Recap_paste_3">#REF!</definedName>
    <definedName name="Recap_template">#REF!</definedName>
    <definedName name="REG_ASSET">#REF!</definedName>
    <definedName name="relever">[15]Controls!$E$8</definedName>
    <definedName name="relevered_beta">'[8]DCF Model'!#REF!</definedName>
    <definedName name="RELIEF">#REF!</definedName>
    <definedName name="residmult">[33]Model!#REF!</definedName>
    <definedName name="RET">#REF!</definedName>
    <definedName name="RET_BY_DIST">#REF!</definedName>
    <definedName name="rhtcase">#REF!</definedName>
    <definedName name="rhtoffer">#REF!</definedName>
    <definedName name="rhtprice">[53]Overview!$D$8</definedName>
    <definedName name="risk_free_rate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TAX">#REF!</definedName>
    <definedName name="RORSCHED">#REF!</definedName>
    <definedName name="ROUNDED">#REF!</definedName>
    <definedName name="royalty">[15]Controls!#REF!</definedName>
    <definedName name="RUN">'[28]DCF Inputs'!#REF!</definedName>
    <definedName name="RUNTIME">#REF!</definedName>
    <definedName name="s" localSheetId="1">Word</definedName>
    <definedName name="s">Word</definedName>
    <definedName name="SALE">[15]Fin_Assumptions!#REF!</definedName>
    <definedName name="SANCUST">#REF!</definedName>
    <definedName name="SANINC">#REF!</definedName>
    <definedName name="SANUNIT">#REF!</definedName>
    <definedName name="scenario">'[26]Deal Summary'!#REF!</definedName>
    <definedName name="SCH5GAS">#REF!</definedName>
    <definedName name="sdfsdf">#REF!</definedName>
    <definedName name="sdfsdfsd">#REF!</definedName>
    <definedName name="secondary1">[6]Model!$D$56</definedName>
    <definedName name="secondary2">[6]Model!$D$59</definedName>
    <definedName name="secondary3">[6]Model!$D$62</definedName>
    <definedName name="secondarydiscount">[6]Model!$D$50</definedName>
    <definedName name="secondarymultiple">[6]Model!$D$51</definedName>
    <definedName name="secondarytiming">[6]Model!$D$45</definedName>
    <definedName name="seller_note_sweep">[35]TRANSACTION!#REF!</definedName>
    <definedName name="sellerfinancerate">[6]Model!$I$8</definedName>
    <definedName name="seniorcoupon">#REF!</definedName>
    <definedName name="SENSEPOOL">[18]Calcs:Summary!$M$34:$AI$122</definedName>
    <definedName name="SENSITIVE">#REF!</definedName>
    <definedName name="Sensitivity">#REF!</definedName>
    <definedName name="servdebt">[26]Earnings!#REF!</definedName>
    <definedName name="servicesconvention">#REF!</definedName>
    <definedName name="SET_ISS_PRICE">#REF!</definedName>
    <definedName name="SET_OFF_PRICE">#REF!</definedName>
    <definedName name="set_price">'[26]Deal Summary'!#REF!</definedName>
    <definedName name="shares">[54]DCEInputs!$M$13</definedName>
    <definedName name="Shares_Outstanding">[10]Inputs!$B$5</definedName>
    <definedName name="SHDATE">#REF!</definedName>
    <definedName name="Short_Term_Debt">[10]Inputs!$B$9</definedName>
    <definedName name="signcont">#REF!</definedName>
    <definedName name="signcontOther">#REF!</definedName>
    <definedName name="srecap">[36]Triggers!$E$21</definedName>
    <definedName name="STDEBT">#REF!</definedName>
    <definedName name="STORBASE2">#REF!</definedName>
    <definedName name="StrikePrice">#REF!</definedName>
    <definedName name="Stub_year_fraction">#REF!</definedName>
    <definedName name="sum">#REF!</definedName>
    <definedName name="Summ">'[55]DEL-updated'!$A$11:$T$372</definedName>
    <definedName name="support_A">#REF!</definedName>
    <definedName name="support_B">#REF!</definedName>
    <definedName name="support_C">#REF!</definedName>
    <definedName name="switch">[13]conrol!$B$16</definedName>
    <definedName name="syn">'[51]DCF - Ed'!#REF!</definedName>
    <definedName name="SYN_ON">'[26]Trans Assump'!#REF!</definedName>
    <definedName name="SYNOFF">'[28]DCF Inputs'!#REF!</definedName>
    <definedName name="SYNON">'[28]DCF Inputs'!#REF!</definedName>
    <definedName name="t1book">'[50]Target 1'!$W$26</definedName>
    <definedName name="t1cash">'[50]Target 1'!$W$8</definedName>
    <definedName name="t1debt">'[50]Target 1'!$W$22</definedName>
    <definedName name="t1ebitda">'[50]Target 1'!$G$25</definedName>
    <definedName name="T1RENTS">'[50]Target 1'!$G$23</definedName>
    <definedName name="t1revs">'[50]Target 1'!$G$20</definedName>
    <definedName name="t1shares">'[50]Share Calculations'!$K$29</definedName>
    <definedName name="Tar00Est">#REF!</definedName>
    <definedName name="Tar01Est">#REF!</definedName>
    <definedName name="Tar99Est">#REF!</definedName>
    <definedName name="targ1fy97">'[50]Target 1'!$E$11</definedName>
    <definedName name="targ1fy98">'[50]Target 1'!$E$11</definedName>
    <definedName name="targ1price">'[50]Transaction Calculations'!$I$22</definedName>
    <definedName name="targ1shares">'[50]Transaction Calculations'!$I$29</definedName>
    <definedName name="Targ52High">[56]Input!$K$63</definedName>
    <definedName name="Targ52Low">[56]Input!$K$64</definedName>
    <definedName name="TargCalEPS1">[56]Input!$K$68</definedName>
    <definedName name="TargCalEPS2">[56]Input!$K$69</definedName>
    <definedName name="TargCalEPS3">[56]Input!$K$70</definedName>
    <definedName name="TargEBITDA">[56]Input!$K$47</definedName>
    <definedName name="TARGET_NAME">[18]Target!#REF!</definedName>
    <definedName name="Target1">'[50]Transaction Inputs'!$E$19</definedName>
    <definedName name="TargetDebt">[56]Input!$K$54</definedName>
    <definedName name="tax">#REF!</definedName>
    <definedName name="Tax_Rate">#REF!</definedName>
    <definedName name="taxasset?">[20]Transaction!#REF!</definedName>
    <definedName name="taxassetswitch">[20]Transaction!#REF!</definedName>
    <definedName name="taxrate">#REF!</definedName>
    <definedName name="tbl" localSheetId="1">{2}</definedName>
    <definedName name="tbl">{2}</definedName>
    <definedName name="TEMPLATE_FILE">[18]Inputs!#REF!</definedName>
    <definedName name="tender">'[57]Trans Assump'!#REF!</definedName>
    <definedName name="ticker">'[9]SumComp-Nortel'!$D$1</definedName>
    <definedName name="ticker2">'[38]Side by Side'!#REF!</definedName>
    <definedName name="timepeiece">[56]Input!$E$9</definedName>
    <definedName name="Title">[21]Cases!$A$4</definedName>
    <definedName name="TOTAL_ACQ">'[58]Units Sold Data'!$B$123:$J$123</definedName>
    <definedName name="TOTAL_AUS">'[58]Units Sold Data'!$B$69:$J$69</definedName>
    <definedName name="TOTAL_CAN">'[58]Units Sold Data'!$B$87:$J$87</definedName>
    <definedName name="TOTAL_FM">'[59]Total Products - FM'!$B$17:$J$17</definedName>
    <definedName name="TOTAL_NAT_L">'[58]Units Sold Data'!$B$105:$J$105</definedName>
    <definedName name="TOTAL_UK">'[58]Units Sold Data'!$B$51:$J$51</definedName>
    <definedName name="TOTAL_US">'[58]Units Sold Data'!$B$33:$J$33</definedName>
    <definedName name="totalcap">#REF!</definedName>
    <definedName name="TR_LOOP">#REF!</definedName>
    <definedName name="TR_MERGE">#REF!</definedName>
    <definedName name="TR_METHODS">#REF!</definedName>
    <definedName name="TR_PRICE">#REF!</definedName>
    <definedName name="TR_RANGES">#REF!</definedName>
    <definedName name="TR_STRUCT">#REF!</definedName>
    <definedName name="TR_STRUCT_CALCS">#REF!</definedName>
    <definedName name="TR_STRUCT_RUN">#REF!</definedName>
    <definedName name="TRADVAL">#REF!</definedName>
    <definedName name="transactioncase">#REF!</definedName>
    <definedName name="TRUEUP_BAL2">#REF!</definedName>
    <definedName name="TWO_YRS_BY_MTH">#REF!</definedName>
    <definedName name="UNAFFPRICE">[18]Target!#REF!</definedName>
    <definedName name="UNAMORT">#REF!</definedName>
    <definedName name="UNDER">#REF!</definedName>
    <definedName name="units">[43]conrol!$C$8</definedName>
    <definedName name="UPDATE">#REF!</definedName>
    <definedName name="UPDATE_MKT">#REF!</definedName>
    <definedName name="us_cpi">#REF!</definedName>
    <definedName name="USE_TEMP">[18]Inputs!#REF!</definedName>
    <definedName name="Useful_Life_of_Depreciable_PP_E">"PPElife"</definedName>
    <definedName name="usprice">[9]DCEInputs!$I$5</definedName>
    <definedName name="varyr1">'[60]var 10 11'!#REF!</definedName>
    <definedName name="VAT">#REF!</definedName>
    <definedName name="VCA">#REF!</definedName>
    <definedName name="w_sales">[22]Lookups!#REF!</definedName>
    <definedName name="wacc">#REF!</definedName>
    <definedName name="WATINC">#REF!</definedName>
    <definedName name="Weight_of_Equity">'[16]B&amp;W WACC'!#REF!</definedName>
    <definedName name="WPBCUST">#REF!</definedName>
    <definedName name="WPBINC">#REF!</definedName>
    <definedName name="WPBUNIT">#REF!</definedName>
    <definedName name="wrn.IPO._.Valuation." localSheetId="1" hidden="1">{"assumptions",#N/A,FALSE,"Scenario 1";"valuation",#N/A,FALSE,"Scenario 1"}</definedName>
    <definedName name="wrn.IPO._.Valuation." hidden="1">{"assumptions",#N/A,FALSE,"Scenario 1";"valuation",#N/A,FALSE,"Scenario 1"}</definedName>
    <definedName name="wrn.LBO._.Summary." localSheetId="1" hidden="1">{"LBO Summary",#N/A,FALSE,"Summary"}</definedName>
    <definedName name="wrn.LBO._.Summary." hidden="1">{"LBO Summary",#N/A,FALSE,"Summary"}</definedName>
    <definedName name="wrn.Print._.All._.Pages." localSheetId="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y1active">#REF!</definedName>
    <definedName name="y1build">#REF!</definedName>
    <definedName name="y1build_alt">#REF!</definedName>
    <definedName name="y1sport">#REF!</definedName>
    <definedName name="y2active">#REF!</definedName>
    <definedName name="y2build">#REF!</definedName>
    <definedName name="y2build_alt">#REF!</definedName>
    <definedName name="y2sport">#REF!</definedName>
    <definedName name="y3active">#REF!</definedName>
    <definedName name="y3build">#REF!</definedName>
    <definedName name="y3build_alt">#REF!</definedName>
    <definedName name="y3sport">#REF!</definedName>
    <definedName name="y4active">#REF!</definedName>
    <definedName name="y4build">#REF!</definedName>
    <definedName name="y4build_alt">#REF!</definedName>
    <definedName name="y4sport">#REF!</definedName>
    <definedName name="y5active">#REF!</definedName>
    <definedName name="y5build">#REF!</definedName>
    <definedName name="y5build_alt">#REF!</definedName>
    <definedName name="y5sport">#REF!</definedName>
    <definedName name="y6active">#REF!</definedName>
    <definedName name="y6build">#REF!</definedName>
    <definedName name="y6build_alt">#REF!</definedName>
    <definedName name="y6sport">#REF!</definedName>
    <definedName name="year">#REF!</definedName>
    <definedName name="YEAR2">[15]Fin_Assumptions!#REF!</definedName>
    <definedName name="yr1b">#REF!</definedName>
    <definedName name="z_Clear">#REF!,#REF!,#REF!,#REF!,#REF!,#REF!,#REF!,#REF!,#REF!,#REF!,#REF!,#REF!</definedName>
    <definedName name="z_Col10">[4]Main!$P$5:$P$56,[4]Main!$P$16:$P$132,[4]Main!$P$145:$P$199,[4]Main!$P$213:$P$234</definedName>
    <definedName name="z_Col11">[4]Main!$P$5:$P$56,[4]Main!$P$16:$P$132,[4]Main!$P$145:$P$199,[4]Main!$P$213:$P$234</definedName>
    <definedName name="z_Col12">[4]Main!$P$5:$P$56,[4]Main!$P$16:$P$132,[4]Main!$P$145:$P$199,[4]Main!$P$213:$P$234</definedName>
    <definedName name="z_Col13">[4]Main!$P$5:$P$56,[4]Main!$P$16:$P$132,[4]Main!$P$145:$P$199,[4]Main!$P$213:$P$234</definedName>
    <definedName name="z_Col14">[4]Main!$P$5:$P$56,[4]Main!$P$16:$P$132,[4]Main!$P$145:$P$199,[4]Main!$P$213:$P$234</definedName>
    <definedName name="z_Col5">[4]Main!$J$5:$O$56,[4]Main!$J$16:$O$132,[4]Main!$J$145:$O$199,[4]Main!$J$213:$O$234</definedName>
    <definedName name="z_Col6">[4]Main!$N$4:$O$56,[4]Main!$N$16:$O$132,[4]Main!$N$145:$O$199,[4]Main!$N$213:$O$234</definedName>
    <definedName name="z_Col7">[4]Main!#REF!,[4]Main!#REF!,[4]Main!#REF!,[4]Main!#REF!</definedName>
    <definedName name="z_Col9">[4]Main!$P$5:$P$56,[4]Main!$P$16:$P$132,[4]Main!$P$145:$P$199,[4]Main!$P$213:$P$234</definedName>
    <definedName name="z_DelOne">#REF!</definedName>
    <definedName name="z_DelTwo">#REF!</definedName>
    <definedName name="z_End">#REF!</definedName>
    <definedName name="z_End1">[4]Main!#REF!</definedName>
    <definedName name="z_EndA">[4]Main!#REF!</definedName>
    <definedName name="z_Endp1">[4]Main!#REF!</definedName>
    <definedName name="z_EndP2">[4]Main!#REF!</definedName>
    <definedName name="z_Industry">[4]Main!#REF!</definedName>
    <definedName name="z_Margin_EBIT3yr">#REF!</definedName>
    <definedName name="z_Margin_EBIT3yr_Increm">#REF!</definedName>
    <definedName name="z_Margin_EBIT3yr_Max">#REF!</definedName>
    <definedName name="z_Margin_EBIT3yr_Mean">#REF!</definedName>
    <definedName name="z_Margin_EBIT3yr_Mean_cal">#REF!</definedName>
    <definedName name="z_Margin_EBIT3yr_Min">#REF!</definedName>
    <definedName name="z_Margin_EBIT3yr_Name">#REF!</definedName>
    <definedName name="z_Margin_EBIT3yr2">#REF!</definedName>
    <definedName name="z_Margin_EBITDA3yr">#REF!</definedName>
    <definedName name="z_Margin_EBITDA3yr_Increm">#REF!</definedName>
    <definedName name="z_Margin_EBITDA3yr_Max">#REF!</definedName>
    <definedName name="z_Margin_EBITDA3yr_Mean">#REF!</definedName>
    <definedName name="z_Margin_EBITDA3yr_Mean_cal">#REF!</definedName>
    <definedName name="z_Margin_EBITDA3yr_Min">#REF!</definedName>
    <definedName name="z_Margin_EBITDA3yr_Name">#REF!</definedName>
    <definedName name="z_Margin_EBITDA3yr2">#REF!</definedName>
    <definedName name="z_Margin_LTM_EBIT">#REF!</definedName>
    <definedName name="z_Margin_LTM_EBIT_Increm">#REF!</definedName>
    <definedName name="z_Margin_LTM_EBIT_Max">#REF!</definedName>
    <definedName name="z_Margin_LTM_EBIT_Mean">#REF!</definedName>
    <definedName name="z_Margin_LTM_EBIT_Mean_cal">#REF!</definedName>
    <definedName name="z_Margin_LTM_EBIT_Min">#REF!</definedName>
    <definedName name="z_Margin_LTM_EBIT_Name">#REF!</definedName>
    <definedName name="z_Margin_LTM_EBIT2">#REF!</definedName>
    <definedName name="z_Margin_LTM_EBITDA">#REF!</definedName>
    <definedName name="z_Margin_LTM_EBITDA_Increm">#REF!</definedName>
    <definedName name="z_Margin_LTM_EBITDA_Max">#REF!</definedName>
    <definedName name="z_Margin_LTM_EBITDA_Mean">#REF!</definedName>
    <definedName name="z_Margin_LTM_EBITDA_Mean_cal">#REF!</definedName>
    <definedName name="z_Margin_LTM_EBITDA_Min">#REF!</definedName>
    <definedName name="z_Margin_LTM_EBITDA_Name">#REF!</definedName>
    <definedName name="z_Margin_LTM_EBITDA2">#REF!</definedName>
    <definedName name="z_Op_EBIT">#REF!</definedName>
    <definedName name="z_Op_EBIT_Increm">#REF!</definedName>
    <definedName name="z_Op_EBIT_Max">#REF!</definedName>
    <definedName name="z_Op_EBIT_Mean">#REF!</definedName>
    <definedName name="z_Op_EBIT_Mean_cal">#REF!</definedName>
    <definedName name="z_Op_EBIT_Min">#REF!</definedName>
    <definedName name="z_Op_EBIT_Name">#REF!</definedName>
    <definedName name="z_Op_EBIT2">#REF!</definedName>
    <definedName name="z_Op_EBITDA">#REF!</definedName>
    <definedName name="z_Op_EBITDA_Increm">#REF!</definedName>
    <definedName name="z_Op_EBITDA_Max">#REF!</definedName>
    <definedName name="z_Op_EBITDA_Mean">#REF!</definedName>
    <definedName name="z_Op_EBITDA_Mean_cal">#REF!</definedName>
    <definedName name="z_Op_EBITDA_Min">#REF!</definedName>
    <definedName name="z_Op_EBITDA_Name">#REF!</definedName>
    <definedName name="z_Op_EBITDA2">#REF!</definedName>
    <definedName name="z_Op_NI">#REF!</definedName>
    <definedName name="z_Op_NI_Increm">#REF!</definedName>
    <definedName name="z_Op_NI_Max">#REF!</definedName>
    <definedName name="z_Op_NI_Mean">#REF!</definedName>
    <definedName name="z_Op_NI_Mean_cal">#REF!</definedName>
    <definedName name="z_Op_NI_Min">#REF!</definedName>
    <definedName name="z_Op_NI_Name">#REF!</definedName>
    <definedName name="z_Op_NI2">#REF!</definedName>
    <definedName name="z_Op_Revenues">#REF!</definedName>
    <definedName name="z_Op_Revenues_Increm">#REF!</definedName>
    <definedName name="z_Op_Revenues_Max">#REF!</definedName>
    <definedName name="z_Op_Revenues_Mean">#REF!</definedName>
    <definedName name="z_Op_Revenues_Mean_cal">#REF!</definedName>
    <definedName name="z_Op_Revenues_Min">#REF!</definedName>
    <definedName name="z_Op_Revenues_Name">#REF!</definedName>
    <definedName name="z_Op_Revenues2">#REF!</definedName>
    <definedName name="z_Printarea">[4]Main!$H$8:$S$56,[4]Main!$H$16:$S$132</definedName>
    <definedName name="z_Project_Name">[4]Main!#REF!</definedName>
    <definedName name="z_Range">#REF!</definedName>
    <definedName name="z_Row_Clear">#REF!</definedName>
    <definedName name="z_Row_End">#REF!</definedName>
    <definedName name="z_Row1">#REF!</definedName>
    <definedName name="z_Row14">#REF!,#REF!</definedName>
    <definedName name="z_Row15">#REF!,#REF!</definedName>
    <definedName name="z_Row16">#REF!,#REF!</definedName>
    <definedName name="z_Row17">#REF!</definedName>
    <definedName name="z_Row18">#REF!</definedName>
    <definedName name="z_Row19">#REF!</definedName>
    <definedName name="z_rw_End">#REF!</definedName>
    <definedName name="z_TEV_LTM_EBIT">#REF!</definedName>
    <definedName name="z_TEV_LTM_EBIT_Increm">#REF!</definedName>
    <definedName name="z_TEV_LTM_EBIT_Max">#REF!</definedName>
    <definedName name="z_TEV_LTM_EBIT_Mean">#REF!</definedName>
    <definedName name="z_TEV_LTM_EBIT_Mean_cal">#REF!</definedName>
    <definedName name="z_TEV_LTM_EBIT_Min">#REF!</definedName>
    <definedName name="z_TEV_LTM_EBIT_Name">#REF!</definedName>
    <definedName name="z_TEV_LTM_EBIT2">#REF!</definedName>
    <definedName name="z_TEV_LTM_EBITDA">#REF!</definedName>
    <definedName name="z_TEV_LTM_EBITDA_Increm">#REF!</definedName>
    <definedName name="z_TEV_LTM_EBITDA_Max">#REF!</definedName>
    <definedName name="z_TEV_LTM_EBITDA_Mean">#REF!</definedName>
    <definedName name="z_TEV_LTM_EBITDA_Mean_cal">#REF!</definedName>
    <definedName name="z_TEV_LTM_EBITDA_Min">#REF!</definedName>
    <definedName name="z_TEV_LTM_EBITDA_Name">#REF!</definedName>
    <definedName name="z_TEV_LTM_EBITDA2">#REF!</definedName>
    <definedName name="z_TEV_LTM_LTM_NI">#REF!</definedName>
    <definedName name="z_TEV_LTM_LTM_NI_Increm">#REF!</definedName>
    <definedName name="z_TEV_LTM_LTM_NI_Max">#REF!</definedName>
    <definedName name="z_TEV_LTM_LTM_NI_Mean">#REF!</definedName>
    <definedName name="z_TEV_LTM_LTM_NI_Mean_cal">#REF!</definedName>
    <definedName name="z_TEV_LTM_LTM_NI_Min">#REF!</definedName>
    <definedName name="z_TEV_LTM_LTM_NI_Name">#REF!</definedName>
    <definedName name="z_TEV_LTM_LTM_NI2">#REF!</definedName>
    <definedName name="z_TEV_LTM_Revenues">#REF!</definedName>
    <definedName name="z_TEV_LTM_Revenues_Increm">#REF!</definedName>
    <definedName name="z_TEV_LTM_Revenues_Max">#REF!</definedName>
    <definedName name="z_TEV_LTM_Revenues_Mean">#REF!</definedName>
    <definedName name="z_TEV_LTM_Revenues_Mean_cal">#REF!</definedName>
    <definedName name="z_TEV_LTM_Revenues_Min">#REF!</definedName>
    <definedName name="z_TEV_LTM_Revenues_Name">#REF!</definedName>
    <definedName name="z_TEV_LTM_Revenues2">#REF!</definedName>
    <definedName name="z_to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2" i="1"/>
  <c r="M23" i="1"/>
  <c r="L23" i="1"/>
  <c r="K23" i="1"/>
  <c r="J23" i="1"/>
  <c r="I23" i="1"/>
  <c r="H23" i="1"/>
  <c r="G23" i="1"/>
  <c r="F23" i="1"/>
  <c r="E23" i="1"/>
  <c r="D23" i="1"/>
  <c r="C23" i="1"/>
  <c r="B23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H23" i="2" l="1"/>
  <c r="H24" i="2" s="1"/>
  <c r="F23" i="2"/>
  <c r="E23" i="2"/>
  <c r="D23" i="2"/>
  <c r="C23" i="2"/>
  <c r="B23" i="2"/>
  <c r="G22" i="2"/>
  <c r="G21" i="2"/>
  <c r="G23" i="2" s="1"/>
  <c r="G9" i="2"/>
  <c r="E9" i="2"/>
  <c r="D9" i="2"/>
  <c r="C9" i="2"/>
  <c r="B9" i="2"/>
  <c r="H7" i="2"/>
  <c r="H6" i="2"/>
  <c r="G5" i="2"/>
  <c r="F5" i="2"/>
  <c r="F8" i="2" s="1"/>
  <c r="F10" i="2" s="1"/>
  <c r="E5" i="2"/>
  <c r="E8" i="2" s="1"/>
  <c r="E10" i="2" s="1"/>
  <c r="D5" i="2"/>
  <c r="D8" i="2" s="1"/>
  <c r="D10" i="2" s="1"/>
  <c r="C5" i="2"/>
  <c r="C8" i="2" s="1"/>
  <c r="B5" i="2"/>
  <c r="G4" i="2"/>
  <c r="H4" i="2" s="1"/>
  <c r="I17" i="1"/>
  <c r="E17" i="1"/>
  <c r="D17" i="1"/>
  <c r="M15" i="1"/>
  <c r="M17" i="1" s="1"/>
  <c r="L15" i="1"/>
  <c r="L17" i="1" s="1"/>
  <c r="K15" i="1"/>
  <c r="K17" i="1" s="1"/>
  <c r="J15" i="1"/>
  <c r="J17" i="1" s="1"/>
  <c r="I15" i="1"/>
  <c r="H15" i="1"/>
  <c r="H17" i="1" s="1"/>
  <c r="G15" i="1"/>
  <c r="G17" i="1" s="1"/>
  <c r="F15" i="1"/>
  <c r="F17" i="1" s="1"/>
  <c r="E15" i="1"/>
  <c r="D15" i="1"/>
  <c r="C15" i="1"/>
  <c r="C17" i="1" s="1"/>
  <c r="B15" i="1"/>
  <c r="B17" i="1" s="1"/>
  <c r="N13" i="1"/>
  <c r="N12" i="1"/>
  <c r="N11" i="1"/>
  <c r="N10" i="1"/>
  <c r="N9" i="1"/>
  <c r="N8" i="1"/>
  <c r="N7" i="1"/>
  <c r="N6" i="1"/>
  <c r="N5" i="1"/>
  <c r="N4" i="1"/>
  <c r="N15" i="1" l="1"/>
  <c r="H5" i="2"/>
  <c r="G24" i="2"/>
  <c r="D24" i="2"/>
  <c r="C10" i="2"/>
  <c r="H8" i="2"/>
  <c r="H10" i="2" s="1"/>
  <c r="E11" i="2" s="1"/>
  <c r="E24" i="2"/>
  <c r="B8" i="2"/>
  <c r="B10" i="2" s="1"/>
  <c r="B24" i="2"/>
  <c r="F24" i="2"/>
  <c r="G8" i="2"/>
  <c r="G10" i="2" s="1"/>
  <c r="C24" i="2"/>
  <c r="D11" i="2" l="1"/>
  <c r="C11" i="2"/>
  <c r="B11" i="2"/>
  <c r="N17" i="1"/>
  <c r="G11" i="2"/>
  <c r="H13" i="2"/>
  <c r="H11" i="2"/>
  <c r="F11" i="2"/>
  <c r="H14" i="2" l="1"/>
  <c r="H15" i="2" s="1"/>
  <c r="R3" i="1" l="1"/>
  <c r="S3" i="1"/>
  <c r="T3" i="1"/>
  <c r="V3" i="1"/>
  <c r="Q3" i="1"/>
  <c r="U3" i="1"/>
  <c r="S16" i="1" l="1"/>
  <c r="S4" i="1"/>
  <c r="S8" i="1"/>
  <c r="S10" i="1"/>
  <c r="S7" i="1"/>
  <c r="S9" i="1"/>
  <c r="S5" i="1"/>
  <c r="S12" i="1"/>
  <c r="S11" i="1"/>
  <c r="S13" i="1"/>
  <c r="S14" i="1"/>
  <c r="S6" i="1"/>
  <c r="S15" i="1"/>
  <c r="S17" i="1"/>
  <c r="U16" i="1"/>
  <c r="U5" i="1"/>
  <c r="U12" i="1"/>
  <c r="U14" i="1"/>
  <c r="U6" i="1"/>
  <c r="U4" i="1"/>
  <c r="U13" i="1"/>
  <c r="U10" i="1"/>
  <c r="U9" i="1"/>
  <c r="U11" i="1"/>
  <c r="U7" i="1"/>
  <c r="U8" i="1"/>
  <c r="U15" i="1"/>
  <c r="U17" i="1"/>
  <c r="V14" i="1"/>
  <c r="V10" i="1"/>
  <c r="V9" i="1"/>
  <c r="V5" i="1"/>
  <c r="V8" i="1"/>
  <c r="V6" i="1"/>
  <c r="V16" i="1"/>
  <c r="V12" i="1"/>
  <c r="V7" i="1"/>
  <c r="V13" i="1"/>
  <c r="V11" i="1"/>
  <c r="V15" i="1"/>
  <c r="V4" i="1"/>
  <c r="V17" i="1"/>
  <c r="R14" i="1"/>
  <c r="R5" i="1"/>
  <c r="R9" i="1"/>
  <c r="R16" i="1"/>
  <c r="R12" i="1"/>
  <c r="R10" i="1"/>
  <c r="R4" i="1"/>
  <c r="R15" i="1"/>
  <c r="R6" i="1"/>
  <c r="R13" i="1"/>
  <c r="R8" i="1"/>
  <c r="R7" i="1"/>
  <c r="R11" i="1"/>
  <c r="R17" i="1"/>
  <c r="Q16" i="1"/>
  <c r="Q5" i="1"/>
  <c r="Q13" i="1"/>
  <c r="Q10" i="1"/>
  <c r="Q9" i="1"/>
  <c r="Q12" i="1"/>
  <c r="Q7" i="1"/>
  <c r="Q8" i="1"/>
  <c r="Q6" i="1"/>
  <c r="Q14" i="1"/>
  <c r="Q4" i="1"/>
  <c r="Q11" i="1"/>
  <c r="Q15" i="1"/>
  <c r="Q17" i="1"/>
  <c r="T16" i="1"/>
  <c r="T13" i="1"/>
  <c r="T6" i="1"/>
  <c r="T8" i="1"/>
  <c r="T11" i="1"/>
  <c r="T4" i="1"/>
  <c r="T15" i="1"/>
  <c r="T9" i="1"/>
  <c r="T10" i="1"/>
  <c r="T5" i="1"/>
  <c r="T12" i="1"/>
  <c r="T14" i="1"/>
  <c r="T7" i="1"/>
  <c r="T17" i="1"/>
</calcChain>
</file>

<file path=xl/sharedStrings.xml><?xml version="1.0" encoding="utf-8"?>
<sst xmlns="http://schemas.openxmlformats.org/spreadsheetml/2006/main" count="80" uniqueCount="70">
  <si>
    <t>Work_Cap</t>
  </si>
  <si>
    <t>YEAR END</t>
  </si>
  <si>
    <t>Row Labels</t>
  </si>
  <si>
    <t>Sum of 1/31/2021</t>
  </si>
  <si>
    <t>Sum of 2/28/2021</t>
  </si>
  <si>
    <t>Sum of 3/31/2021</t>
  </si>
  <si>
    <t>Sum of 4/30/2021</t>
  </si>
  <si>
    <t>Sum of 5/31/2021</t>
  </si>
  <si>
    <t>Sum of 6/30/2021</t>
  </si>
  <si>
    <t>Sum of 7/31/2021</t>
  </si>
  <si>
    <t>Sum of 8/31/2021</t>
  </si>
  <si>
    <t>Sum of 9/30/2021</t>
  </si>
  <si>
    <t>Sum of 10/31/2021</t>
  </si>
  <si>
    <t>Sum of 11/30/2021</t>
  </si>
  <si>
    <t>Sum of 12/31/2021</t>
  </si>
  <si>
    <t>Total</t>
  </si>
  <si>
    <t>Allocations</t>
  </si>
  <si>
    <t>ELECTRIC %</t>
  </si>
  <si>
    <t>NAT. GAS %</t>
  </si>
  <si>
    <t>CFG%</t>
  </si>
  <si>
    <t>IND %</t>
  </si>
  <si>
    <t>FT. MEADE</t>
  </si>
  <si>
    <t>OTHER %</t>
  </si>
  <si>
    <t>1-3890 - Land &amp; Land Rights</t>
  </si>
  <si>
    <t>1-3900 - Struc&amp;Impr</t>
  </si>
  <si>
    <t>1-3910 - Offc Furn &amp; Eq</t>
  </si>
  <si>
    <t>1-3912 - Comp Hdwr</t>
  </si>
  <si>
    <t>1-3913 - Furn &amp; Fix</t>
  </si>
  <si>
    <t>1-3914 - Sys Sftwr</t>
  </si>
  <si>
    <t>1-3921 - Cars</t>
  </si>
  <si>
    <t>1-3922 - Lt Truck/Van</t>
  </si>
  <si>
    <t>1-3970 - Comm Eq</t>
  </si>
  <si>
    <t>1-3980 - Misc Equip</t>
  </si>
  <si>
    <t>Grand Total</t>
  </si>
  <si>
    <t>with vehicles</t>
  </si>
  <si>
    <t>Less Vehicles</t>
  </si>
  <si>
    <t>921 Depreciation</t>
  </si>
  <si>
    <t>without vehicles</t>
  </si>
  <si>
    <t>Obtain Information from FNPA and reconcile to GL 7785-9210 and Power Plan Depreciation Expense:</t>
  </si>
  <si>
    <t>CF</t>
  </si>
  <si>
    <t>FE</t>
  </si>
  <si>
    <t>FI</t>
  </si>
  <si>
    <t>FN</t>
  </si>
  <si>
    <t xml:space="preserve">FT </t>
  </si>
  <si>
    <t>All Other Utilities</t>
  </si>
  <si>
    <t>Allocation Basis</t>
  </si>
  <si>
    <t>Related to FC Based on Depreciation Expense:</t>
  </si>
  <si>
    <t>Clear OB 453 Yulee in 7785-9210</t>
  </si>
  <si>
    <t>Based on Usage Departments</t>
  </si>
  <si>
    <t>A</t>
  </si>
  <si>
    <t>Clear OB 780 Ecoplex in 7785-9210</t>
  </si>
  <si>
    <t>AA700 Software Imbalance in 7785-9210</t>
  </si>
  <si>
    <t>Depreciation Study</t>
  </si>
  <si>
    <t>CU-91-IT806-7700 IT imbalance plus IT costs</t>
  </si>
  <si>
    <t>IT Corporate Allocation %'s</t>
  </si>
  <si>
    <t>Total FC depreciation</t>
  </si>
  <si>
    <t>IT depreciation charged as vehicles</t>
  </si>
  <si>
    <t>Not booked-have to reduce op expenses for this</t>
  </si>
  <si>
    <t>Allocation Factor FC</t>
  </si>
  <si>
    <t>Vehicles allocated based on departments</t>
  </si>
  <si>
    <t>FC with vehicles</t>
  </si>
  <si>
    <t>Per Lauren's Depreciation Expense</t>
  </si>
  <si>
    <t>OB 780 Corporate</t>
  </si>
  <si>
    <t>OB 780 Skipjack</t>
  </si>
  <si>
    <t>Sum of A's should total 7785-9210's</t>
  </si>
  <si>
    <t>Two Above are included below and tie to Val's schedule:</t>
  </si>
  <si>
    <t>CU90 Asset Dep allocated to BU's</t>
  </si>
  <si>
    <t>Tie to Lauren's Schedule</t>
  </si>
  <si>
    <t>Skipjack Asset Dep allocated to BU's</t>
  </si>
  <si>
    <t>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</si>
</sst>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ont="1"/>
    <xf numFmtId="164" fontId="0" fillId="0" borderId="0" xfId="1" applyNumberFormat="1" applyFont="1"/>
    <xf numFmtId="10" fontId="2" fillId="0" borderId="0" xfId="0" applyNumberFormat="1" applyFont="1" applyFill="1" applyAlignment="1">
      <alignment horizontal="center"/>
    </xf>
    <xf numFmtId="164" fontId="0" fillId="0" borderId="0" xfId="0" applyNumberFormat="1"/>
    <xf numFmtId="43" fontId="0" fillId="0" borderId="0" xfId="0" applyNumberFormat="1"/>
    <xf numFmtId="43" fontId="0" fillId="0" borderId="1" xfId="0" applyNumberFormat="1" applyBorder="1"/>
    <xf numFmtId="0" fontId="3" fillId="0" borderId="0" xfId="0" applyFont="1"/>
    <xf numFmtId="43" fontId="0" fillId="0" borderId="2" xfId="0" applyNumberFormat="1" applyBorder="1"/>
    <xf numFmtId="0" fontId="1" fillId="0" borderId="0" xfId="0" applyFont="1" applyAlignment="1">
      <alignment horizontal="center"/>
    </xf>
    <xf numFmtId="10" fontId="0" fillId="0" borderId="0" xfId="2" applyNumberFormat="1" applyFont="1"/>
    <xf numFmtId="43" fontId="0" fillId="0" borderId="0" xfId="1" applyFont="1" applyFill="1"/>
    <xf numFmtId="43" fontId="0" fillId="0" borderId="0" xfId="1" applyFont="1"/>
    <xf numFmtId="43" fontId="4" fillId="0" borderId="0" xfId="1" applyFont="1"/>
    <xf numFmtId="0" fontId="0" fillId="0" borderId="0" xfId="0" applyAlignment="1">
      <alignment wrapText="1"/>
    </xf>
    <xf numFmtId="0" fontId="0" fillId="2" borderId="0" xfId="0" applyFill="1"/>
    <xf numFmtId="43" fontId="0" fillId="2" borderId="0" xfId="0" applyNumberFormat="1" applyFill="1"/>
    <xf numFmtId="164" fontId="0" fillId="2" borderId="0" xfId="0" applyNumberFormat="1" applyFill="1"/>
  </cellXfs>
  <cellStyles count="3">
    <cellStyle name="Comma 10" xfId="1"/>
    <cellStyle name="Normal" xfId="0" builtinId="0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11.xml" Id="rId13" /><Relationship Type="http://schemas.openxmlformats.org/officeDocument/2006/relationships/externalLink" Target="externalLinks/externalLink16.xml" Id="rId18" /><Relationship Type="http://schemas.openxmlformats.org/officeDocument/2006/relationships/externalLink" Target="externalLinks/externalLink24.xml" Id="rId26" /><Relationship Type="http://schemas.openxmlformats.org/officeDocument/2006/relationships/externalLink" Target="externalLinks/externalLink37.xml" Id="rId39" /><Relationship Type="http://schemas.openxmlformats.org/officeDocument/2006/relationships/externalLink" Target="externalLinks/externalLink19.xml" Id="rId21" /><Relationship Type="http://schemas.openxmlformats.org/officeDocument/2006/relationships/externalLink" Target="externalLinks/externalLink32.xml" Id="rId34" /><Relationship Type="http://schemas.openxmlformats.org/officeDocument/2006/relationships/externalLink" Target="externalLinks/externalLink40.xml" Id="rId42" /><Relationship Type="http://schemas.openxmlformats.org/officeDocument/2006/relationships/externalLink" Target="externalLinks/externalLink45.xml" Id="rId47" /><Relationship Type="http://schemas.openxmlformats.org/officeDocument/2006/relationships/externalLink" Target="externalLinks/externalLink48.xml" Id="rId50" /><Relationship Type="http://schemas.openxmlformats.org/officeDocument/2006/relationships/externalLink" Target="externalLinks/externalLink53.xml" Id="rId55" /><Relationship Type="http://schemas.openxmlformats.org/officeDocument/2006/relationships/externalLink" Target="externalLinks/externalLink61.xml" Id="rId63" /><Relationship Type="http://schemas.openxmlformats.org/officeDocument/2006/relationships/calcChain" Target="calcChain.xml" Id="rId68" /><Relationship Type="http://schemas.openxmlformats.org/officeDocument/2006/relationships/externalLink" Target="externalLinks/externalLink5.xml" Id="rId7" /><Relationship Type="http://schemas.openxmlformats.org/officeDocument/2006/relationships/worksheet" Target="worksheets/sheet2.xml" Id="rId2" /><Relationship Type="http://schemas.openxmlformats.org/officeDocument/2006/relationships/externalLink" Target="externalLinks/externalLink14.xml" Id="rId16" /><Relationship Type="http://schemas.openxmlformats.org/officeDocument/2006/relationships/externalLink" Target="externalLinks/externalLink27.xml" Id="rId29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4.xml" Id="rId6" /><Relationship Type="http://schemas.openxmlformats.org/officeDocument/2006/relationships/externalLink" Target="externalLinks/externalLink9.xml" Id="rId11" /><Relationship Type="http://schemas.openxmlformats.org/officeDocument/2006/relationships/externalLink" Target="externalLinks/externalLink22.xml" Id="rId24" /><Relationship Type="http://schemas.openxmlformats.org/officeDocument/2006/relationships/externalLink" Target="externalLinks/externalLink30.xml" Id="rId32" /><Relationship Type="http://schemas.openxmlformats.org/officeDocument/2006/relationships/externalLink" Target="externalLinks/externalLink35.xml" Id="rId37" /><Relationship Type="http://schemas.openxmlformats.org/officeDocument/2006/relationships/externalLink" Target="externalLinks/externalLink38.xml" Id="rId40" /><Relationship Type="http://schemas.openxmlformats.org/officeDocument/2006/relationships/externalLink" Target="externalLinks/externalLink43.xml" Id="rId45" /><Relationship Type="http://schemas.openxmlformats.org/officeDocument/2006/relationships/externalLink" Target="externalLinks/externalLink51.xml" Id="rId53" /><Relationship Type="http://schemas.openxmlformats.org/officeDocument/2006/relationships/externalLink" Target="externalLinks/externalLink56.xml" Id="rId58" /><Relationship Type="http://schemas.openxmlformats.org/officeDocument/2006/relationships/styles" Target="styles.xml" Id="rId66" /><Relationship Type="http://schemas.openxmlformats.org/officeDocument/2006/relationships/externalLink" Target="externalLinks/externalLink3.xml" Id="rId5" /><Relationship Type="http://schemas.openxmlformats.org/officeDocument/2006/relationships/externalLink" Target="externalLinks/externalLink13.xml" Id="rId15" /><Relationship Type="http://schemas.openxmlformats.org/officeDocument/2006/relationships/externalLink" Target="externalLinks/externalLink21.xml" Id="rId23" /><Relationship Type="http://schemas.openxmlformats.org/officeDocument/2006/relationships/externalLink" Target="externalLinks/externalLink26.xml" Id="rId28" /><Relationship Type="http://schemas.openxmlformats.org/officeDocument/2006/relationships/externalLink" Target="externalLinks/externalLink34.xml" Id="rId36" /><Relationship Type="http://schemas.openxmlformats.org/officeDocument/2006/relationships/externalLink" Target="externalLinks/externalLink47.xml" Id="rId49" /><Relationship Type="http://schemas.openxmlformats.org/officeDocument/2006/relationships/externalLink" Target="externalLinks/externalLink55.xml" Id="rId57" /><Relationship Type="http://schemas.openxmlformats.org/officeDocument/2006/relationships/externalLink" Target="externalLinks/externalLink59.xml" Id="rId61" /><Relationship Type="http://schemas.openxmlformats.org/officeDocument/2006/relationships/externalLink" Target="externalLinks/externalLink8.xml" Id="rId10" /><Relationship Type="http://schemas.openxmlformats.org/officeDocument/2006/relationships/externalLink" Target="externalLinks/externalLink17.xml" Id="rId19" /><Relationship Type="http://schemas.openxmlformats.org/officeDocument/2006/relationships/externalLink" Target="externalLinks/externalLink29.xml" Id="rId31" /><Relationship Type="http://schemas.openxmlformats.org/officeDocument/2006/relationships/externalLink" Target="externalLinks/externalLink42.xml" Id="rId44" /><Relationship Type="http://schemas.openxmlformats.org/officeDocument/2006/relationships/externalLink" Target="externalLinks/externalLink50.xml" Id="rId52" /><Relationship Type="http://schemas.openxmlformats.org/officeDocument/2006/relationships/externalLink" Target="externalLinks/externalLink58.xml" Id="rId60" /><Relationship Type="http://schemas.openxmlformats.org/officeDocument/2006/relationships/theme" Target="theme/theme1.xml" Id="rId65" /><Relationship Type="http://schemas.openxmlformats.org/officeDocument/2006/relationships/externalLink" Target="externalLinks/externalLink2.xml" Id="rId4" /><Relationship Type="http://schemas.openxmlformats.org/officeDocument/2006/relationships/externalLink" Target="externalLinks/externalLink7.xml" Id="rId9" /><Relationship Type="http://schemas.openxmlformats.org/officeDocument/2006/relationships/externalLink" Target="externalLinks/externalLink12.xml" Id="rId14" /><Relationship Type="http://schemas.openxmlformats.org/officeDocument/2006/relationships/externalLink" Target="externalLinks/externalLink20.xml" Id="rId22" /><Relationship Type="http://schemas.openxmlformats.org/officeDocument/2006/relationships/externalLink" Target="externalLinks/externalLink25.xml" Id="rId27" /><Relationship Type="http://schemas.openxmlformats.org/officeDocument/2006/relationships/externalLink" Target="externalLinks/externalLink28.xml" Id="rId30" /><Relationship Type="http://schemas.openxmlformats.org/officeDocument/2006/relationships/externalLink" Target="externalLinks/externalLink33.xml" Id="rId35" /><Relationship Type="http://schemas.openxmlformats.org/officeDocument/2006/relationships/externalLink" Target="externalLinks/externalLink41.xml" Id="rId43" /><Relationship Type="http://schemas.openxmlformats.org/officeDocument/2006/relationships/externalLink" Target="externalLinks/externalLink46.xml" Id="rId48" /><Relationship Type="http://schemas.openxmlformats.org/officeDocument/2006/relationships/externalLink" Target="externalLinks/externalLink54.xml" Id="rId56" /><Relationship Type="http://schemas.openxmlformats.org/officeDocument/2006/relationships/externalLink" Target="externalLinks/externalLink62.xml" Id="rId64" /><Relationship Type="http://schemas.openxmlformats.org/officeDocument/2006/relationships/externalLink" Target="externalLinks/externalLink6.xml" Id="rId8" /><Relationship Type="http://schemas.openxmlformats.org/officeDocument/2006/relationships/externalLink" Target="externalLinks/externalLink49.xml" Id="rId51" /><Relationship Type="http://schemas.openxmlformats.org/officeDocument/2006/relationships/externalLink" Target="externalLinks/externalLink1.xml" Id="rId3" /><Relationship Type="http://schemas.openxmlformats.org/officeDocument/2006/relationships/externalLink" Target="externalLinks/externalLink10.xml" Id="rId12" /><Relationship Type="http://schemas.openxmlformats.org/officeDocument/2006/relationships/externalLink" Target="externalLinks/externalLink15.xml" Id="rId17" /><Relationship Type="http://schemas.openxmlformats.org/officeDocument/2006/relationships/externalLink" Target="externalLinks/externalLink23.xml" Id="rId25" /><Relationship Type="http://schemas.openxmlformats.org/officeDocument/2006/relationships/externalLink" Target="externalLinks/externalLink31.xml" Id="rId33" /><Relationship Type="http://schemas.openxmlformats.org/officeDocument/2006/relationships/externalLink" Target="externalLinks/externalLink36.xml" Id="rId38" /><Relationship Type="http://schemas.openxmlformats.org/officeDocument/2006/relationships/externalLink" Target="externalLinks/externalLink44.xml" Id="rId46" /><Relationship Type="http://schemas.openxmlformats.org/officeDocument/2006/relationships/externalLink" Target="externalLinks/externalLink57.xml" Id="rId59" /><Relationship Type="http://schemas.openxmlformats.org/officeDocument/2006/relationships/sharedStrings" Target="sharedStrings.xml" Id="rId67" /><Relationship Type="http://schemas.openxmlformats.org/officeDocument/2006/relationships/externalLink" Target="externalLinks/externalLink18.xml" Id="rId20" /><Relationship Type="http://schemas.openxmlformats.org/officeDocument/2006/relationships/externalLink" Target="externalLinks/externalLink39.xml" Id="rId41" /><Relationship Type="http://schemas.openxmlformats.org/officeDocument/2006/relationships/externalLink" Target="externalLinks/externalLink52.xml" Id="rId54" /><Relationship Type="http://schemas.openxmlformats.org/officeDocument/2006/relationships/externalLink" Target="externalLinks/externalLink60.xml" Id="rId62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COMPLET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DCFYN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NY\HELMET\SENSHEL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Rolex-Time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Forecast/2015/Gas/Gas%20Gross%20Margin%20Forecast%20-%2006-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Budget/2016/FINAL%202016%20Electric%20Margin%20Budget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AIG\MATH\MODEL\MATH1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2006%20ESN%20Rate%20Case%20Files\Data%20Requests%20%20Staff-ES-COS-1\To%20Sergio%20re-amended%20sched-data%20request%20responses\Amended%20St%20H-3%20(1)%20-%20attachment%20to%20COS1-74%20-%20all%20tab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Snug\Model\Linens32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i\Extendicare\RECAP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budis112700quarterl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ocuments%20and%20Settings\epearson\Local%20Settings\Temporary%20Internet%20Files\OLK134\Return%20Calcs\ESN%20ROR%2012-08%20-%20prorated%20plant%20ba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ex-Rolex%20Merger6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Model\Comb41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amast\Templates\Fendi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COMPANY\HELMET\TPG1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ContractSales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OR%20Surveillance%20reports/2021/ROR's/4th%20Quarter/FN/FPUC%20GAS%20ROR%20December%2031,%202021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erformance%20Management\Regulatory%20Rate%20Case%20Reports\alloc%20depr_2021%20actuals\2021%20Distribition%20108F%20108V%20for%20Regulatory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342940819.72999996</v>
          </cell>
          <cell r="M5">
            <v>760635428.82000017</v>
          </cell>
          <cell r="N5">
            <v>834106936</v>
          </cell>
          <cell r="O5">
            <v>873972739.34144032</v>
          </cell>
          <cell r="P5">
            <v>783240163.8588562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76942183.449999988</v>
          </cell>
          <cell r="AF5">
            <v>75177083</v>
          </cell>
          <cell r="AG5">
            <v>81424135.219999999</v>
          </cell>
          <cell r="AH5">
            <v>75212494.439999998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7891880.4800000004</v>
          </cell>
          <cell r="F6">
            <v>7173898.6600000001</v>
          </cell>
          <cell r="G6">
            <v>34090008.910000004</v>
          </cell>
          <cell r="H6">
            <v>85679375.200000003</v>
          </cell>
          <cell r="I6">
            <v>64352885</v>
          </cell>
          <cell r="J6">
            <v>75701782.473944634</v>
          </cell>
          <cell r="K6">
            <v>69620054.150460452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6329315.6699999999</v>
          </cell>
          <cell r="AB6">
            <v>5860488</v>
          </cell>
          <cell r="AC6">
            <v>7708631.629999999</v>
          </cell>
          <cell r="AD6">
            <v>7699797.7599999998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34090008.910000004</v>
          </cell>
          <cell r="AR6">
            <v>85679375.200000003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85679375.200000003</v>
          </cell>
          <cell r="BC6" t="str">
            <v>0</v>
          </cell>
          <cell r="BD6">
            <v>7891880.4800000004</v>
          </cell>
          <cell r="BE6">
            <v>75701782.473944634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1236435.5900000001</v>
          </cell>
          <cell r="BM6">
            <v>25081691.909999996</v>
          </cell>
          <cell r="BN6" t="str">
            <v>0</v>
          </cell>
          <cell r="BO6">
            <v>2514538.48</v>
          </cell>
          <cell r="BP6">
            <v>30400180.220000003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30400180.220000003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22443164.160000004</v>
          </cell>
          <cell r="CB6" t="str">
            <v>0</v>
          </cell>
          <cell r="CC6">
            <v>1990066.82</v>
          </cell>
          <cell r="CD6">
            <v>20052968.986817483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17669457.889999997</v>
          </cell>
          <cell r="CP6" t="str">
            <v>0</v>
          </cell>
          <cell r="CQ6">
            <v>1861864.66</v>
          </cell>
          <cell r="CR6">
            <v>20753366.649999999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20753366.649999999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20753366.649999999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22443164.160000004</v>
          </cell>
          <cell r="DL6" t="str">
            <v>0</v>
          </cell>
          <cell r="DN6">
            <v>2047574</v>
          </cell>
          <cell r="DO6">
            <v>18730543.360507555</v>
          </cell>
          <cell r="DP6" t="str">
            <v>0</v>
          </cell>
          <cell r="DQ6">
            <v>1169698.08</v>
          </cell>
          <cell r="DR6">
            <v>21630323.599999998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7891880.4800000004</v>
          </cell>
          <cell r="F7">
            <v>7173898.6600000001</v>
          </cell>
          <cell r="G7">
            <v>34090008.910000004</v>
          </cell>
          <cell r="H7">
            <v>85679375.200000003</v>
          </cell>
          <cell r="I7">
            <v>64352885</v>
          </cell>
          <cell r="J7">
            <v>75701782.473944634</v>
          </cell>
          <cell r="K7">
            <v>69620054.150460452</v>
          </cell>
          <cell r="L7">
            <v>342940819.72999996</v>
          </cell>
          <cell r="M7">
            <v>760635428.82000017</v>
          </cell>
          <cell r="N7">
            <v>834106936</v>
          </cell>
          <cell r="O7">
            <v>873972739.34144032</v>
          </cell>
          <cell r="P7">
            <v>783240163.8588562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6329315.6699999999</v>
          </cell>
          <cell r="AB7">
            <v>5860488</v>
          </cell>
          <cell r="AC7">
            <v>7708631.629999999</v>
          </cell>
          <cell r="AD7">
            <v>7699797.7599999998</v>
          </cell>
          <cell r="AE7">
            <v>76942183.449999988</v>
          </cell>
          <cell r="AF7">
            <v>75177083</v>
          </cell>
          <cell r="AG7">
            <v>81424135.219999999</v>
          </cell>
          <cell r="AH7">
            <v>75212494.439999998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34090008.910000004</v>
          </cell>
          <cell r="AR7">
            <v>85679375.200000003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85679375.200000003</v>
          </cell>
          <cell r="BC7" t="str">
            <v>0</v>
          </cell>
          <cell r="BD7">
            <v>7891880.4800000004</v>
          </cell>
          <cell r="BE7">
            <v>75701782.473944634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1236435.5900000001</v>
          </cell>
          <cell r="BM7">
            <v>25081691.909999996</v>
          </cell>
          <cell r="BN7" t="str">
            <v>0</v>
          </cell>
          <cell r="BO7">
            <v>2514538.48</v>
          </cell>
          <cell r="BP7">
            <v>30400180.220000003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30400180.220000003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22443164.160000004</v>
          </cell>
          <cell r="CB7" t="str">
            <v>0</v>
          </cell>
          <cell r="CC7">
            <v>1990066.82</v>
          </cell>
          <cell r="CD7">
            <v>20052968.986817483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17669457.889999997</v>
          </cell>
          <cell r="CP7" t="str">
            <v>0</v>
          </cell>
          <cell r="CQ7">
            <v>1861864.66</v>
          </cell>
          <cell r="CR7">
            <v>20753366.649999999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20753366.649999999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20753366.649999999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22443164.160000004</v>
          </cell>
          <cell r="DL7" t="str">
            <v>0</v>
          </cell>
          <cell r="DN7">
            <v>2047574</v>
          </cell>
          <cell r="DO7">
            <v>18730543.360507555</v>
          </cell>
          <cell r="DP7" t="str">
            <v>0</v>
          </cell>
          <cell r="DQ7">
            <v>1169698.08</v>
          </cell>
          <cell r="DR7">
            <v>21630323.599999998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124709515.81999998</v>
          </cell>
          <cell r="H8">
            <v>265344591.04999998</v>
          </cell>
          <cell r="I8">
            <v>301191218</v>
          </cell>
          <cell r="J8">
            <v>98110442.910000011</v>
          </cell>
          <cell r="K8">
            <v>66933047.470000014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25528586.880000003</v>
          </cell>
          <cell r="AB8">
            <v>26796950</v>
          </cell>
          <cell r="AC8">
            <v>27310932.990000002</v>
          </cell>
          <cell r="AD8">
            <v>25719691.380000003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124709515.81999998</v>
          </cell>
          <cell r="AR8">
            <v>265344591.04999998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265344591.05000001</v>
          </cell>
          <cell r="BC8" t="str">
            <v>0</v>
          </cell>
          <cell r="BD8" t="str">
            <v>0</v>
          </cell>
          <cell r="BE8">
            <v>98110442.910000011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92172595.370000005</v>
          </cell>
          <cell r="BN8" t="str">
            <v>0</v>
          </cell>
          <cell r="BO8" t="str">
            <v>0</v>
          </cell>
          <cell r="BP8">
            <v>98103131.910000011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98103131.910000011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60457289.059999995</v>
          </cell>
          <cell r="CB8" t="str">
            <v>0</v>
          </cell>
          <cell r="CC8" t="str">
            <v>0</v>
          </cell>
          <cell r="CD8">
            <v>26847506.080000006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53452061.99000001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68027390.340000004</v>
          </cell>
          <cell r="CP8" t="str">
            <v>0</v>
          </cell>
          <cell r="CQ8" t="str">
            <v>0</v>
          </cell>
          <cell r="CR8">
            <v>71257453.830000013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71257453.830000013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71257453.830000013</v>
          </cell>
          <cell r="DE8" t="str">
            <v>0</v>
          </cell>
          <cell r="DG8" t="str">
            <v>0</v>
          </cell>
          <cell r="DH8">
            <v>53452061.99000001</v>
          </cell>
          <cell r="DI8" t="str">
            <v>0</v>
          </cell>
          <cell r="DJ8" t="str">
            <v>0</v>
          </cell>
          <cell r="DK8">
            <v>60457289.059999995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71853721.890000001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16024770.859999998</v>
          </cell>
          <cell r="H9">
            <v>35254245.879999995</v>
          </cell>
          <cell r="I9">
            <v>37945270</v>
          </cell>
          <cell r="J9">
            <v>13489766.069999998</v>
          </cell>
          <cell r="K9">
            <v>9799650.1600000001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16024770.859999998</v>
          </cell>
          <cell r="AR9">
            <v>35254245.879999995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35254245.880000003</v>
          </cell>
          <cell r="BC9" t="str">
            <v>0</v>
          </cell>
          <cell r="BD9" t="str">
            <v>0</v>
          </cell>
          <cell r="BE9">
            <v>13489766.069999998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12299512.210000001</v>
          </cell>
          <cell r="BN9" t="str">
            <v>0</v>
          </cell>
          <cell r="BO9" t="str">
            <v>0</v>
          </cell>
          <cell r="BP9">
            <v>13489766.069999998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13489766.069999998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8207079.0499999998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6225120.7000000002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9101490.9100000001</v>
          </cell>
          <cell r="CP9" t="str">
            <v>0</v>
          </cell>
          <cell r="CQ9" t="str">
            <v>0</v>
          </cell>
          <cell r="CR9">
            <v>9799650.1600000001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9799650.1600000001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9799650.1600000001</v>
          </cell>
          <cell r="DE9" t="str">
            <v>0</v>
          </cell>
          <cell r="DG9" t="str">
            <v>0</v>
          </cell>
          <cell r="DH9">
            <v>6225120.7000000002</v>
          </cell>
          <cell r="DI9" t="str">
            <v>0</v>
          </cell>
          <cell r="DJ9" t="str">
            <v>0</v>
          </cell>
          <cell r="DK9">
            <v>8207079.0499999998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39105769.619999997</v>
          </cell>
          <cell r="H10">
            <v>84822979.579999983</v>
          </cell>
          <cell r="I10">
            <v>95267985</v>
          </cell>
          <cell r="J10">
            <v>33262431.579999994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9152712.1699999999</v>
          </cell>
          <cell r="AB10">
            <v>8228470</v>
          </cell>
          <cell r="AC10">
            <v>9950179.9500000011</v>
          </cell>
          <cell r="AD10">
            <v>9950179.9500000011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39105769.619999997</v>
          </cell>
          <cell r="AR10">
            <v>84822979.579999983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84822979.579999983</v>
          </cell>
          <cell r="BC10" t="str">
            <v>0</v>
          </cell>
          <cell r="BD10" t="str">
            <v>0</v>
          </cell>
          <cell r="BE10">
            <v>33262431.579999994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29802967.090000004</v>
          </cell>
          <cell r="BN10" t="str">
            <v>0</v>
          </cell>
          <cell r="BO10" t="str">
            <v>0</v>
          </cell>
          <cell r="BP10">
            <v>33262431.579999994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33262431.579999994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19488258.599999998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16018114.940000001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16018114.940000001</v>
          </cell>
          <cell r="DI10" t="str">
            <v>0</v>
          </cell>
          <cell r="DJ10" t="str">
            <v>0</v>
          </cell>
          <cell r="DK10">
            <v>19488258.599999998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23610639.890000001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299761311.93636918</v>
          </cell>
          <cell r="K13">
            <v>309244588.57373762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299761311.93636918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70533157.515046999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119751470.42118317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179840056.29999995</v>
          </cell>
          <cell r="H14">
            <v>385421816.50999999</v>
          </cell>
          <cell r="I14">
            <v>434404473</v>
          </cell>
          <cell r="J14">
            <v>444623952.49636912</v>
          </cell>
          <cell r="K14">
            <v>409064940.88373768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38103437.890000001</v>
          </cell>
          <cell r="AB14">
            <v>38439302</v>
          </cell>
          <cell r="AC14">
            <v>41892576.359999999</v>
          </cell>
          <cell r="AD14">
            <v>39427385.370000005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179840056.29999995</v>
          </cell>
          <cell r="AR14">
            <v>385421816.50999999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385421816.50999999</v>
          </cell>
          <cell r="BC14" t="str">
            <v>0</v>
          </cell>
          <cell r="BD14" t="str">
            <v>0</v>
          </cell>
          <cell r="BE14">
            <v>444623952.49636912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134275074.67000002</v>
          </cell>
          <cell r="BN14" t="str">
            <v>0</v>
          </cell>
          <cell r="BO14" t="str">
            <v>0</v>
          </cell>
          <cell r="BP14">
            <v>148766241.04000002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88152626.710000008</v>
          </cell>
          <cell r="CB14" t="str">
            <v>0</v>
          </cell>
          <cell r="CC14" t="str">
            <v>0</v>
          </cell>
          <cell r="CD14">
            <v>111245556.40504701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75695297.63000001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98485603.520000011</v>
          </cell>
          <cell r="CP14" t="str">
            <v>0</v>
          </cell>
          <cell r="CQ14" t="str">
            <v>0</v>
          </cell>
          <cell r="CR14">
            <v>107414578.69000001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75695297.63000001</v>
          </cell>
          <cell r="DI14" t="str">
            <v>0</v>
          </cell>
          <cell r="DJ14" t="str">
            <v>0</v>
          </cell>
          <cell r="DK14">
            <v>88152626.710000008</v>
          </cell>
          <cell r="DL14" t="str">
            <v>0</v>
          </cell>
          <cell r="DN14" t="str">
            <v>0</v>
          </cell>
          <cell r="DO14">
            <v>119754212.42118317</v>
          </cell>
          <cell r="DP14" t="str">
            <v>0</v>
          </cell>
          <cell r="DQ14" t="str">
            <v>0</v>
          </cell>
          <cell r="DR14">
            <v>104961014.53000002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7891880.4800000004</v>
          </cell>
          <cell r="F15">
            <v>7173898.6600000001</v>
          </cell>
          <cell r="G15">
            <v>213930065.20999998</v>
          </cell>
          <cell r="H15">
            <v>471101191.70999992</v>
          </cell>
          <cell r="I15">
            <v>498757358</v>
          </cell>
          <cell r="J15">
            <v>520325734.97031379</v>
          </cell>
          <cell r="K15">
            <v>478684995.03419805</v>
          </cell>
          <cell r="L15">
            <v>342940819.72999996</v>
          </cell>
          <cell r="M15">
            <v>760635428.82000017</v>
          </cell>
          <cell r="N15">
            <v>834106936</v>
          </cell>
          <cell r="O15">
            <v>873972739.34144032</v>
          </cell>
          <cell r="P15">
            <v>783240163.8588562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44432753.560000002</v>
          </cell>
          <cell r="AB15">
            <v>44299790</v>
          </cell>
          <cell r="AC15">
            <v>49601207.989999995</v>
          </cell>
          <cell r="AD15">
            <v>47127183.129999995</v>
          </cell>
          <cell r="AE15">
            <v>76942183.449999988</v>
          </cell>
          <cell r="AF15">
            <v>75177083</v>
          </cell>
          <cell r="AG15">
            <v>81424135.219999999</v>
          </cell>
          <cell r="AH15">
            <v>75212494.439999998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213930065.20999998</v>
          </cell>
          <cell r="AR15">
            <v>471101191.70999992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471101191.71000004</v>
          </cell>
          <cell r="BC15" t="str">
            <v>0</v>
          </cell>
          <cell r="BD15">
            <v>7891880.4800000004</v>
          </cell>
          <cell r="BE15">
            <v>520325734.97031379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1236435.5900000001</v>
          </cell>
          <cell r="BM15">
            <v>159356766.58000001</v>
          </cell>
          <cell r="BN15" t="str">
            <v>0</v>
          </cell>
          <cell r="BO15">
            <v>2514538.48</v>
          </cell>
          <cell r="BP15">
            <v>179166421.25999999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175255509.77999997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131298525.39186449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89031939.890000015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128167945.34000002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124898125.32000001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124898125.32000001</v>
          </cell>
          <cell r="DE15" t="str">
            <v>0</v>
          </cell>
          <cell r="DG15">
            <v>1224872.48</v>
          </cell>
          <cell r="DH15">
            <v>89031939.890000015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138484755.78169072</v>
          </cell>
          <cell r="DP15" t="str">
            <v>0</v>
          </cell>
          <cell r="DQ15">
            <v>1169698.08</v>
          </cell>
          <cell r="DR15">
            <v>126591338.13000001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-22369853.899999999</v>
          </cell>
          <cell r="H16">
            <v>-51839086.880000003</v>
          </cell>
          <cell r="I16">
            <v>-50045467</v>
          </cell>
          <cell r="J16">
            <v>-51457581.193189174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-4845642.3899999997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-22369853.899999999</v>
          </cell>
          <cell r="AR16">
            <v>-51839086.880000003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-51839086.880000003</v>
          </cell>
          <cell r="BC16" t="str">
            <v>0</v>
          </cell>
          <cell r="BD16" t="str">
            <v>0</v>
          </cell>
          <cell r="BE16">
            <v>-51457581.193189174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-16599543.079999998</v>
          </cell>
          <cell r="BN16" t="str">
            <v>0</v>
          </cell>
          <cell r="BO16" t="str">
            <v>0</v>
          </cell>
          <cell r="BP16">
            <v>-18205678.770000003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-18205678.770000003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-13152368.070000002</v>
          </cell>
          <cell r="CB16" t="str">
            <v>0</v>
          </cell>
          <cell r="CC16" t="str">
            <v>0</v>
          </cell>
          <cell r="CD16">
            <v>-12696708.317256181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-8753886.9299999997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-12045612.380000001</v>
          </cell>
          <cell r="CP16" t="str">
            <v>0</v>
          </cell>
          <cell r="CQ16" t="str">
            <v>0</v>
          </cell>
          <cell r="CR16">
            <v>-13615966.969999999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-13615966.969999999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-13615966.969999999</v>
          </cell>
          <cell r="DE16" t="str">
            <v>0</v>
          </cell>
          <cell r="DG16" t="str">
            <v>0</v>
          </cell>
          <cell r="DH16">
            <v>-8753886.9299999997</v>
          </cell>
          <cell r="DI16" t="str">
            <v>0</v>
          </cell>
          <cell r="DJ16" t="str">
            <v>0</v>
          </cell>
          <cell r="DK16">
            <v>-13152368.070000002</v>
          </cell>
          <cell r="DL16" t="str">
            <v>0</v>
          </cell>
          <cell r="DN16" t="str">
            <v>0</v>
          </cell>
          <cell r="DO16">
            <v>-13501741.461914413</v>
          </cell>
          <cell r="DP16" t="str">
            <v>0</v>
          </cell>
          <cell r="DQ16" t="str">
            <v>0</v>
          </cell>
          <cell r="DR16">
            <v>-13215364.980000002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-1341889.2124673785</v>
          </cell>
          <cell r="K17">
            <v>-717259.81313223322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-1341889.2124673785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-757349.53999999911</v>
          </cell>
          <cell r="BN17" t="str">
            <v>0</v>
          </cell>
          <cell r="BO17" t="str">
            <v>0</v>
          </cell>
          <cell r="BP17">
            <v>-865168.68999999948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-865168.68999999948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-563988.85999999754</v>
          </cell>
          <cell r="CB17" t="str">
            <v>0</v>
          </cell>
          <cell r="CC17" t="str">
            <v>0</v>
          </cell>
          <cell r="CD17">
            <v>-301376.90022484434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-1139045.8799999999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-544387.52999999933</v>
          </cell>
          <cell r="CP17" t="str">
            <v>0</v>
          </cell>
          <cell r="CQ17" t="str">
            <v>0</v>
          </cell>
          <cell r="CR17">
            <v>-669730.00999999791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-669730.00999999791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-669730.00999999791</v>
          </cell>
          <cell r="DE17" t="str">
            <v>0</v>
          </cell>
          <cell r="DG17" t="str">
            <v>0</v>
          </cell>
          <cell r="DH17">
            <v>-1139045.8799999999</v>
          </cell>
          <cell r="DI17" t="str">
            <v>0</v>
          </cell>
          <cell r="DJ17" t="str">
            <v>0</v>
          </cell>
          <cell r="DK17">
            <v>-563988.85999999754</v>
          </cell>
          <cell r="DL17" t="str">
            <v>0</v>
          </cell>
          <cell r="DN17" t="str">
            <v>0</v>
          </cell>
          <cell r="DO17">
            <v>-199948.61249253474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15573795.629999999</v>
          </cell>
          <cell r="C18">
            <v>34736742.329999998</v>
          </cell>
          <cell r="D18">
            <v>38735254</v>
          </cell>
          <cell r="E18">
            <v>12080297.389999999</v>
          </cell>
          <cell r="F18">
            <v>8640339.7699999996</v>
          </cell>
          <cell r="G18">
            <v>-16423994.669999998</v>
          </cell>
          <cell r="H18">
            <v>-28448078.460000008</v>
          </cell>
          <cell r="I18">
            <v>-39175228</v>
          </cell>
          <cell r="J18">
            <v>-12550804.620000005</v>
          </cell>
          <cell r="K18">
            <v>-8933643.9199999906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15573795.629999999</v>
          </cell>
          <cell r="AO18">
            <v>34736742.329999998</v>
          </cell>
          <cell r="AP18">
            <v>38735254</v>
          </cell>
          <cell r="AQ18">
            <v>-16423994.669999998</v>
          </cell>
          <cell r="AR18">
            <v>-28448078.460000008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34736742.330000006</v>
          </cell>
          <cell r="BB18">
            <v>-28448078.460000001</v>
          </cell>
          <cell r="BC18" t="str">
            <v>0</v>
          </cell>
          <cell r="BD18">
            <v>12080297.389999999</v>
          </cell>
          <cell r="BE18">
            <v>-12550804.620000005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11869829.629999999</v>
          </cell>
          <cell r="BM18">
            <v>-9476121.9700000007</v>
          </cell>
          <cell r="BN18" t="str">
            <v>0</v>
          </cell>
          <cell r="BO18">
            <v>12080297.389999999</v>
          </cell>
          <cell r="BP18">
            <v>-12623472.620000005</v>
          </cell>
          <cell r="BQ18" t="str">
            <v>0</v>
          </cell>
          <cell r="BR18" t="str">
            <v>0</v>
          </cell>
          <cell r="BS18">
            <v>12080297.389999999</v>
          </cell>
          <cell r="BT18">
            <v>-12623472.620000005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8757170.2100000009</v>
          </cell>
          <cell r="CA18">
            <v>-5757952.8899999997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6628192.8499999996</v>
          </cell>
          <cell r="CH18">
            <v>-7408599.7499999953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8773921.0999999996</v>
          </cell>
          <cell r="CO18">
            <v>-6716702.4900000012</v>
          </cell>
          <cell r="CP18" t="str">
            <v>0</v>
          </cell>
          <cell r="CQ18">
            <v>8945602.7799999993</v>
          </cell>
          <cell r="CR18">
            <v>-9015394.9199999906</v>
          </cell>
          <cell r="CS18" t="str">
            <v>0</v>
          </cell>
          <cell r="CT18" t="str">
            <v>0</v>
          </cell>
          <cell r="CU18">
            <v>8945602.7799999993</v>
          </cell>
          <cell r="CV18">
            <v>-9015394.9199999906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8945602.7799999993</v>
          </cell>
          <cell r="DD18">
            <v>-9015394.9199999906</v>
          </cell>
          <cell r="DE18" t="str">
            <v>0</v>
          </cell>
          <cell r="DG18">
            <v>6628192.8499999996</v>
          </cell>
          <cell r="DH18">
            <v>-7408599.7499999953</v>
          </cell>
          <cell r="DI18" t="str">
            <v>0</v>
          </cell>
          <cell r="DJ18">
            <v>8757170.2100000009</v>
          </cell>
          <cell r="DK18">
            <v>-5757952.8899999997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8901724.1199999992</v>
          </cell>
          <cell r="DR18">
            <v>-8482910.209999999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15573795.629999999</v>
          </cell>
          <cell r="C20">
            <v>34736742.329999998</v>
          </cell>
          <cell r="D20">
            <v>38735254</v>
          </cell>
          <cell r="E20">
            <v>12080297.389999999</v>
          </cell>
          <cell r="F20">
            <v>8640339.7699999996</v>
          </cell>
          <cell r="G20">
            <v>-40602624.460000008</v>
          </cell>
          <cell r="H20">
            <v>-83642379.349999949</v>
          </cell>
          <cell r="I20">
            <v>-89189094</v>
          </cell>
          <cell r="J20">
            <v>-65350275.025656596</v>
          </cell>
          <cell r="K20">
            <v>-61139983.303132229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-6801974.4699999942</v>
          </cell>
          <cell r="AB20">
            <v>-8025374</v>
          </cell>
          <cell r="AC20">
            <v>-8241107.3699999982</v>
          </cell>
          <cell r="AD20">
            <v>-8058122.0199999968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15573795.629999999</v>
          </cell>
          <cell r="AO20">
            <v>34736742.329999998</v>
          </cell>
          <cell r="AP20">
            <v>38735254</v>
          </cell>
          <cell r="AQ20">
            <v>-40602624.460000008</v>
          </cell>
          <cell r="AR20">
            <v>-83642379.349999949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34736742.330000006</v>
          </cell>
          <cell r="BB20">
            <v>-83642379.349999949</v>
          </cell>
          <cell r="BC20" t="str">
            <v>0</v>
          </cell>
          <cell r="BD20">
            <v>12080297.389999999</v>
          </cell>
          <cell r="BE20">
            <v>-65350275.025656596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11869829.629999999</v>
          </cell>
          <cell r="BM20">
            <v>-26833014.59</v>
          </cell>
          <cell r="BN20" t="str">
            <v>0</v>
          </cell>
          <cell r="BO20">
            <v>12080297.389999999</v>
          </cell>
          <cell r="BP20">
            <v>-31694320.079999983</v>
          </cell>
          <cell r="BQ20" t="str">
            <v>0</v>
          </cell>
          <cell r="BR20" t="str">
            <v>0</v>
          </cell>
          <cell r="BS20">
            <v>12080297.389999999</v>
          </cell>
          <cell r="BT20">
            <v>-31694320.079999983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8757170.2100000009</v>
          </cell>
          <cell r="CA20">
            <v>-19474309.820000004</v>
          </cell>
          <cell r="CB20" t="str">
            <v>0</v>
          </cell>
          <cell r="CC20">
            <v>3134694.61</v>
          </cell>
          <cell r="CD20">
            <v>-16587996.917481024</v>
          </cell>
          <cell r="CE20" t="str">
            <v>0</v>
          </cell>
          <cell r="CF20" t="str">
            <v>0</v>
          </cell>
          <cell r="CG20">
            <v>6628192.8499999996</v>
          </cell>
          <cell r="CH20">
            <v>-17301532.559999995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8773921.0999999996</v>
          </cell>
          <cell r="CO20">
            <v>-19306702.400000006</v>
          </cell>
          <cell r="CP20" t="str">
            <v>0</v>
          </cell>
          <cell r="CQ20">
            <v>8945602.7799999993</v>
          </cell>
          <cell r="CR20">
            <v>-23301091.899999995</v>
          </cell>
          <cell r="CS20" t="str">
            <v>0</v>
          </cell>
          <cell r="CT20" t="str">
            <v>0</v>
          </cell>
          <cell r="CU20">
            <v>8945602.7799999993</v>
          </cell>
          <cell r="CV20">
            <v>-23301091.899999995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8945602.7799999993</v>
          </cell>
          <cell r="DD20">
            <v>-23301091.899999995</v>
          </cell>
          <cell r="DE20" t="str">
            <v>0</v>
          </cell>
          <cell r="DG20">
            <v>6628192.8499999996</v>
          </cell>
          <cell r="DH20">
            <v>-17301532.559999995</v>
          </cell>
          <cell r="DI20" t="str">
            <v>0</v>
          </cell>
          <cell r="DJ20">
            <v>8757170.2100000009</v>
          </cell>
          <cell r="DK20">
            <v>-19474309.820000004</v>
          </cell>
          <cell r="DL20" t="str">
            <v>0</v>
          </cell>
          <cell r="DN20" t="str">
            <v>0</v>
          </cell>
          <cell r="DO20">
            <v>-13674441.074406948</v>
          </cell>
          <cell r="DP20" t="str">
            <v>0</v>
          </cell>
          <cell r="DQ20">
            <v>8901724.1199999992</v>
          </cell>
          <cell r="DR20">
            <v>-23089159.079999998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18660532.769999992</v>
          </cell>
          <cell r="C21">
            <v>39302299.359999992</v>
          </cell>
          <cell r="D21">
            <v>45732349</v>
          </cell>
          <cell r="E21">
            <v>19972177.869999997</v>
          </cell>
          <cell r="F21">
            <v>15814238.430000002</v>
          </cell>
          <cell r="G21">
            <v>173327440.74999997</v>
          </cell>
          <cell r="H21">
            <v>387458812.35999984</v>
          </cell>
          <cell r="I21">
            <v>409568264</v>
          </cell>
          <cell r="J21">
            <v>454975459.94465703</v>
          </cell>
          <cell r="K21">
            <v>417545011.73106593</v>
          </cell>
          <cell r="L21">
            <v>342940819.72999996</v>
          </cell>
          <cell r="M21">
            <v>760635428.82000017</v>
          </cell>
          <cell r="N21">
            <v>834106936</v>
          </cell>
          <cell r="O21">
            <v>873972739.34144032</v>
          </cell>
          <cell r="P21">
            <v>783240163.8588562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37630779.089999989</v>
          </cell>
          <cell r="AB21">
            <v>36274416</v>
          </cell>
          <cell r="AC21">
            <v>41360100.619999997</v>
          </cell>
          <cell r="AD21">
            <v>39069061.109999999</v>
          </cell>
          <cell r="AE21">
            <v>76942183.449999988</v>
          </cell>
          <cell r="AF21">
            <v>75177083</v>
          </cell>
          <cell r="AG21">
            <v>81424135.219999999</v>
          </cell>
          <cell r="AH21">
            <v>75212494.439999998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18660532.769999992</v>
          </cell>
          <cell r="AO21">
            <v>39302299.359999992</v>
          </cell>
          <cell r="AP21">
            <v>45732349</v>
          </cell>
          <cell r="AQ21">
            <v>173327440.74999997</v>
          </cell>
          <cell r="AR21">
            <v>387458812.35999984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39302299.359999992</v>
          </cell>
          <cell r="BB21">
            <v>387458812.35999995</v>
          </cell>
          <cell r="BC21" t="str">
            <v>0</v>
          </cell>
          <cell r="BD21">
            <v>19972177.869999997</v>
          </cell>
          <cell r="BE21">
            <v>454975459.94465703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13106265.219999999</v>
          </cell>
          <cell r="BM21">
            <v>132523751.99000011</v>
          </cell>
          <cell r="BN21" t="str">
            <v>0</v>
          </cell>
          <cell r="BO21">
            <v>14594835.869999999</v>
          </cell>
          <cell r="BP21">
            <v>147472101.1800001</v>
          </cell>
          <cell r="BQ21" t="str">
            <v>0</v>
          </cell>
          <cell r="BR21" t="str">
            <v>0</v>
          </cell>
          <cell r="BS21">
            <v>14594835.869999999</v>
          </cell>
          <cell r="BT21">
            <v>143561189.70000005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9810747.9199999999</v>
          </cell>
          <cell r="CA21">
            <v>91121481.050000116</v>
          </cell>
          <cell r="CB21" t="str">
            <v>0</v>
          </cell>
          <cell r="CC21">
            <v>5124761.43</v>
          </cell>
          <cell r="CD21">
            <v>114710528.47438347</v>
          </cell>
          <cell r="CE21" t="str">
            <v>0</v>
          </cell>
          <cell r="CF21" t="str">
            <v>0</v>
          </cell>
          <cell r="CG21">
            <v>7853065.3300000001</v>
          </cell>
          <cell r="CH21">
            <v>71730407.330000028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9724557.8899999987</v>
          </cell>
          <cell r="CO21">
            <v>96848359.009999961</v>
          </cell>
          <cell r="CP21" t="str">
            <v>0</v>
          </cell>
          <cell r="CQ21">
            <v>10807467.439999999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10807467.439999999</v>
          </cell>
          <cell r="CV21">
            <v>101597033.41999999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10807467.439999999</v>
          </cell>
          <cell r="DD21">
            <v>101597033.41999999</v>
          </cell>
          <cell r="DE21" t="str">
            <v>0</v>
          </cell>
          <cell r="DG21">
            <v>7853065.3300000001</v>
          </cell>
          <cell r="DH21">
            <v>71730407.330000028</v>
          </cell>
          <cell r="DI21" t="str">
            <v>0</v>
          </cell>
          <cell r="DJ21">
            <v>9810747.9199999999</v>
          </cell>
          <cell r="DK21">
            <v>91121481.050000116</v>
          </cell>
          <cell r="DL21" t="str">
            <v>0</v>
          </cell>
          <cell r="DN21">
            <v>2047574</v>
          </cell>
          <cell r="DO21">
            <v>124810314.70728377</v>
          </cell>
          <cell r="DP21" t="str">
            <v>0</v>
          </cell>
          <cell r="DQ21">
            <v>10071422.199999997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6878325.3399999999</v>
          </cell>
          <cell r="I22">
            <v>6642173</v>
          </cell>
          <cell r="J22">
            <v>7459020.2010373082</v>
          </cell>
          <cell r="K22">
            <v>6744485.915393129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6878325.3399999999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6878325.3399999999</v>
          </cell>
          <cell r="BC22" t="str">
            <v>0</v>
          </cell>
          <cell r="BD22" t="str">
            <v>0</v>
          </cell>
          <cell r="BE22">
            <v>7459020.2010373082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2134028.7599999998</v>
          </cell>
          <cell r="CB22" t="str">
            <v>0</v>
          </cell>
          <cell r="CC22" t="str">
            <v>0</v>
          </cell>
          <cell r="CD22">
            <v>1911606.2836337565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2134028.7599999998</v>
          </cell>
          <cell r="DL22" t="str">
            <v>0</v>
          </cell>
          <cell r="DN22" t="str">
            <v>0</v>
          </cell>
          <cell r="DO22">
            <v>1901293.3240617425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2834654.8620726434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2834654.8620726434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1199798.8799999999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698330.31963034754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807304.23421000293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58217.619999999937</v>
          </cell>
          <cell r="K24">
            <v>-6609.6100000001024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8067.7199999999939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58217.619999999937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-144512.54999999999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152763.23000000001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26695.439999999999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167255.26999999999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167255.26999999999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167255.26999999999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26695.439999999999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163799.26999999999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2266844.7400000002</v>
          </cell>
          <cell r="D25">
            <v>2241066</v>
          </cell>
          <cell r="E25">
            <v>767793.27</v>
          </cell>
          <cell r="F25">
            <v>576106.68999999994</v>
          </cell>
          <cell r="G25">
            <v>3294815.53</v>
          </cell>
          <cell r="H25">
            <v>7630687.1799999997</v>
          </cell>
          <cell r="I25">
            <v>8511336</v>
          </cell>
          <cell r="J25">
            <v>2923552.25</v>
          </cell>
          <cell r="K25">
            <v>2152313.9300000002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2266844.7400000002</v>
          </cell>
          <cell r="AP25">
            <v>2241066</v>
          </cell>
          <cell r="AQ25">
            <v>3294815.53</v>
          </cell>
          <cell r="AR25">
            <v>7630687.1799999997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2266844.7400000002</v>
          </cell>
          <cell r="BB25">
            <v>7630687.1799999997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2664675.9700000002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1164101.6000000001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572036.69999999995</v>
          </cell>
          <cell r="CO25">
            <v>1967251.23</v>
          </cell>
          <cell r="CP25" t="str">
            <v>0</v>
          </cell>
          <cell r="CQ25">
            <v>553606.68999999994</v>
          </cell>
          <cell r="CR25">
            <v>2130713.9300000002</v>
          </cell>
          <cell r="CS25" t="str">
            <v>0</v>
          </cell>
          <cell r="CT25" t="str">
            <v>0</v>
          </cell>
          <cell r="CU25">
            <v>553606.68999999994</v>
          </cell>
          <cell r="CV25">
            <v>2130713.9300000002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553606.68999999994</v>
          </cell>
          <cell r="DD25">
            <v>2130713.9300000002</v>
          </cell>
          <cell r="DE25" t="str">
            <v>0</v>
          </cell>
          <cell r="DG25">
            <v>383378.21</v>
          </cell>
          <cell r="DH25">
            <v>1164101.6000000001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7677715.8500000006</v>
          </cell>
          <cell r="H26">
            <v>16989842.799999997</v>
          </cell>
          <cell r="I26">
            <v>17069082</v>
          </cell>
          <cell r="J26">
            <v>13275444.933109952</v>
          </cell>
          <cell r="K26">
            <v>11932049.32039313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7677715.8500000006</v>
          </cell>
          <cell r="AR26">
            <v>16989842.799999997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16989842.800000001</v>
          </cell>
          <cell r="BC26" t="str">
            <v>0</v>
          </cell>
          <cell r="BD26">
            <v>1418840.87</v>
          </cell>
          <cell r="BE26">
            <v>13275444.933109952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6570763.0899999989</v>
          </cell>
          <cell r="BN26" t="str">
            <v>0</v>
          </cell>
          <cell r="BO26">
            <v>987389.87</v>
          </cell>
          <cell r="BP26">
            <v>6305352.3199999994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6305352.3199999994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3541138.1532641035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5075057.6399999997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2803733.5582717452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19882900.52999999</v>
          </cell>
          <cell r="C27">
            <v>42240563.79999999</v>
          </cell>
          <cell r="D27">
            <v>48613494</v>
          </cell>
          <cell r="E27">
            <v>21391018.739999998</v>
          </cell>
          <cell r="F27">
            <v>17020483.390000001</v>
          </cell>
          <cell r="G27">
            <v>181005156.59999999</v>
          </cell>
          <cell r="H27">
            <v>404448655.15999967</v>
          </cell>
          <cell r="I27">
            <v>426637346</v>
          </cell>
          <cell r="J27">
            <v>468250904.87776685</v>
          </cell>
          <cell r="K27">
            <v>429477061.05145901</v>
          </cell>
          <cell r="L27">
            <v>342940819.72999996</v>
          </cell>
          <cell r="M27">
            <v>760635428.82000017</v>
          </cell>
          <cell r="N27">
            <v>834106936</v>
          </cell>
          <cell r="O27">
            <v>873972739.34144032</v>
          </cell>
          <cell r="P27">
            <v>783240163.8588562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39628673.659999982</v>
          </cell>
          <cell r="AB27">
            <v>37793552</v>
          </cell>
          <cell r="AC27">
            <v>42866469.580000006</v>
          </cell>
          <cell r="AD27">
            <v>40566658.050000004</v>
          </cell>
          <cell r="AE27">
            <v>76942183.449999988</v>
          </cell>
          <cell r="AF27">
            <v>75177083</v>
          </cell>
          <cell r="AG27">
            <v>81424135.219999999</v>
          </cell>
          <cell r="AH27">
            <v>75212494.439999998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19882900.52999999</v>
          </cell>
          <cell r="AO27">
            <v>42240563.79999999</v>
          </cell>
          <cell r="AP27">
            <v>48613494</v>
          </cell>
          <cell r="AQ27">
            <v>181005156.59999999</v>
          </cell>
          <cell r="AR27">
            <v>404448655.15999967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42240563.79999999</v>
          </cell>
          <cell r="BB27">
            <v>404448655.15999979</v>
          </cell>
          <cell r="BC27" t="str">
            <v>0</v>
          </cell>
          <cell r="BD27">
            <v>21391018.739999998</v>
          </cell>
          <cell r="BE27">
            <v>468250904.87776685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14078167.029999999</v>
          </cell>
          <cell r="BM27">
            <v>139094515.08000016</v>
          </cell>
          <cell r="BN27" t="str">
            <v>0</v>
          </cell>
          <cell r="BO27">
            <v>15582225.739999998</v>
          </cell>
          <cell r="BP27">
            <v>153777453.50000015</v>
          </cell>
          <cell r="BQ27" t="str">
            <v>0</v>
          </cell>
          <cell r="BR27" t="str">
            <v>0</v>
          </cell>
          <cell r="BS27">
            <v>15582225.739999998</v>
          </cell>
          <cell r="BT27">
            <v>149866542.0200001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10522398.799999999</v>
          </cell>
          <cell r="CA27">
            <v>94774187.220000118</v>
          </cell>
          <cell r="CB27" t="str">
            <v>0</v>
          </cell>
          <cell r="CC27">
            <v>5499153.3400000017</v>
          </cell>
          <cell r="CD27">
            <v>118251666.62764758</v>
          </cell>
          <cell r="CE27" t="str">
            <v>0</v>
          </cell>
          <cell r="CF27" t="str">
            <v>0</v>
          </cell>
          <cell r="CG27">
            <v>8354571.1300000008</v>
          </cell>
          <cell r="CH27">
            <v>74933766.070000008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101923416.64999993</v>
          </cell>
          <cell r="CP27" t="str">
            <v>0</v>
          </cell>
          <cell r="CQ27">
            <v>11528329.399999999</v>
          </cell>
          <cell r="CR27">
            <v>109342369.11000004</v>
          </cell>
          <cell r="CS27" t="str">
            <v>0</v>
          </cell>
          <cell r="CT27" t="str">
            <v>0</v>
          </cell>
          <cell r="CU27">
            <v>11528329.399999999</v>
          </cell>
          <cell r="CV27">
            <v>106072549.09000003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11528329.399999999</v>
          </cell>
          <cell r="DD27">
            <v>106072549.09000003</v>
          </cell>
          <cell r="DE27" t="str">
            <v>0</v>
          </cell>
          <cell r="DG27">
            <v>8354571.1300000008</v>
          </cell>
          <cell r="DH27">
            <v>74933766.070000008</v>
          </cell>
          <cell r="DI27" t="str">
            <v>0</v>
          </cell>
          <cell r="DJ27">
            <v>10522398.799999999</v>
          </cell>
          <cell r="DK27">
            <v>94774187.220000118</v>
          </cell>
          <cell r="DL27" t="str">
            <v>0</v>
          </cell>
          <cell r="DN27">
            <v>2209370</v>
          </cell>
          <cell r="DO27">
            <v>127614048.2655555</v>
          </cell>
          <cell r="DP27" t="str">
            <v>0</v>
          </cell>
          <cell r="DQ27">
            <v>10808415.609999996</v>
          </cell>
          <cell r="DR27">
            <v>108508647.52000003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12281424.450000001</v>
          </cell>
          <cell r="H28">
            <v>28916391.100000001</v>
          </cell>
          <cell r="I28">
            <v>31287015</v>
          </cell>
          <cell r="J28">
            <v>11537201.270000001</v>
          </cell>
          <cell r="K28">
            <v>8223565.5600000015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12281424.450000001</v>
          </cell>
          <cell r="AR28">
            <v>28916391.100000001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28916391.100000001</v>
          </cell>
          <cell r="BC28" t="str">
            <v>0</v>
          </cell>
          <cell r="BD28">
            <v>1213047.29</v>
          </cell>
          <cell r="BE28">
            <v>11537201.270000001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9725586.3200000003</v>
          </cell>
          <cell r="BN28" t="str">
            <v>0</v>
          </cell>
          <cell r="BO28">
            <v>1105075.45</v>
          </cell>
          <cell r="BP28">
            <v>11073212.270000001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11073212.270000001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6750168.1199999992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7026679.6400000006</v>
          </cell>
          <cell r="CP28" t="str">
            <v>0</v>
          </cell>
          <cell r="CQ28">
            <v>797084.22</v>
          </cell>
          <cell r="CR28">
            <v>7926168.1900000013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7926168.1900000013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7926168.1900000013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6750168.1199999992</v>
          </cell>
          <cell r="DL28" t="str">
            <v>0</v>
          </cell>
          <cell r="DN28">
            <v>40489.440000000002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7154926.3800000008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10795912.169999994</v>
          </cell>
          <cell r="D29">
            <v>7158151.8799999999</v>
          </cell>
          <cell r="E29">
            <v>15209747.93</v>
          </cell>
          <cell r="F29">
            <v>7213175.6900000004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10795912.169999994</v>
          </cell>
          <cell r="AP29">
            <v>7158151.8799999999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7158151.8799999999</v>
          </cell>
          <cell r="AY29" t="str">
            <v>0</v>
          </cell>
          <cell r="AZ29" t="str">
            <v>0</v>
          </cell>
          <cell r="BA29">
            <v>10795912.169999992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2573732.9900000002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2245519.0099999998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6163421.2699999986</v>
          </cell>
          <cell r="C30">
            <v>10792175.950000001</v>
          </cell>
          <cell r="D30">
            <v>11106413.440000001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6163421.2699999986</v>
          </cell>
          <cell r="AO30">
            <v>10792175.950000001</v>
          </cell>
          <cell r="AP30">
            <v>11106413.440000001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11106413.440000001</v>
          </cell>
          <cell r="AY30" t="str">
            <v>0</v>
          </cell>
          <cell r="AZ30" t="str">
            <v>0</v>
          </cell>
          <cell r="BA30">
            <v>10792175.950000001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2597649.3199999998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2597649.3199999998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2597649.3199999998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10705057.450000001</v>
          </cell>
          <cell r="C31">
            <v>25974422.549999997</v>
          </cell>
          <cell r="D31">
            <v>23365400.02</v>
          </cell>
          <cell r="E31">
            <v>8551045.7300000004</v>
          </cell>
          <cell r="F31">
            <v>6203787.1399999997</v>
          </cell>
          <cell r="G31">
            <v>3790517.54</v>
          </cell>
          <cell r="H31">
            <v>9273580.6300000008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10705057.450000001</v>
          </cell>
          <cell r="AO31">
            <v>25974422.549999997</v>
          </cell>
          <cell r="AP31">
            <v>23365400.02</v>
          </cell>
          <cell r="AQ31">
            <v>3790517.54</v>
          </cell>
          <cell r="AR31">
            <v>9273580.6300000008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25974422.550000001</v>
          </cell>
          <cell r="BB31">
            <v>9273580.629999999</v>
          </cell>
          <cell r="BC31" t="str">
            <v>0</v>
          </cell>
          <cell r="BD31">
            <v>8551045.7300000004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8632327.1900000013</v>
          </cell>
          <cell r="BM31">
            <v>3078853.45</v>
          </cell>
          <cell r="BN31" t="str">
            <v>0</v>
          </cell>
          <cell r="BO31">
            <v>8545045.7300000004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8545045.7300000004</v>
          </cell>
          <cell r="BT31">
            <v>3669342.9</v>
          </cell>
          <cell r="BU31" t="str">
            <v>0</v>
          </cell>
          <cell r="BW31">
            <v>5813434.5499999998</v>
          </cell>
          <cell r="BX31">
            <v>2886410</v>
          </cell>
          <cell r="BY31" t="str">
            <v>0</v>
          </cell>
          <cell r="BZ31">
            <v>6234474.7900000019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4508020.3099999996</v>
          </cell>
          <cell r="CH31">
            <v>1135636.7</v>
          </cell>
          <cell r="CI31" t="str">
            <v>0</v>
          </cell>
          <cell r="CK31">
            <v>5789232.1299999999</v>
          </cell>
          <cell r="CL31">
            <v>2844105</v>
          </cell>
          <cell r="CM31" t="str">
            <v>0</v>
          </cell>
          <cell r="CN31">
            <v>6421448.2699999996</v>
          </cell>
          <cell r="CO31">
            <v>2233038.14</v>
          </cell>
          <cell r="CP31" t="str">
            <v>0</v>
          </cell>
          <cell r="CQ31">
            <v>6197037.1399999997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6197037.1399999997</v>
          </cell>
          <cell r="CV31">
            <v>2654880.84</v>
          </cell>
          <cell r="CW31" t="str">
            <v>0</v>
          </cell>
          <cell r="CY31">
            <v>5813434.5499999998</v>
          </cell>
          <cell r="CZ31">
            <v>2886410</v>
          </cell>
          <cell r="DA31" t="str">
            <v>0</v>
          </cell>
          <cell r="DC31">
            <v>6197037.1399999997</v>
          </cell>
          <cell r="DD31">
            <v>2654880.84</v>
          </cell>
          <cell r="DE31" t="str">
            <v>0</v>
          </cell>
          <cell r="DG31">
            <v>4508020.3099999996</v>
          </cell>
          <cell r="DH31">
            <v>1135636.7</v>
          </cell>
          <cell r="DI31" t="str">
            <v>0</v>
          </cell>
          <cell r="DJ31">
            <v>6234474.7900000019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7050267.5099999988</v>
          </cell>
          <cell r="DR31">
            <v>2682422.3199999998</v>
          </cell>
          <cell r="DS31" t="str">
            <v>0</v>
          </cell>
          <cell r="DT31">
            <v>6034703.6899999995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5422720.0899999999</v>
          </cell>
          <cell r="D32">
            <v>4597662</v>
          </cell>
          <cell r="E32">
            <v>2362902.4900000002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566902.69999999995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5422720.0899999999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5422720.0899999999</v>
          </cell>
          <cell r="BB32" t="str">
            <v>0</v>
          </cell>
          <cell r="BC32" t="str">
            <v>0</v>
          </cell>
          <cell r="BD32">
            <v>2362902.4900000002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20442296.510000005</v>
          </cell>
          <cell r="C33">
            <v>42189318.589999996</v>
          </cell>
          <cell r="D33">
            <v>39069475.460000001</v>
          </cell>
          <cell r="E33">
            <v>22078460.979999993</v>
          </cell>
          <cell r="F33">
            <v>19174339.970000006</v>
          </cell>
          <cell r="G33">
            <v>3790517.54</v>
          </cell>
          <cell r="H33">
            <v>9273580.6300000008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20442296.510000005</v>
          </cell>
          <cell r="AO33">
            <v>42189318.589999996</v>
          </cell>
          <cell r="AP33">
            <v>39069475.460000001</v>
          </cell>
          <cell r="AQ33">
            <v>3790517.54</v>
          </cell>
          <cell r="AR33">
            <v>9273580.6300000008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39069475.460000001</v>
          </cell>
          <cell r="AY33">
            <v>11655371</v>
          </cell>
          <cell r="AZ33" t="str">
            <v>0</v>
          </cell>
          <cell r="BA33">
            <v>42189318.589999996</v>
          </cell>
          <cell r="BB33">
            <v>9273580.629999999</v>
          </cell>
          <cell r="BC33" t="str">
            <v>0</v>
          </cell>
          <cell r="BD33">
            <v>22078460.979999993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14253733.069999998</v>
          </cell>
          <cell r="BM33">
            <v>3078853.45</v>
          </cell>
          <cell r="BN33" t="str">
            <v>0</v>
          </cell>
          <cell r="BO33">
            <v>14253321.020000005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14253321.020000005</v>
          </cell>
          <cell r="BT33">
            <v>3669342.9</v>
          </cell>
          <cell r="BU33" t="str">
            <v>0</v>
          </cell>
          <cell r="BW33">
            <v>9676144.4299999997</v>
          </cell>
          <cell r="BX33">
            <v>2886410</v>
          </cell>
          <cell r="BY33" t="str">
            <v>0</v>
          </cell>
          <cell r="BZ33">
            <v>10633806.310000002</v>
          </cell>
          <cell r="CA33">
            <v>2072254.22</v>
          </cell>
          <cell r="CB33" t="str">
            <v>0</v>
          </cell>
          <cell r="CC33">
            <v>5780578.6199999992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10055518.369999995</v>
          </cell>
          <cell r="CH33">
            <v>1135636.7</v>
          </cell>
          <cell r="CI33" t="str">
            <v>0</v>
          </cell>
          <cell r="CK33">
            <v>9709104.5300000012</v>
          </cell>
          <cell r="CL33">
            <v>2844105</v>
          </cell>
          <cell r="CM33" t="str">
            <v>0</v>
          </cell>
          <cell r="CN33">
            <v>9942892.8399999999</v>
          </cell>
          <cell r="CO33">
            <v>2233038.14</v>
          </cell>
          <cell r="CP33" t="str">
            <v>0</v>
          </cell>
          <cell r="CQ33">
            <v>10386778.140000001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10386778.140000001</v>
          </cell>
          <cell r="CV33">
            <v>2654880.84</v>
          </cell>
          <cell r="CW33" t="str">
            <v>0</v>
          </cell>
          <cell r="CY33">
            <v>9676144.4299999997</v>
          </cell>
          <cell r="CZ33">
            <v>2886410</v>
          </cell>
          <cell r="DA33" t="str">
            <v>0</v>
          </cell>
          <cell r="DC33">
            <v>10386778.140000001</v>
          </cell>
          <cell r="DD33">
            <v>2654880.84</v>
          </cell>
          <cell r="DE33" t="str">
            <v>0</v>
          </cell>
          <cell r="DG33">
            <v>10055518.369999995</v>
          </cell>
          <cell r="DH33">
            <v>1135636.7</v>
          </cell>
          <cell r="DI33" t="str">
            <v>0</v>
          </cell>
          <cell r="DJ33">
            <v>10633806.310000002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10846800.269999998</v>
          </cell>
          <cell r="DR33">
            <v>2682422.3199999998</v>
          </cell>
          <cell r="DS33" t="str">
            <v>0</v>
          </cell>
          <cell r="DT33">
            <v>9970799.8600000013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21799576.219999995</v>
          </cell>
          <cell r="H34">
            <v>49347425.210000001</v>
          </cell>
          <cell r="I34">
            <v>69118921</v>
          </cell>
          <cell r="J34">
            <v>12821237.710000001</v>
          </cell>
          <cell r="K34">
            <v>8079921.5599999977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7198015.9799999986</v>
          </cell>
          <cell r="AB34">
            <v>6425931</v>
          </cell>
          <cell r="AC34">
            <v>4544214</v>
          </cell>
          <cell r="AD34">
            <v>4539889.1900000004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21799576.219999995</v>
          </cell>
          <cell r="AR34">
            <v>49347425.210000001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49347425.210000001</v>
          </cell>
          <cell r="BC34" t="str">
            <v>0</v>
          </cell>
          <cell r="BD34" t="str">
            <v>0</v>
          </cell>
          <cell r="BE34">
            <v>12821237.710000001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23700995.720000003</v>
          </cell>
          <cell r="BN34" t="str">
            <v>0</v>
          </cell>
          <cell r="BO34" t="str">
            <v>0</v>
          </cell>
          <cell r="BP34">
            <v>15487905.710000001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15487905.710000001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10723078.350000001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10697812.079999998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17268307.620000001</v>
          </cell>
          <cell r="CP34" t="str">
            <v>0</v>
          </cell>
          <cell r="CQ34" t="str">
            <v>0</v>
          </cell>
          <cell r="CR34">
            <v>11101764.139999999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11101764.139999999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11101764.139999999</v>
          </cell>
          <cell r="DE34" t="str">
            <v>0</v>
          </cell>
          <cell r="DG34" t="str">
            <v>0</v>
          </cell>
          <cell r="DH34">
            <v>10697812.079999998</v>
          </cell>
          <cell r="DI34" t="str">
            <v>0</v>
          </cell>
          <cell r="DJ34" t="str">
            <v>0</v>
          </cell>
          <cell r="DK34">
            <v>10723078.350000001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13206735.330000002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9691725.9499999993</v>
          </cell>
          <cell r="H35">
            <v>19796718.620000001</v>
          </cell>
          <cell r="I35">
            <v>18147189</v>
          </cell>
          <cell r="J35">
            <v>6759717.8300000001</v>
          </cell>
          <cell r="K35">
            <v>5161162.0199999996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9691725.9499999993</v>
          </cell>
          <cell r="AR35">
            <v>19796718.620000001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19796718.620000005</v>
          </cell>
          <cell r="BC35" t="str">
            <v>0</v>
          </cell>
          <cell r="BD35" t="str">
            <v>0</v>
          </cell>
          <cell r="BE35">
            <v>6759717.8300000001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9191927.2300000004</v>
          </cell>
          <cell r="BN35" t="str">
            <v>0</v>
          </cell>
          <cell r="BO35" t="str">
            <v>0</v>
          </cell>
          <cell r="BP35">
            <v>6759717.8300000001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6759717.8300000001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7435339.7599999988</v>
          </cell>
          <cell r="CP35" t="str">
            <v>0</v>
          </cell>
          <cell r="CQ35" t="str">
            <v>0</v>
          </cell>
          <cell r="CR35">
            <v>5161162.0199999996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5161162.0199999996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5161162.0199999996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5474995.1300000008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53986.720000000001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1314433.6299999999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137068.79999999999</v>
          </cell>
          <cell r="AB36">
            <v>141446.32999999999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53986.720000000001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1314433.6299999999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1314433.6299999999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585461.31999999995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44621.279999999999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44621.279999999999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-4093.5000000000146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315232.34000000003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315232.34000000003</v>
          </cell>
          <cell r="DI36" t="str">
            <v>0</v>
          </cell>
          <cell r="DJ36">
            <v>13288.09</v>
          </cell>
          <cell r="DK36">
            <v>-4093.5000000000146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53986.720000000001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32351565.659999993</v>
          </cell>
          <cell r="H37">
            <v>70458577.460000008</v>
          </cell>
          <cell r="I37">
            <v>89023154.959999993</v>
          </cell>
          <cell r="J37">
            <v>77815034.269604042</v>
          </cell>
          <cell r="K37">
            <v>81012823.939929664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10641924.439999999</v>
          </cell>
          <cell r="AB37">
            <v>8210258.3300000001</v>
          </cell>
          <cell r="AC37">
            <v>6129272.5100000007</v>
          </cell>
          <cell r="AD37">
            <v>6688489.7000000002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53986.720000000001</v>
          </cell>
          <cell r="AO37">
            <v>249393</v>
          </cell>
          <cell r="AP37">
            <v>359000.04</v>
          </cell>
          <cell r="AQ37">
            <v>32351565.659999993</v>
          </cell>
          <cell r="AR37">
            <v>70458577.460000008</v>
          </cell>
          <cell r="AS37">
            <v>89023154.959999993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89023154.959999993</v>
          </cell>
          <cell r="AZ37" t="str">
            <v>0</v>
          </cell>
          <cell r="BA37">
            <v>249393</v>
          </cell>
          <cell r="BB37">
            <v>70458577.460000023</v>
          </cell>
          <cell r="BC37" t="str">
            <v>0</v>
          </cell>
          <cell r="BD37">
            <v>283954.64</v>
          </cell>
          <cell r="BE37">
            <v>77815034.269604042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33342557.140000004</v>
          </cell>
          <cell r="BN37" t="str">
            <v>0</v>
          </cell>
          <cell r="BO37">
            <v>44621.279999999999</v>
          </cell>
          <cell r="BP37">
            <v>21213337.149999999</v>
          </cell>
          <cell r="BQ37" t="str">
            <v>0</v>
          </cell>
          <cell r="BR37" t="str">
            <v>0</v>
          </cell>
          <cell r="BS37">
            <v>44621.279999999999</v>
          </cell>
          <cell r="BT37">
            <v>22954674.149999999</v>
          </cell>
          <cell r="BU37" t="str">
            <v>0</v>
          </cell>
          <cell r="BW37">
            <v>89750.01</v>
          </cell>
          <cell r="BX37">
            <v>21683738.989999998</v>
          </cell>
          <cell r="BY37" t="str">
            <v>0</v>
          </cell>
          <cell r="BZ37">
            <v>13288.09</v>
          </cell>
          <cell r="CA37">
            <v>15635167.530000001</v>
          </cell>
          <cell r="CB37" t="str">
            <v>0</v>
          </cell>
          <cell r="CC37">
            <v>60025.01</v>
          </cell>
          <cell r="CD37">
            <v>19088080.806963906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15543608.349999998</v>
          </cell>
          <cell r="CI37" t="str">
            <v>0</v>
          </cell>
          <cell r="CK37">
            <v>89750.01</v>
          </cell>
          <cell r="CL37">
            <v>21971099.989999998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15440488.309999999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16807957.309999999</v>
          </cell>
          <cell r="CW37" t="str">
            <v>0</v>
          </cell>
          <cell r="CY37">
            <v>89750.01</v>
          </cell>
          <cell r="CZ37">
            <v>21683738.989999998</v>
          </cell>
          <cell r="DA37" t="str">
            <v>0</v>
          </cell>
          <cell r="DC37">
            <v>44429.61</v>
          </cell>
          <cell r="DD37">
            <v>16807957.309999999</v>
          </cell>
          <cell r="DE37" t="str">
            <v>0</v>
          </cell>
          <cell r="DG37">
            <v>9557.11</v>
          </cell>
          <cell r="DH37">
            <v>15543608.349999998</v>
          </cell>
          <cell r="DI37" t="str">
            <v>0</v>
          </cell>
          <cell r="DJ37">
            <v>13288.09</v>
          </cell>
          <cell r="DK37">
            <v>15635167.530000001</v>
          </cell>
          <cell r="DL37" t="str">
            <v>0</v>
          </cell>
          <cell r="DN37">
            <v>89750.01</v>
          </cell>
          <cell r="DO37">
            <v>23436058.786346234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24465716.989999998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21799576.219999995</v>
          </cell>
          <cell r="H38">
            <v>49347425.210000001</v>
          </cell>
          <cell r="I38">
            <v>69118921</v>
          </cell>
          <cell r="J38">
            <v>12821237.710000001</v>
          </cell>
          <cell r="K38">
            <v>8079921.5599999977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7198015.9799999986</v>
          </cell>
          <cell r="AB38">
            <v>6425931</v>
          </cell>
          <cell r="AC38">
            <v>4544214</v>
          </cell>
          <cell r="AD38">
            <v>4539889.1900000004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21799576.219999995</v>
          </cell>
          <cell r="AR38">
            <v>49347425.210000001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49347425.210000001</v>
          </cell>
          <cell r="BC38" t="str">
            <v>0</v>
          </cell>
          <cell r="BD38" t="str">
            <v>0</v>
          </cell>
          <cell r="BE38">
            <v>12821237.710000001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23700995.720000003</v>
          </cell>
          <cell r="BN38" t="str">
            <v>0</v>
          </cell>
          <cell r="BO38" t="str">
            <v>0</v>
          </cell>
          <cell r="BP38">
            <v>15487905.710000001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15487905.710000001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10723078.350000001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10697812.079999998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17268307.620000001</v>
          </cell>
          <cell r="CP38" t="str">
            <v>0</v>
          </cell>
          <cell r="CQ38" t="str">
            <v>0</v>
          </cell>
          <cell r="CR38">
            <v>11101764.139999999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11101764.139999999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11101764.139999999</v>
          </cell>
          <cell r="DE38" t="str">
            <v>0</v>
          </cell>
          <cell r="DG38" t="str">
            <v>0</v>
          </cell>
          <cell r="DH38">
            <v>10697812.079999998</v>
          </cell>
          <cell r="DI38" t="str">
            <v>0</v>
          </cell>
          <cell r="DJ38" t="str">
            <v>0</v>
          </cell>
          <cell r="DK38">
            <v>10723078.350000001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13206735.330000002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1188592.6000000001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1188592.6000000001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1124477.5900000001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667174.69999999995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1152023.8999999999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667174.69999999995</v>
          </cell>
          <cell r="DH39" t="str">
            <v>0</v>
          </cell>
          <cell r="DI39" t="str">
            <v>0</v>
          </cell>
          <cell r="DJ39">
            <v>1124477.5900000001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15560943.150000002</v>
          </cell>
          <cell r="S42">
            <v>7581448</v>
          </cell>
          <cell r="T42">
            <v>6512022.6899999995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15560943.150000002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15560943.150000002</v>
          </cell>
          <cell r="BD42" t="str">
            <v>0</v>
          </cell>
          <cell r="BE42" t="str">
            <v>0</v>
          </cell>
          <cell r="BF42">
            <v>6512022.6899999995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34351022.459999993</v>
          </cell>
          <cell r="C43">
            <v>73439132.089999974</v>
          </cell>
          <cell r="D43">
            <v>86333786.450000003</v>
          </cell>
          <cell r="E43">
            <v>89055320.965976179</v>
          </cell>
          <cell r="F43">
            <v>67285538.352877676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16105613.560000002</v>
          </cell>
          <cell r="S43">
            <v>7584448</v>
          </cell>
          <cell r="T43">
            <v>6535074.5399999991</v>
          </cell>
          <cell r="U43">
            <v>7591483.7800000003</v>
          </cell>
          <cell r="W43">
            <v>5865406.080000001</v>
          </cell>
          <cell r="X43">
            <v>7561790.0700000003</v>
          </cell>
          <cell r="Y43">
            <v>7225923.6199999973</v>
          </cell>
          <cell r="Z43">
            <v>5479182.3299999982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34351022.459999993</v>
          </cell>
          <cell r="AO43">
            <v>73439132.089999974</v>
          </cell>
          <cell r="AP43">
            <v>86333786.450000003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16105613.560000002</v>
          </cell>
          <cell r="AV43">
            <v>7584448</v>
          </cell>
          <cell r="AX43">
            <v>86333786.450000003</v>
          </cell>
          <cell r="AY43" t="str">
            <v>0</v>
          </cell>
          <cell r="AZ43">
            <v>7584448</v>
          </cell>
          <cell r="BA43">
            <v>73439132.089999974</v>
          </cell>
          <cell r="BB43" t="str">
            <v>0</v>
          </cell>
          <cell r="BC43">
            <v>16105613.560000002</v>
          </cell>
          <cell r="BD43">
            <v>89055320.965976179</v>
          </cell>
          <cell r="BE43" t="str">
            <v>0</v>
          </cell>
          <cell r="BF43">
            <v>6535074.5399999991</v>
          </cell>
          <cell r="BG43">
            <v>7591483.7800000003</v>
          </cell>
          <cell r="BI43">
            <v>29528296.199999999</v>
          </cell>
          <cell r="BJ43" t="str">
            <v>0</v>
          </cell>
          <cell r="BK43">
            <v>2530148</v>
          </cell>
          <cell r="BL43">
            <v>24055780.659999989</v>
          </cell>
          <cell r="BM43" t="str">
            <v>0</v>
          </cell>
          <cell r="BN43">
            <v>3881367</v>
          </cell>
          <cell r="BO43">
            <v>30438215.130000006</v>
          </cell>
          <cell r="BP43" t="str">
            <v>0</v>
          </cell>
          <cell r="BQ43">
            <v>1480774.54</v>
          </cell>
          <cell r="BR43">
            <v>2537183.7799999998</v>
          </cell>
          <cell r="BS43">
            <v>28800941.130000006</v>
          </cell>
          <cell r="BT43" t="str">
            <v>0</v>
          </cell>
          <cell r="BU43">
            <v>1480774.54</v>
          </cell>
          <cell r="BW43">
            <v>21574505.629999999</v>
          </cell>
          <cell r="BX43" t="str">
            <v>0</v>
          </cell>
          <cell r="BY43">
            <v>1895361</v>
          </cell>
          <cell r="BZ43">
            <v>17653876.930000003</v>
          </cell>
          <cell r="CA43" t="str">
            <v>0</v>
          </cell>
          <cell r="CB43">
            <v>6537090.6699999999</v>
          </cell>
          <cell r="CC43">
            <v>21853210.595724821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12846830.339999996</v>
          </cell>
          <cell r="CH43" t="str">
            <v>0</v>
          </cell>
          <cell r="CI43">
            <v>1257710.07</v>
          </cell>
          <cell r="CK43">
            <v>22158367.989999998</v>
          </cell>
          <cell r="CL43" t="str">
            <v>0</v>
          </cell>
          <cell r="CM43">
            <v>1898361</v>
          </cell>
          <cell r="CN43">
            <v>18002946.539999992</v>
          </cell>
          <cell r="CO43" t="str">
            <v>0</v>
          </cell>
          <cell r="CP43">
            <v>3252022</v>
          </cell>
          <cell r="CQ43">
            <v>22859229.120000008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21504192.120000008</v>
          </cell>
          <cell r="CV43" t="str">
            <v>0</v>
          </cell>
          <cell r="CW43">
            <v>851075.47</v>
          </cell>
          <cell r="CY43">
            <v>21574505.629999999</v>
          </cell>
          <cell r="CZ43" t="str">
            <v>0</v>
          </cell>
          <cell r="DA43">
            <v>1895361</v>
          </cell>
          <cell r="DC43">
            <v>21504192.120000008</v>
          </cell>
          <cell r="DD43" t="str">
            <v>0</v>
          </cell>
          <cell r="DE43">
            <v>851075.47</v>
          </cell>
          <cell r="DG43">
            <v>12846830.339999996</v>
          </cell>
          <cell r="DH43" t="str">
            <v>0</v>
          </cell>
          <cell r="DI43">
            <v>1257710.07</v>
          </cell>
          <cell r="DJ43">
            <v>17653876.930000003</v>
          </cell>
          <cell r="DK43" t="str">
            <v>0</v>
          </cell>
          <cell r="DL43">
            <v>6537090.6699999999</v>
          </cell>
          <cell r="DN43">
            <v>22534854.770125687</v>
          </cell>
          <cell r="DO43" t="str">
            <v>0</v>
          </cell>
          <cell r="DP43">
            <v>1895361</v>
          </cell>
          <cell r="DQ43">
            <v>18496506.800000004</v>
          </cell>
          <cell r="DR43" t="str">
            <v>0</v>
          </cell>
          <cell r="DS43">
            <v>2328609.02</v>
          </cell>
          <cell r="DT43">
            <v>21682440.060000002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-20010.490000000078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39898.300000000003</v>
          </cell>
          <cell r="Z45">
            <v>39898.300000000003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-20010.490000000078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-94048.320000000007</v>
          </cell>
          <cell r="BO45">
            <v>-518.90000000006694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-518.90000000006694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671021.32999999996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58855258.920000054</v>
          </cell>
          <cell r="C47">
            <v>130897160.54999992</v>
          </cell>
          <cell r="D47">
            <v>136989921.87</v>
          </cell>
          <cell r="E47">
            <v>128311595.42597614</v>
          </cell>
          <cell r="F47">
            <v>95423559.622877717</v>
          </cell>
          <cell r="G47">
            <v>48423507.649999999</v>
          </cell>
          <cell r="H47">
            <v>108648549.19000003</v>
          </cell>
          <cell r="I47">
            <v>131965540.95999999</v>
          </cell>
          <cell r="J47">
            <v>93021578.439604044</v>
          </cell>
          <cell r="K47">
            <v>91891270.33992967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16886466.520000003</v>
          </cell>
          <cell r="S47">
            <v>7894949</v>
          </cell>
          <cell r="T47">
            <v>7645379.5199999986</v>
          </cell>
          <cell r="U47">
            <v>7849506.1500000004</v>
          </cell>
          <cell r="W47">
            <v>10865308.410000002</v>
          </cell>
          <cell r="X47">
            <v>11910968.499999998</v>
          </cell>
          <cell r="Y47">
            <v>12623931.049999997</v>
          </cell>
          <cell r="Z47">
            <v>10173197.75999999</v>
          </cell>
          <cell r="AA47">
            <v>14381266.199999999</v>
          </cell>
          <cell r="AB47">
            <v>12032917.33</v>
          </cell>
          <cell r="AC47">
            <v>10238595.630000001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525061.68999999994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58855258.920000054</v>
          </cell>
          <cell r="AO47">
            <v>130897160.54999992</v>
          </cell>
          <cell r="AP47">
            <v>136989921.87</v>
          </cell>
          <cell r="AQ47">
            <v>48423507.649999999</v>
          </cell>
          <cell r="AR47">
            <v>108648549.19000003</v>
          </cell>
          <cell r="AS47">
            <v>131965540.95999999</v>
          </cell>
          <cell r="AT47">
            <v>2882078.17</v>
          </cell>
          <cell r="AU47">
            <v>16886466.520000003</v>
          </cell>
          <cell r="AV47">
            <v>7894949</v>
          </cell>
          <cell r="AX47">
            <v>136989921.87</v>
          </cell>
          <cell r="AY47">
            <v>131965540.95999999</v>
          </cell>
          <cell r="AZ47">
            <v>7894949</v>
          </cell>
          <cell r="BA47">
            <v>130897160.54999991</v>
          </cell>
          <cell r="BB47">
            <v>108648549.19000003</v>
          </cell>
          <cell r="BC47">
            <v>16886466.520000003</v>
          </cell>
          <cell r="BD47">
            <v>128311595.42597616</v>
          </cell>
          <cell r="BE47">
            <v>93021578.439604044</v>
          </cell>
          <cell r="BF47">
            <v>7645379.5199999986</v>
          </cell>
          <cell r="BG47">
            <v>9603721.1500000004</v>
          </cell>
          <cell r="BI47">
            <v>46421449.769999996</v>
          </cell>
          <cell r="BJ47">
            <v>44286446.32</v>
          </cell>
          <cell r="BK47">
            <v>2633648</v>
          </cell>
          <cell r="BL47">
            <v>42922115.849999987</v>
          </cell>
          <cell r="BM47">
            <v>46146996.910000004</v>
          </cell>
          <cell r="BN47">
            <v>3787318.68</v>
          </cell>
          <cell r="BO47">
            <v>50763751.990000024</v>
          </cell>
          <cell r="BP47">
            <v>35955892.320000008</v>
          </cell>
          <cell r="BQ47">
            <v>2429310.52</v>
          </cell>
          <cell r="BR47">
            <v>2655289.15</v>
          </cell>
          <cell r="BS47">
            <v>46448958.990000017</v>
          </cell>
          <cell r="BT47">
            <v>37697229.320000008</v>
          </cell>
          <cell r="BU47">
            <v>2419058.52</v>
          </cell>
          <cell r="BW47">
            <v>34146381.04999999</v>
          </cell>
          <cell r="BX47">
            <v>32278929.989999998</v>
          </cell>
          <cell r="BY47">
            <v>1972986</v>
          </cell>
          <cell r="BZ47">
            <v>32129346.119999982</v>
          </cell>
          <cell r="CA47">
            <v>24457589.870000001</v>
          </cell>
          <cell r="CB47">
            <v>6655639.0700000003</v>
          </cell>
          <cell r="CC47">
            <v>31206133.575724814</v>
          </cell>
          <cell r="CD47">
            <v>23365998.94696391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21034501.309999999</v>
          </cell>
          <cell r="CI47">
            <v>1932780.33</v>
          </cell>
          <cell r="CK47">
            <v>34753908.509999998</v>
          </cell>
          <cell r="CL47">
            <v>32449872.989999998</v>
          </cell>
          <cell r="CM47">
            <v>1975986</v>
          </cell>
          <cell r="CN47">
            <v>31442626.510000024</v>
          </cell>
          <cell r="CO47">
            <v>34288017.800000004</v>
          </cell>
          <cell r="CP47">
            <v>3204884.43</v>
          </cell>
          <cell r="CQ47">
            <v>38317044.399999999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34951455.399999991</v>
          </cell>
          <cell r="CV47">
            <v>27389006.34</v>
          </cell>
          <cell r="CW47">
            <v>949297.84</v>
          </cell>
          <cell r="CY47">
            <v>34146381.04999999</v>
          </cell>
          <cell r="CZ47">
            <v>32278929.989999998</v>
          </cell>
          <cell r="DA47">
            <v>1972986</v>
          </cell>
          <cell r="DC47">
            <v>34951455.399999991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21034501.309999999</v>
          </cell>
          <cell r="DI47">
            <v>1932780.33</v>
          </cell>
          <cell r="DJ47">
            <v>32129346.119999982</v>
          </cell>
          <cell r="DK47">
            <v>24457589.870000001</v>
          </cell>
          <cell r="DL47">
            <v>6655639.0700000003</v>
          </cell>
          <cell r="DN47">
            <v>29858276.370125685</v>
          </cell>
          <cell r="DO47">
            <v>23610676.786346234</v>
          </cell>
          <cell r="DP47">
            <v>1966861</v>
          </cell>
          <cell r="DQ47">
            <v>33593485.649999999</v>
          </cell>
          <cell r="DR47">
            <v>29052983.130000003</v>
          </cell>
          <cell r="DS47">
            <v>2822668.67</v>
          </cell>
          <cell r="DT47">
            <v>34574992.909999996</v>
          </cell>
          <cell r="DU47">
            <v>36319204.990000002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-8606880.1399999969</v>
          </cell>
          <cell r="S48">
            <v>-10633322.08</v>
          </cell>
          <cell r="T48">
            <v>-10143354.119999999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-825694.71999999997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-8606880.1399999969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-8606880.1399999987</v>
          </cell>
          <cell r="BD48" t="str">
            <v>0</v>
          </cell>
          <cell r="BE48" t="str">
            <v>0</v>
          </cell>
          <cell r="BF48">
            <v>-10143354.119999999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-2658333.5099999998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-2535333.5099999998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-2658333.5499999998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-2658333.5099999998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-2533083.5099999998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-2658333.5099999998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58855258.920000054</v>
          </cell>
          <cell r="C49">
            <v>130897160.54999992</v>
          </cell>
          <cell r="D49">
            <v>136989921.87</v>
          </cell>
          <cell r="E49">
            <v>128311595.42597614</v>
          </cell>
          <cell r="F49">
            <v>95423559.622877717</v>
          </cell>
          <cell r="G49">
            <v>48423507.649999999</v>
          </cell>
          <cell r="H49">
            <v>108648549.19000003</v>
          </cell>
          <cell r="I49">
            <v>131965540.95999999</v>
          </cell>
          <cell r="J49">
            <v>93021578.439604044</v>
          </cell>
          <cell r="K49">
            <v>91891270.33992967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8279586.3800000055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10865308.410000002</v>
          </cell>
          <cell r="X49">
            <v>11910968.499999998</v>
          </cell>
          <cell r="Y49">
            <v>12623931.049999997</v>
          </cell>
          <cell r="Z49">
            <v>10173197.75999999</v>
          </cell>
          <cell r="AA49">
            <v>14381266.199999999</v>
          </cell>
          <cell r="AB49">
            <v>12032917.33</v>
          </cell>
          <cell r="AC49">
            <v>10238595.630000001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-300633.03000000003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58855258.920000054</v>
          </cell>
          <cell r="AO49">
            <v>130897160.54999992</v>
          </cell>
          <cell r="AP49">
            <v>136989921.87</v>
          </cell>
          <cell r="AQ49">
            <v>48423507.649999999</v>
          </cell>
          <cell r="AR49">
            <v>108648549.19000003</v>
          </cell>
          <cell r="AS49">
            <v>131965540.95999999</v>
          </cell>
          <cell r="AT49">
            <v>-712024.97</v>
          </cell>
          <cell r="AU49">
            <v>8279586.3800000055</v>
          </cell>
          <cell r="AV49">
            <v>-2738373.08</v>
          </cell>
          <cell r="AX49">
            <v>136989921.87</v>
          </cell>
          <cell r="AY49">
            <v>131965540.95999999</v>
          </cell>
          <cell r="AZ49">
            <v>-2738373.08</v>
          </cell>
          <cell r="BA49">
            <v>130897160.54999991</v>
          </cell>
          <cell r="BB49">
            <v>108648549.19000003</v>
          </cell>
          <cell r="BC49">
            <v>8279586.3800000055</v>
          </cell>
          <cell r="BD49">
            <v>128311595.42597616</v>
          </cell>
          <cell r="BE49">
            <v>93021578.439604044</v>
          </cell>
          <cell r="BF49">
            <v>-2497974.6</v>
          </cell>
          <cell r="BG49">
            <v>-662165.24999999942</v>
          </cell>
          <cell r="BI49">
            <v>46421449.769999996</v>
          </cell>
          <cell r="BJ49">
            <v>44286446.32</v>
          </cell>
          <cell r="BK49">
            <v>-910796.72</v>
          </cell>
          <cell r="BL49">
            <v>42922115.849999987</v>
          </cell>
          <cell r="BM49">
            <v>46146996.910000004</v>
          </cell>
          <cell r="BN49">
            <v>-306.96999999985565</v>
          </cell>
          <cell r="BO49">
            <v>50763751.990000024</v>
          </cell>
          <cell r="BP49">
            <v>35955892.320000008</v>
          </cell>
          <cell r="BQ49">
            <v>-940166.24</v>
          </cell>
          <cell r="BR49">
            <v>-603719.89</v>
          </cell>
          <cell r="BS49">
            <v>46448958.990000017</v>
          </cell>
          <cell r="BT49">
            <v>37697229.320000008</v>
          </cell>
          <cell r="BU49">
            <v>-950418.24</v>
          </cell>
          <cell r="BW49">
            <v>34146381.04999999</v>
          </cell>
          <cell r="BX49">
            <v>32278929.989999998</v>
          </cell>
          <cell r="BY49">
            <v>-685347.51</v>
          </cell>
          <cell r="BZ49">
            <v>32129346.119999982</v>
          </cell>
          <cell r="CA49">
            <v>24457589.870000001</v>
          </cell>
          <cell r="CB49">
            <v>4482932.76</v>
          </cell>
          <cell r="CC49">
            <v>31206133.575724814</v>
          </cell>
          <cell r="CD49">
            <v>23365998.94696391</v>
          </cell>
          <cell r="CE49">
            <v>98704.450000000274</v>
          </cell>
          <cell r="CF49">
            <v>-584608.51</v>
          </cell>
          <cell r="CG49">
            <v>23903803.52</v>
          </cell>
          <cell r="CH49">
            <v>21034501.309999999</v>
          </cell>
          <cell r="CI49">
            <v>752575.06</v>
          </cell>
          <cell r="CK49">
            <v>34753908.509999998</v>
          </cell>
          <cell r="CL49">
            <v>32449872.989999998</v>
          </cell>
          <cell r="CM49">
            <v>-682347.55</v>
          </cell>
          <cell r="CN49">
            <v>31442626.510000024</v>
          </cell>
          <cell r="CO49">
            <v>34288017.800000004</v>
          </cell>
          <cell r="CP49">
            <v>593277.72</v>
          </cell>
          <cell r="CQ49">
            <v>38317044.399999999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34951455.399999991</v>
          </cell>
          <cell r="CV49">
            <v>27389006.34</v>
          </cell>
          <cell r="CW49">
            <v>-1464600.03</v>
          </cell>
          <cell r="CY49">
            <v>34146381.04999999</v>
          </cell>
          <cell r="CZ49">
            <v>32278929.989999998</v>
          </cell>
          <cell r="DA49">
            <v>-685347.51</v>
          </cell>
          <cell r="DC49">
            <v>34951455.399999991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21034501.309999999</v>
          </cell>
          <cell r="DI49">
            <v>752575.06</v>
          </cell>
          <cell r="DJ49">
            <v>32129346.119999982</v>
          </cell>
          <cell r="DK49">
            <v>24457589.870000001</v>
          </cell>
          <cell r="DL49">
            <v>4482932.76</v>
          </cell>
          <cell r="DN49">
            <v>29858276.370125685</v>
          </cell>
          <cell r="DO49">
            <v>23610676.786346234</v>
          </cell>
          <cell r="DP49">
            <v>-566222.51</v>
          </cell>
          <cell r="DQ49">
            <v>33593485.649999999</v>
          </cell>
          <cell r="DR49">
            <v>29052983.130000003</v>
          </cell>
          <cell r="DS49">
            <v>680581.93999999948</v>
          </cell>
          <cell r="DT49">
            <v>34574992.909999996</v>
          </cell>
          <cell r="DU49">
            <v>36319204.990000002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78738159.449999958</v>
          </cell>
          <cell r="C50">
            <v>173137724.35000008</v>
          </cell>
          <cell r="D50">
            <v>185603415.87</v>
          </cell>
          <cell r="E50">
            <v>149702614.16597614</v>
          </cell>
          <cell r="F50">
            <v>112444043.01287773</v>
          </cell>
          <cell r="G50">
            <v>229428664.24999997</v>
          </cell>
          <cell r="H50">
            <v>513097204.34999985</v>
          </cell>
          <cell r="I50">
            <v>558602886.96000004</v>
          </cell>
          <cell r="J50">
            <v>561272483.31737089</v>
          </cell>
          <cell r="K50">
            <v>521368331.39138871</v>
          </cell>
          <cell r="L50">
            <v>342940819.72999996</v>
          </cell>
          <cell r="M50">
            <v>760635428.82000017</v>
          </cell>
          <cell r="N50">
            <v>834106936</v>
          </cell>
          <cell r="O50">
            <v>873972739.34144032</v>
          </cell>
          <cell r="P50">
            <v>783240163.8588562</v>
          </cell>
          <cell r="Q50">
            <v>-712024.97</v>
          </cell>
          <cell r="R50">
            <v>8279586.3800000055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14393024.779999997</v>
          </cell>
          <cell r="X50">
            <v>16011172.499999998</v>
          </cell>
          <cell r="Y50">
            <v>16417419.879999999</v>
          </cell>
          <cell r="Z50">
            <v>13966686.589999994</v>
          </cell>
          <cell r="AA50">
            <v>54009939.859999985</v>
          </cell>
          <cell r="AB50">
            <v>49826469.329999998</v>
          </cell>
          <cell r="AC50">
            <v>53105065.210000008</v>
          </cell>
          <cell r="AD50">
            <v>51276865.540000007</v>
          </cell>
          <cell r="AE50">
            <v>76942183.449999988</v>
          </cell>
          <cell r="AF50">
            <v>75177083</v>
          </cell>
          <cell r="AG50">
            <v>81424135.219999999</v>
          </cell>
          <cell r="AH50">
            <v>75212494.439999998</v>
          </cell>
          <cell r="AI50">
            <v>-300633.03000000003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78738159.449999958</v>
          </cell>
          <cell r="AO50">
            <v>173137724.35000008</v>
          </cell>
          <cell r="AP50">
            <v>185603415.87</v>
          </cell>
          <cell r="AQ50">
            <v>229428664.24999997</v>
          </cell>
          <cell r="AR50">
            <v>513097204.34999985</v>
          </cell>
          <cell r="AS50">
            <v>558602886.96000004</v>
          </cell>
          <cell r="AT50">
            <v>-712024.97</v>
          </cell>
          <cell r="AU50">
            <v>8279586.3800000055</v>
          </cell>
          <cell r="AV50">
            <v>-2738373.08</v>
          </cell>
          <cell r="AX50">
            <v>185603415.87</v>
          </cell>
          <cell r="AY50">
            <v>558602886.96000004</v>
          </cell>
          <cell r="AZ50">
            <v>-2738373.08</v>
          </cell>
          <cell r="BA50">
            <v>173137724.35000008</v>
          </cell>
          <cell r="BB50">
            <v>513097204.34999996</v>
          </cell>
          <cell r="BC50">
            <v>8279586.3800000055</v>
          </cell>
          <cell r="BD50">
            <v>149702614.16597614</v>
          </cell>
          <cell r="BE50">
            <v>561272483.31737089</v>
          </cell>
          <cell r="BF50">
            <v>-2497974.6</v>
          </cell>
          <cell r="BG50">
            <v>-662165.24999999942</v>
          </cell>
          <cell r="BI50">
            <v>62637451.769999996</v>
          </cell>
          <cell r="BJ50">
            <v>185367487.31999999</v>
          </cell>
          <cell r="BK50">
            <v>-910796.72</v>
          </cell>
          <cell r="BL50">
            <v>57000282.879999958</v>
          </cell>
          <cell r="BM50">
            <v>185241511.99000013</v>
          </cell>
          <cell r="BN50">
            <v>-306.96999999985565</v>
          </cell>
          <cell r="BO50">
            <v>66345977.730000079</v>
          </cell>
          <cell r="BP50">
            <v>189733345.82000008</v>
          </cell>
          <cell r="BQ50">
            <v>-940166.24</v>
          </cell>
          <cell r="BR50">
            <v>-603719.89</v>
          </cell>
          <cell r="BS50">
            <v>62031184.730000064</v>
          </cell>
          <cell r="BT50">
            <v>187563771.34000003</v>
          </cell>
          <cell r="BU50">
            <v>-950418.24</v>
          </cell>
          <cell r="BW50">
            <v>46228660.050000004</v>
          </cell>
          <cell r="BX50">
            <v>136496818.99000001</v>
          </cell>
          <cell r="BY50">
            <v>-685347.51</v>
          </cell>
          <cell r="BZ50">
            <v>42651744.920000009</v>
          </cell>
          <cell r="CA50">
            <v>119231777.09000009</v>
          </cell>
          <cell r="CB50">
            <v>4482932.76</v>
          </cell>
          <cell r="CC50">
            <v>36705286.915724836</v>
          </cell>
          <cell r="CD50">
            <v>141617665.57461149</v>
          </cell>
          <cell r="CE50">
            <v>98704.450000000274</v>
          </cell>
          <cell r="CF50">
            <v>-584608.51</v>
          </cell>
          <cell r="CG50">
            <v>32258374.650000002</v>
          </cell>
          <cell r="CH50">
            <v>95968267.38000001</v>
          </cell>
          <cell r="CI50">
            <v>752575.06</v>
          </cell>
          <cell r="CK50">
            <v>46859298.510000005</v>
          </cell>
          <cell r="CL50">
            <v>135582070.99000001</v>
          </cell>
          <cell r="CM50">
            <v>-682347.55</v>
          </cell>
          <cell r="CN50">
            <v>41901694.360000014</v>
          </cell>
          <cell r="CO50">
            <v>136211434.44999993</v>
          </cell>
          <cell r="CP50">
            <v>593277.72</v>
          </cell>
          <cell r="CQ50">
            <v>49845373.800000004</v>
          </cell>
          <cell r="CR50">
            <v>135363906.45000005</v>
          </cell>
          <cell r="CS50">
            <v>-1464226.03</v>
          </cell>
          <cell r="CT50">
            <v>-410278.72</v>
          </cell>
          <cell r="CU50">
            <v>46479784.79999999</v>
          </cell>
          <cell r="CV50">
            <v>133461555.43000001</v>
          </cell>
          <cell r="CW50">
            <v>-1464600.03</v>
          </cell>
          <cell r="CY50">
            <v>46228660.050000004</v>
          </cell>
          <cell r="CZ50">
            <v>136496818.99000001</v>
          </cell>
          <cell r="DA50">
            <v>-685347.51</v>
          </cell>
          <cell r="DC50">
            <v>46479784.79999999</v>
          </cell>
          <cell r="DD50">
            <v>133461555.43000001</v>
          </cell>
          <cell r="DE50">
            <v>-1464600.03</v>
          </cell>
          <cell r="DG50">
            <v>32258374.650000002</v>
          </cell>
          <cell r="DH50">
            <v>95968267.38000001</v>
          </cell>
          <cell r="DI50">
            <v>752575.06</v>
          </cell>
          <cell r="DJ50">
            <v>42651744.920000009</v>
          </cell>
          <cell r="DK50">
            <v>119231777.09000009</v>
          </cell>
          <cell r="DL50">
            <v>4482932.76</v>
          </cell>
          <cell r="DN50">
            <v>32067646.370125685</v>
          </cell>
          <cell r="DO50">
            <v>151224725.05190173</v>
          </cell>
          <cell r="DP50">
            <v>-566222.51</v>
          </cell>
          <cell r="DQ50">
            <v>44401901.26000002</v>
          </cell>
          <cell r="DR50">
            <v>137561630.65000004</v>
          </cell>
          <cell r="DS50">
            <v>680581.93999999948</v>
          </cell>
          <cell r="DT50">
            <v>47002342.910000011</v>
          </cell>
          <cell r="DU50">
            <v>154253066.99000001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310505.59999999998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310505.59999999998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-80338.240000000005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-16958.509999999998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-80338.240000000005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-66407.679999999993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-37176.239999999998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8087223.6099999985</v>
          </cell>
          <cell r="R54">
            <v>25532446.150000002</v>
          </cell>
          <cell r="S54">
            <v>23561986</v>
          </cell>
          <cell r="T54">
            <v>23806080.359999999</v>
          </cell>
          <cell r="U54">
            <v>23272458.040000007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8087223.6099999985</v>
          </cell>
          <cell r="AU54">
            <v>25532446.150000002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25532446.150000002</v>
          </cell>
          <cell r="BD54" t="str">
            <v>0</v>
          </cell>
          <cell r="BE54" t="str">
            <v>0</v>
          </cell>
          <cell r="BF54">
            <v>23806080.359999999</v>
          </cell>
          <cell r="BG54">
            <v>23189658.040000007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9359041.9800000004</v>
          </cell>
          <cell r="BO54" t="str">
            <v>0</v>
          </cell>
          <cell r="BP54" t="str">
            <v>0</v>
          </cell>
          <cell r="BQ54">
            <v>8460118.3599999994</v>
          </cell>
          <cell r="BR54">
            <v>7900763.040000001</v>
          </cell>
          <cell r="BS54" t="str">
            <v>0</v>
          </cell>
          <cell r="BT54" t="str">
            <v>0</v>
          </cell>
          <cell r="BU54">
            <v>7956449.8899999987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6464317.4500000002</v>
          </cell>
          <cell r="CC54" t="str">
            <v>0</v>
          </cell>
          <cell r="CD54" t="str">
            <v>0</v>
          </cell>
          <cell r="CE54">
            <v>6257991.0799999991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6805141.3400000017</v>
          </cell>
          <cell r="CQ54" t="str">
            <v>0</v>
          </cell>
          <cell r="CR54" t="str">
            <v>0</v>
          </cell>
          <cell r="CS54">
            <v>6290864.2800000012</v>
          </cell>
          <cell r="CT54">
            <v>5673119.040000001</v>
          </cell>
          <cell r="CU54" t="str">
            <v>0</v>
          </cell>
          <cell r="CV54" t="str">
            <v>0</v>
          </cell>
          <cell r="CW54">
            <v>5789324.2800000012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5789324.2800000012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6464317.4500000002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6292241.3000000026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3592435.5871600001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3592435.5871600001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787557.71821600001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896348.92471199995</v>
          </cell>
          <cell r="DQ55" t="str">
            <v>0</v>
          </cell>
          <cell r="DR55" t="str">
            <v>0</v>
          </cell>
          <cell r="DS55">
            <v>487489.93999999948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78738159.449999958</v>
          </cell>
          <cell r="C57">
            <v>173137724.35000008</v>
          </cell>
          <cell r="D57">
            <v>185603415.87</v>
          </cell>
          <cell r="E57">
            <v>149702614.16597614</v>
          </cell>
          <cell r="F57">
            <v>112444043.01287773</v>
          </cell>
          <cell r="G57">
            <v>229428664.24999997</v>
          </cell>
          <cell r="H57">
            <v>513097204.34999985</v>
          </cell>
          <cell r="I57">
            <v>558602886.96000004</v>
          </cell>
          <cell r="J57">
            <v>561272483.31737089</v>
          </cell>
          <cell r="K57">
            <v>521368331.39138871</v>
          </cell>
          <cell r="L57">
            <v>342940819.72999996</v>
          </cell>
          <cell r="M57">
            <v>760635428.82000017</v>
          </cell>
          <cell r="N57">
            <v>834106936</v>
          </cell>
          <cell r="O57">
            <v>873972739.34144032</v>
          </cell>
          <cell r="P57">
            <v>783240163.8588562</v>
          </cell>
          <cell r="Q57">
            <v>8721944.7199999988</v>
          </cell>
          <cell r="R57">
            <v>36890881.040000007</v>
          </cell>
          <cell r="S57">
            <v>23504052.920000002</v>
          </cell>
          <cell r="T57">
            <v>25187377.34716</v>
          </cell>
          <cell r="U57">
            <v>24055268.590000007</v>
          </cell>
          <cell r="W57">
            <v>14393024.779999997</v>
          </cell>
          <cell r="X57">
            <v>16011172.499999998</v>
          </cell>
          <cell r="Y57">
            <v>16417419.879999999</v>
          </cell>
          <cell r="Z57">
            <v>13966686.589999994</v>
          </cell>
          <cell r="AA57">
            <v>54009939.859999985</v>
          </cell>
          <cell r="AB57">
            <v>49826469.329999998</v>
          </cell>
          <cell r="AC57">
            <v>53105065.210000008</v>
          </cell>
          <cell r="AD57">
            <v>51276865.540000007</v>
          </cell>
          <cell r="AE57">
            <v>76942183.449999988</v>
          </cell>
          <cell r="AF57">
            <v>75177083</v>
          </cell>
          <cell r="AG57">
            <v>81424135.219999999</v>
          </cell>
          <cell r="AH57">
            <v>75212494.439999998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78738159.449999958</v>
          </cell>
          <cell r="AO57">
            <v>173137724.35000008</v>
          </cell>
          <cell r="AP57">
            <v>185603415.87</v>
          </cell>
          <cell r="AQ57">
            <v>229428664.24999997</v>
          </cell>
          <cell r="AR57">
            <v>513097204.34999985</v>
          </cell>
          <cell r="AS57">
            <v>558602886.96000004</v>
          </cell>
          <cell r="AT57">
            <v>8721944.7199999988</v>
          </cell>
          <cell r="AU57">
            <v>36890881.040000007</v>
          </cell>
          <cell r="AV57">
            <v>23504052.920000002</v>
          </cell>
          <cell r="AX57">
            <v>185603415.87</v>
          </cell>
          <cell r="AY57">
            <v>558602886.96000004</v>
          </cell>
          <cell r="AZ57">
            <v>23504052.920000002</v>
          </cell>
          <cell r="BA57">
            <v>173137724.35000008</v>
          </cell>
          <cell r="BB57">
            <v>513097204.34999996</v>
          </cell>
          <cell r="BC57">
            <v>36890881.040000007</v>
          </cell>
          <cell r="BD57">
            <v>149702614.16597614</v>
          </cell>
          <cell r="BE57">
            <v>561272483.31737089</v>
          </cell>
          <cell r="BF57">
            <v>25187377.34716</v>
          </cell>
          <cell r="BG57">
            <v>25480683.590000007</v>
          </cell>
          <cell r="BI57">
            <v>62637451.769999996</v>
          </cell>
          <cell r="BJ57">
            <v>185367487.31999999</v>
          </cell>
          <cell r="BK57">
            <v>8062574.2800000003</v>
          </cell>
          <cell r="BL57">
            <v>57000282.879999958</v>
          </cell>
          <cell r="BM57">
            <v>185241511.99000013</v>
          </cell>
          <cell r="BN57">
            <v>10858124.830000002</v>
          </cell>
          <cell r="BO57">
            <v>66345977.730000079</v>
          </cell>
          <cell r="BP57">
            <v>189733345.82000008</v>
          </cell>
          <cell r="BQ57">
            <v>8716660.1999999974</v>
          </cell>
          <cell r="BR57">
            <v>8463273.9500000011</v>
          </cell>
          <cell r="BS57">
            <v>62031184.730000064</v>
          </cell>
          <cell r="BT57">
            <v>187563771.34000003</v>
          </cell>
          <cell r="BU57">
            <v>8129407.7299999986</v>
          </cell>
          <cell r="BW57">
            <v>46228660.050000004</v>
          </cell>
          <cell r="BX57">
            <v>136496818.99000001</v>
          </cell>
          <cell r="BY57">
            <v>6349425.4900000002</v>
          </cell>
          <cell r="BZ57">
            <v>42651744.920000009</v>
          </cell>
          <cell r="CA57">
            <v>119231777.09000009</v>
          </cell>
          <cell r="CB57">
            <v>11707605.809999999</v>
          </cell>
          <cell r="CC57">
            <v>36705286.915724836</v>
          </cell>
          <cell r="CD57">
            <v>141617665.57461149</v>
          </cell>
          <cell r="CE57">
            <v>7215962.2482159995</v>
          </cell>
          <cell r="CF57">
            <v>6408764.4900000002</v>
          </cell>
          <cell r="CG57">
            <v>32258374.650000002</v>
          </cell>
          <cell r="CH57">
            <v>95968267.38000001</v>
          </cell>
          <cell r="CI57">
            <v>3503364.05</v>
          </cell>
          <cell r="CK57">
            <v>46859298.510000005</v>
          </cell>
          <cell r="CL57">
            <v>135582070.99000001</v>
          </cell>
          <cell r="CM57">
            <v>5826209.4500000002</v>
          </cell>
          <cell r="CN57">
            <v>41901694.360000014</v>
          </cell>
          <cell r="CO57">
            <v>136211434.44999993</v>
          </cell>
          <cell r="CP57">
            <v>8429880.7800000012</v>
          </cell>
          <cell r="CQ57">
            <v>49845373.800000004</v>
          </cell>
          <cell r="CR57">
            <v>135363906.45000005</v>
          </cell>
          <cell r="CS57">
            <v>5775493.6700000009</v>
          </cell>
          <cell r="CT57">
            <v>6205701.120000002</v>
          </cell>
          <cell r="CU57">
            <v>46479784.79999999</v>
          </cell>
          <cell r="CV57">
            <v>133461555.43000001</v>
          </cell>
          <cell r="CW57">
            <v>5218580.67</v>
          </cell>
          <cell r="CY57">
            <v>46228660.050000004</v>
          </cell>
          <cell r="CZ57">
            <v>136496818.99000001</v>
          </cell>
          <cell r="DA57">
            <v>6349425.4900000002</v>
          </cell>
          <cell r="DC57">
            <v>46479784.79999999</v>
          </cell>
          <cell r="DD57">
            <v>133461555.43000001</v>
          </cell>
          <cell r="DE57">
            <v>5218580.67</v>
          </cell>
          <cell r="DG57">
            <v>32258374.650000002</v>
          </cell>
          <cell r="DH57">
            <v>95968267.38000001</v>
          </cell>
          <cell r="DI57">
            <v>3503364.05</v>
          </cell>
          <cell r="DJ57">
            <v>42651744.920000009</v>
          </cell>
          <cell r="DK57">
            <v>119231777.09000009</v>
          </cell>
          <cell r="DL57">
            <v>11707605.809999999</v>
          </cell>
          <cell r="DN57">
            <v>32067646.370125685</v>
          </cell>
          <cell r="DO57">
            <v>151224725.05190173</v>
          </cell>
          <cell r="DP57">
            <v>6210180.4147120006</v>
          </cell>
          <cell r="DQ57">
            <v>44401901.26000002</v>
          </cell>
          <cell r="DR57">
            <v>137561630.65000004</v>
          </cell>
          <cell r="DS57">
            <v>7465532.5100000016</v>
          </cell>
          <cell r="DT57">
            <v>47002342.910000011</v>
          </cell>
          <cell r="DU57">
            <v>154253066.99000001</v>
          </cell>
          <cell r="DV57">
            <v>5844830.4900000002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7392535.8899999997</v>
          </cell>
          <cell r="R58">
            <v>13128000.319999998</v>
          </cell>
          <cell r="S58">
            <v>15421985</v>
          </cell>
          <cell r="T58">
            <v>14299912.619999999</v>
          </cell>
          <cell r="U58">
            <v>13274210.949999999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7392535.8899999997</v>
          </cell>
          <cell r="AU58">
            <v>13128000.319999998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13128000.319999998</v>
          </cell>
          <cell r="BD58" t="str">
            <v>0</v>
          </cell>
          <cell r="BE58" t="str">
            <v>0</v>
          </cell>
          <cell r="BF58">
            <v>14299912.619999999</v>
          </cell>
          <cell r="BG58">
            <v>13274210.949999999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7370211.6200000001</v>
          </cell>
          <cell r="BR58">
            <v>6697049.9500000002</v>
          </cell>
          <cell r="BS58" t="str">
            <v>0</v>
          </cell>
          <cell r="BT58" t="str">
            <v>0</v>
          </cell>
          <cell r="BU58">
            <v>7370211.6200000001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6237814.3300000001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78738159.449999958</v>
          </cell>
          <cell r="C61">
            <v>173137724.35000008</v>
          </cell>
          <cell r="D61">
            <v>185603415.87</v>
          </cell>
          <cell r="E61">
            <v>149702614.16597614</v>
          </cell>
          <cell r="F61">
            <v>112444043.01287773</v>
          </cell>
          <cell r="G61">
            <v>229428664.24999997</v>
          </cell>
          <cell r="H61">
            <v>513097204.34999985</v>
          </cell>
          <cell r="I61">
            <v>558602886.96000004</v>
          </cell>
          <cell r="J61">
            <v>561272483.31737089</v>
          </cell>
          <cell r="K61">
            <v>521368331.39138871</v>
          </cell>
          <cell r="L61">
            <v>342940819.72999996</v>
          </cell>
          <cell r="M61">
            <v>760635428.82000017</v>
          </cell>
          <cell r="N61">
            <v>834106936</v>
          </cell>
          <cell r="O61">
            <v>873972739.34144032</v>
          </cell>
          <cell r="P61">
            <v>783240163.8588562</v>
          </cell>
          <cell r="Q61">
            <v>16114480.609999999</v>
          </cell>
          <cell r="R61">
            <v>50018881.360000007</v>
          </cell>
          <cell r="S61">
            <v>38926037.920000002</v>
          </cell>
          <cell r="T61">
            <v>39487289.967159994</v>
          </cell>
          <cell r="U61">
            <v>37329479.540000007</v>
          </cell>
          <cell r="W61">
            <v>14393024.779999997</v>
          </cell>
          <cell r="X61">
            <v>16011172.499999998</v>
          </cell>
          <cell r="Y61">
            <v>16417419.879999999</v>
          </cell>
          <cell r="Z61">
            <v>13966686.589999994</v>
          </cell>
          <cell r="AA61">
            <v>54009939.859999985</v>
          </cell>
          <cell r="AB61">
            <v>49826469.329999998</v>
          </cell>
          <cell r="AC61">
            <v>53105065.210000008</v>
          </cell>
          <cell r="AD61">
            <v>51276865.540000007</v>
          </cell>
          <cell r="AE61">
            <v>76942183.449999988</v>
          </cell>
          <cell r="AF61">
            <v>75177083</v>
          </cell>
          <cell r="AG61">
            <v>81424135.219999999</v>
          </cell>
          <cell r="AH61">
            <v>75212494.439999998</v>
          </cell>
          <cell r="AI61">
            <v>2543310.14</v>
          </cell>
          <cell r="AJ61">
            <v>4858765.79</v>
          </cell>
          <cell r="AK61">
            <v>5264070.9000000004</v>
          </cell>
          <cell r="AL61">
            <v>5019681.1100000003</v>
          </cell>
          <cell r="AN61">
            <v>78738159.449999958</v>
          </cell>
          <cell r="AO61">
            <v>173137724.35000008</v>
          </cell>
          <cell r="AP61">
            <v>185603415.87</v>
          </cell>
          <cell r="AQ61">
            <v>229428664.24999997</v>
          </cell>
          <cell r="AR61">
            <v>513097204.34999985</v>
          </cell>
          <cell r="AS61">
            <v>558602886.96000004</v>
          </cell>
          <cell r="AT61">
            <v>16114480.609999999</v>
          </cell>
          <cell r="AU61">
            <v>50018881.360000007</v>
          </cell>
          <cell r="AV61">
            <v>38926037.920000002</v>
          </cell>
          <cell r="AX61">
            <v>185603415.87</v>
          </cell>
          <cell r="AY61">
            <v>558602886.96000004</v>
          </cell>
          <cell r="AZ61">
            <v>38926037.920000002</v>
          </cell>
          <cell r="BA61">
            <v>173137724.35000008</v>
          </cell>
          <cell r="BB61">
            <v>513097204.34999996</v>
          </cell>
          <cell r="BC61">
            <v>50018881.360000007</v>
          </cell>
          <cell r="BD61">
            <v>149702614.16597614</v>
          </cell>
          <cell r="BE61">
            <v>561272483.31737089</v>
          </cell>
          <cell r="BF61">
            <v>39487289.967159994</v>
          </cell>
          <cell r="BG61">
            <v>38754894.540000007</v>
          </cell>
          <cell r="BI61">
            <v>62637451.769999996</v>
          </cell>
          <cell r="BJ61">
            <v>185367487.31999999</v>
          </cell>
          <cell r="BK61">
            <v>15698318.280000001</v>
          </cell>
          <cell r="BL61">
            <v>57000282.879999958</v>
          </cell>
          <cell r="BM61">
            <v>185241511.99000013</v>
          </cell>
          <cell r="BN61">
            <v>16482484.830000002</v>
          </cell>
          <cell r="BO61">
            <v>66345977.730000079</v>
          </cell>
          <cell r="BP61">
            <v>189733345.82000008</v>
          </cell>
          <cell r="BQ61">
            <v>16086871.819999997</v>
          </cell>
          <cell r="BR61">
            <v>15160323.9</v>
          </cell>
          <cell r="BS61">
            <v>62031184.730000064</v>
          </cell>
          <cell r="BT61">
            <v>187563771.34000003</v>
          </cell>
          <cell r="BU61">
            <v>15499619.349999998</v>
          </cell>
          <cell r="BW61">
            <v>46228660.050000004</v>
          </cell>
          <cell r="BX61">
            <v>136496818.99000001</v>
          </cell>
          <cell r="BY61">
            <v>11573483.49</v>
          </cell>
          <cell r="BZ61">
            <v>42651744.920000009</v>
          </cell>
          <cell r="CA61">
            <v>119231777.09000009</v>
          </cell>
          <cell r="CB61">
            <v>13438246.259999998</v>
          </cell>
          <cell r="CC61">
            <v>36705286.915724836</v>
          </cell>
          <cell r="CD61">
            <v>141617665.57461149</v>
          </cell>
          <cell r="CE61">
            <v>11272375.918215999</v>
          </cell>
          <cell r="CF61">
            <v>10423742.49</v>
          </cell>
          <cell r="CG61">
            <v>32258374.650000002</v>
          </cell>
          <cell r="CH61">
            <v>95968267.38000001</v>
          </cell>
          <cell r="CI61">
            <v>5585269.9900000002</v>
          </cell>
          <cell r="CK61">
            <v>46859298.510000005</v>
          </cell>
          <cell r="CL61">
            <v>135582070.99000001</v>
          </cell>
          <cell r="CM61">
            <v>11091267.449999999</v>
          </cell>
          <cell r="CN61">
            <v>41901694.360000014</v>
          </cell>
          <cell r="CO61">
            <v>136211434.44999993</v>
          </cell>
          <cell r="CP61">
            <v>12066240.780000001</v>
          </cell>
          <cell r="CQ61">
            <v>49845373.800000004</v>
          </cell>
          <cell r="CR61">
            <v>135363906.45000005</v>
          </cell>
          <cell r="CS61">
            <v>11086123.620000001</v>
          </cell>
          <cell r="CT61">
            <v>10532065.07</v>
          </cell>
          <cell r="CU61">
            <v>46479784.79999999</v>
          </cell>
          <cell r="CV61">
            <v>133461555.43000001</v>
          </cell>
          <cell r="CW61">
            <v>10529210.619999999</v>
          </cell>
          <cell r="CY61">
            <v>46228660.050000004</v>
          </cell>
          <cell r="CZ61">
            <v>136496818.99000001</v>
          </cell>
          <cell r="DA61">
            <v>11573483.49</v>
          </cell>
          <cell r="DC61">
            <v>46479784.79999999</v>
          </cell>
          <cell r="DD61">
            <v>133461555.43000001</v>
          </cell>
          <cell r="DE61">
            <v>10529210.619999999</v>
          </cell>
          <cell r="DG61">
            <v>32258374.650000002</v>
          </cell>
          <cell r="DH61">
            <v>95968267.38000001</v>
          </cell>
          <cell r="DI61">
            <v>5585269.9900000002</v>
          </cell>
          <cell r="DJ61">
            <v>42651744.920000009</v>
          </cell>
          <cell r="DK61">
            <v>119231777.09000009</v>
          </cell>
          <cell r="DL61">
            <v>13438246.259999998</v>
          </cell>
          <cell r="DN61">
            <v>32067646.370125685</v>
          </cell>
          <cell r="DO61">
            <v>151224725.05190173</v>
          </cell>
          <cell r="DP61">
            <v>8676618.4147120006</v>
          </cell>
          <cell r="DQ61">
            <v>44401901.26000002</v>
          </cell>
          <cell r="DR61">
            <v>137561630.65000004</v>
          </cell>
          <cell r="DS61">
            <v>13703346.84</v>
          </cell>
          <cell r="DT61">
            <v>47002342.910000011</v>
          </cell>
          <cell r="DU61">
            <v>154253066.99000001</v>
          </cell>
          <cell r="DV61">
            <v>8311268.4900000002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9007326.4000000004</v>
          </cell>
          <cell r="C62">
            <v>17407028.330000002</v>
          </cell>
          <cell r="D62">
            <v>22400615.359999999</v>
          </cell>
          <cell r="E62">
            <v>11792546.27</v>
          </cell>
          <cell r="F62">
            <v>9962463.2200000007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9007326.4000000004</v>
          </cell>
          <cell r="AO62">
            <v>17407028.330000002</v>
          </cell>
          <cell r="AP62">
            <v>22400615.359999999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22400615.359999999</v>
          </cell>
          <cell r="AY62" t="str">
            <v>0</v>
          </cell>
          <cell r="AZ62">
            <v>0</v>
          </cell>
          <cell r="BA62">
            <v>17407028.330000002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7490790.1199999992</v>
          </cell>
          <cell r="BJ62" t="str">
            <v>0</v>
          </cell>
          <cell r="BK62">
            <v>0</v>
          </cell>
          <cell r="BL62">
            <v>5460974.9299999988</v>
          </cell>
          <cell r="BM62" t="str">
            <v>0</v>
          </cell>
          <cell r="BN62">
            <v>285</v>
          </cell>
          <cell r="BO62">
            <v>7366462.0300000003</v>
          </cell>
          <cell r="BP62" t="str">
            <v>0</v>
          </cell>
          <cell r="BQ62">
            <v>0</v>
          </cell>
          <cell r="BR62">
            <v>0</v>
          </cell>
          <cell r="BS62">
            <v>7366462.0300000003</v>
          </cell>
          <cell r="BT62" t="str">
            <v>0</v>
          </cell>
          <cell r="BU62">
            <v>0</v>
          </cell>
          <cell r="BW62">
            <v>5575893.8399999999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5626469.8399999999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5455436.5900000008</v>
          </cell>
          <cell r="CR62" t="str">
            <v>0</v>
          </cell>
          <cell r="CS62">
            <v>0</v>
          </cell>
          <cell r="CT62">
            <v>0</v>
          </cell>
          <cell r="CU62">
            <v>5455436.5900000008</v>
          </cell>
          <cell r="CV62" t="str">
            <v>0</v>
          </cell>
          <cell r="CW62">
            <v>0</v>
          </cell>
          <cell r="CY62">
            <v>5575893.8399999999</v>
          </cell>
          <cell r="CZ62" t="str">
            <v>0</v>
          </cell>
          <cell r="DA62">
            <v>0</v>
          </cell>
          <cell r="DC62">
            <v>5455436.5900000008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5632331.8399999999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78738159.449999958</v>
          </cell>
          <cell r="C63">
            <v>173137724.35000008</v>
          </cell>
          <cell r="D63">
            <v>185603415.87</v>
          </cell>
          <cell r="E63">
            <v>149702614.16597614</v>
          </cell>
          <cell r="F63">
            <v>112444043.01287773</v>
          </cell>
          <cell r="G63">
            <v>229428664.24999997</v>
          </cell>
          <cell r="H63">
            <v>513097204.34999985</v>
          </cell>
          <cell r="I63">
            <v>558602886.96000004</v>
          </cell>
          <cell r="J63">
            <v>561272483.31737089</v>
          </cell>
          <cell r="K63">
            <v>521368331.39138871</v>
          </cell>
          <cell r="L63">
            <v>342940819.72999996</v>
          </cell>
          <cell r="M63">
            <v>760635428.82000017</v>
          </cell>
          <cell r="N63">
            <v>834106936</v>
          </cell>
          <cell r="O63">
            <v>873972739.34144032</v>
          </cell>
          <cell r="P63">
            <v>783240163.8588562</v>
          </cell>
          <cell r="Q63">
            <v>-712024.97</v>
          </cell>
          <cell r="R63">
            <v>8279586.3800000055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14393024.779999997</v>
          </cell>
          <cell r="X63">
            <v>16011172.499999998</v>
          </cell>
          <cell r="Y63">
            <v>16417419.879999999</v>
          </cell>
          <cell r="Z63">
            <v>13966686.589999994</v>
          </cell>
          <cell r="AA63">
            <v>54009939.859999985</v>
          </cell>
          <cell r="AB63">
            <v>49826469.329999998</v>
          </cell>
          <cell r="AC63">
            <v>53105065.210000008</v>
          </cell>
          <cell r="AD63">
            <v>51276865.540000007</v>
          </cell>
          <cell r="AE63">
            <v>76942183.449999988</v>
          </cell>
          <cell r="AF63">
            <v>75177083</v>
          </cell>
          <cell r="AG63">
            <v>81424135.219999999</v>
          </cell>
          <cell r="AH63">
            <v>75212494.439999998</v>
          </cell>
          <cell r="AI63">
            <v>-300633.03000000003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78738159.449999958</v>
          </cell>
          <cell r="AO63">
            <v>173137724.35000008</v>
          </cell>
          <cell r="AP63">
            <v>185603415.87</v>
          </cell>
          <cell r="AQ63">
            <v>229428664.24999997</v>
          </cell>
          <cell r="AR63">
            <v>513097204.34999985</v>
          </cell>
          <cell r="AS63">
            <v>558602886.96000004</v>
          </cell>
          <cell r="AT63">
            <v>-712024.97</v>
          </cell>
          <cell r="AU63">
            <v>8279586.3800000055</v>
          </cell>
          <cell r="AV63">
            <v>-2738373.08</v>
          </cell>
          <cell r="AX63">
            <v>185603415.87</v>
          </cell>
          <cell r="AY63">
            <v>558602886.96000004</v>
          </cell>
          <cell r="AZ63">
            <v>-2738373.08</v>
          </cell>
          <cell r="BA63">
            <v>173137724.35000008</v>
          </cell>
          <cell r="BB63">
            <v>513097204.34999996</v>
          </cell>
          <cell r="BC63">
            <v>8279586.3800000055</v>
          </cell>
          <cell r="BD63">
            <v>149702614.16597614</v>
          </cell>
          <cell r="BE63">
            <v>561272483.31737089</v>
          </cell>
          <cell r="BF63">
            <v>-2497974.6</v>
          </cell>
          <cell r="BG63">
            <v>-662165.24999999942</v>
          </cell>
          <cell r="BI63">
            <v>62637451.769999996</v>
          </cell>
          <cell r="BJ63">
            <v>185367487.31999999</v>
          </cell>
          <cell r="BK63">
            <v>-910796.72</v>
          </cell>
          <cell r="BL63">
            <v>57000282.879999958</v>
          </cell>
          <cell r="BM63">
            <v>185241511.99000013</v>
          </cell>
          <cell r="BN63">
            <v>-306.96999999985565</v>
          </cell>
          <cell r="BO63">
            <v>66345977.730000079</v>
          </cell>
          <cell r="BP63">
            <v>189733345.82000008</v>
          </cell>
          <cell r="BQ63">
            <v>-940166.24</v>
          </cell>
          <cell r="BR63">
            <v>-603719.89</v>
          </cell>
          <cell r="BS63">
            <v>62031184.730000064</v>
          </cell>
          <cell r="BT63">
            <v>187563771.34000003</v>
          </cell>
          <cell r="BU63">
            <v>-950418.24</v>
          </cell>
          <cell r="BW63">
            <v>46228660.050000004</v>
          </cell>
          <cell r="BX63">
            <v>136496818.99000001</v>
          </cell>
          <cell r="BY63">
            <v>-685347.51</v>
          </cell>
          <cell r="BZ63">
            <v>42651744.920000009</v>
          </cell>
          <cell r="CA63">
            <v>119231777.09000009</v>
          </cell>
          <cell r="CB63">
            <v>4482932.76</v>
          </cell>
          <cell r="CC63">
            <v>36705286.915724836</v>
          </cell>
          <cell r="CD63">
            <v>141617665.57461149</v>
          </cell>
          <cell r="CE63">
            <v>98704.450000000274</v>
          </cell>
          <cell r="CF63">
            <v>-584608.51</v>
          </cell>
          <cell r="CG63">
            <v>32258374.650000002</v>
          </cell>
          <cell r="CH63">
            <v>95968267.38000001</v>
          </cell>
          <cell r="CI63">
            <v>752575.06</v>
          </cell>
          <cell r="CK63">
            <v>46859298.510000005</v>
          </cell>
          <cell r="CL63">
            <v>135582070.99000001</v>
          </cell>
          <cell r="CM63">
            <v>-682347.55</v>
          </cell>
          <cell r="CN63">
            <v>41901694.360000014</v>
          </cell>
          <cell r="CO63">
            <v>136211434.44999993</v>
          </cell>
          <cell r="CP63">
            <v>593277.72</v>
          </cell>
          <cell r="CQ63">
            <v>49845373.800000004</v>
          </cell>
          <cell r="CR63">
            <v>135363906.45000005</v>
          </cell>
          <cell r="CS63">
            <v>-1464226.03</v>
          </cell>
          <cell r="CT63">
            <v>-410278.72</v>
          </cell>
          <cell r="CU63">
            <v>46479784.79999999</v>
          </cell>
          <cell r="CV63">
            <v>133461555.43000001</v>
          </cell>
          <cell r="CW63">
            <v>-1464600.03</v>
          </cell>
          <cell r="CY63">
            <v>46228660.050000004</v>
          </cell>
          <cell r="CZ63">
            <v>136496818.99000001</v>
          </cell>
          <cell r="DA63">
            <v>-685347.51</v>
          </cell>
          <cell r="DC63">
            <v>46479784.79999999</v>
          </cell>
          <cell r="DD63">
            <v>133461555.43000001</v>
          </cell>
          <cell r="DE63">
            <v>-1464600.03</v>
          </cell>
          <cell r="DG63">
            <v>32258374.650000002</v>
          </cell>
          <cell r="DH63">
            <v>95968267.38000001</v>
          </cell>
          <cell r="DI63">
            <v>752575.06</v>
          </cell>
          <cell r="DJ63">
            <v>42651744.920000009</v>
          </cell>
          <cell r="DK63">
            <v>119231777.09000009</v>
          </cell>
          <cell r="DL63">
            <v>4482932.76</v>
          </cell>
          <cell r="DN63">
            <v>32067646.370125685</v>
          </cell>
          <cell r="DO63">
            <v>151224725.05190173</v>
          </cell>
          <cell r="DP63">
            <v>-566222.51</v>
          </cell>
          <cell r="DQ63">
            <v>44401901.26000002</v>
          </cell>
          <cell r="DR63">
            <v>137561630.65000004</v>
          </cell>
          <cell r="DS63">
            <v>680581.93999999948</v>
          </cell>
          <cell r="DT63">
            <v>47002342.910000011</v>
          </cell>
          <cell r="DU63">
            <v>154253066.99000001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87745485.84999992</v>
          </cell>
          <cell r="C64">
            <v>190544752.68000007</v>
          </cell>
          <cell r="D64">
            <v>208004031.23000005</v>
          </cell>
          <cell r="E64">
            <v>161495160.43597612</v>
          </cell>
          <cell r="F64">
            <v>122406506.2328777</v>
          </cell>
          <cell r="G64">
            <v>229428664.24999997</v>
          </cell>
          <cell r="H64">
            <v>513097204.34999985</v>
          </cell>
          <cell r="I64">
            <v>558602886.96000004</v>
          </cell>
          <cell r="J64">
            <v>561272483.31737089</v>
          </cell>
          <cell r="K64">
            <v>521368331.39138871</v>
          </cell>
          <cell r="L64">
            <v>342940819.72999996</v>
          </cell>
          <cell r="M64">
            <v>760635428.82000017</v>
          </cell>
          <cell r="N64">
            <v>834106936</v>
          </cell>
          <cell r="O64">
            <v>873972739.34144032</v>
          </cell>
          <cell r="P64">
            <v>783240163.8588562</v>
          </cell>
          <cell r="Q64">
            <v>-792363.21</v>
          </cell>
          <cell r="R64">
            <v>8086093.8900000062</v>
          </cell>
          <cell r="S64">
            <v>-2738373.08</v>
          </cell>
          <cell r="T64">
            <v>-2675343.81</v>
          </cell>
          <cell r="U64">
            <v>-2220637.0299999998</v>
          </cell>
          <cell r="W64">
            <v>15808480.139999997</v>
          </cell>
          <cell r="X64">
            <v>17884543.779999997</v>
          </cell>
          <cell r="Y64">
            <v>18149366.900000002</v>
          </cell>
          <cell r="Z64">
            <v>15640910.829999993</v>
          </cell>
          <cell r="AA64">
            <v>54009939.859999985</v>
          </cell>
          <cell r="AB64">
            <v>49826469.329999998</v>
          </cell>
          <cell r="AC64">
            <v>53105065.210000008</v>
          </cell>
          <cell r="AD64">
            <v>51276865.540000007</v>
          </cell>
          <cell r="AE64">
            <v>76942183.449999988</v>
          </cell>
          <cell r="AF64">
            <v>75177083</v>
          </cell>
          <cell r="AG64">
            <v>81424135.219999999</v>
          </cell>
          <cell r="AH64">
            <v>75212494.439999998</v>
          </cell>
          <cell r="AI64">
            <v>-290009.53999999998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87745485.84999992</v>
          </cell>
          <cell r="AO64">
            <v>190544752.68000007</v>
          </cell>
          <cell r="AP64">
            <v>208004031.23000005</v>
          </cell>
          <cell r="AQ64">
            <v>229428664.24999997</v>
          </cell>
          <cell r="AR64">
            <v>513097204.34999985</v>
          </cell>
          <cell r="AS64">
            <v>558602886.96000004</v>
          </cell>
          <cell r="AT64">
            <v>-792363.21</v>
          </cell>
          <cell r="AU64">
            <v>8086093.8900000062</v>
          </cell>
          <cell r="AV64">
            <v>-2738373.08</v>
          </cell>
          <cell r="AX64">
            <v>208004031.23000005</v>
          </cell>
          <cell r="AY64">
            <v>558602886.96000004</v>
          </cell>
          <cell r="AZ64">
            <v>-2738373.08</v>
          </cell>
          <cell r="BA64">
            <v>190544752.68000007</v>
          </cell>
          <cell r="BB64">
            <v>513097204.34999996</v>
          </cell>
          <cell r="BC64">
            <v>8086093.8900000062</v>
          </cell>
          <cell r="BD64">
            <v>161495160.43597612</v>
          </cell>
          <cell r="BE64">
            <v>561272483.31737089</v>
          </cell>
          <cell r="BF64">
            <v>-2675343.81</v>
          </cell>
          <cell r="BG64">
            <v>-848622.02999999945</v>
          </cell>
          <cell r="BI64">
            <v>70128241.890000001</v>
          </cell>
          <cell r="BJ64">
            <v>185367487.31999999</v>
          </cell>
          <cell r="BK64">
            <v>-910796.72</v>
          </cell>
          <cell r="BL64">
            <v>62461257.80999995</v>
          </cell>
          <cell r="BM64">
            <v>185241511.99000013</v>
          </cell>
          <cell r="BN64">
            <v>30494.230000000145</v>
          </cell>
          <cell r="BO64">
            <v>73712439.760000035</v>
          </cell>
          <cell r="BP64">
            <v>189733345.82000008</v>
          </cell>
          <cell r="BQ64">
            <v>-1005535.45</v>
          </cell>
          <cell r="BR64">
            <v>-653976.67000000004</v>
          </cell>
          <cell r="BS64">
            <v>69397646.760000035</v>
          </cell>
          <cell r="BT64">
            <v>187563771.34000003</v>
          </cell>
          <cell r="BU64">
            <v>-1016825.92</v>
          </cell>
          <cell r="BW64">
            <v>51804553.890000015</v>
          </cell>
          <cell r="BX64">
            <v>136496818.99000001</v>
          </cell>
          <cell r="BY64">
            <v>-685347.51</v>
          </cell>
          <cell r="BZ64">
            <v>46825298.790000036</v>
          </cell>
          <cell r="CA64">
            <v>119231777.09000009</v>
          </cell>
          <cell r="CB64">
            <v>4436128.8499999996</v>
          </cell>
          <cell r="CC64">
            <v>39722836.915724836</v>
          </cell>
          <cell r="CD64">
            <v>141617665.57461149</v>
          </cell>
          <cell r="CE64">
            <v>55592.020000000281</v>
          </cell>
          <cell r="CF64">
            <v>-584608.51</v>
          </cell>
          <cell r="CG64">
            <v>35810264.459999979</v>
          </cell>
          <cell r="CH64">
            <v>95968267.38000001</v>
          </cell>
          <cell r="CI64">
            <v>722493.6</v>
          </cell>
          <cell r="CK64">
            <v>52485768.350000016</v>
          </cell>
          <cell r="CL64">
            <v>135582070.99000001</v>
          </cell>
          <cell r="CM64">
            <v>-682347.55</v>
          </cell>
          <cell r="CN64">
            <v>46072249.539999984</v>
          </cell>
          <cell r="CO64">
            <v>136211434.44999993</v>
          </cell>
          <cell r="CP64">
            <v>556101.48</v>
          </cell>
          <cell r="CQ64">
            <v>55300810.390000001</v>
          </cell>
          <cell r="CR64">
            <v>135363906.45000005</v>
          </cell>
          <cell r="CS64">
            <v>-1514482.81</v>
          </cell>
          <cell r="CT64">
            <v>-460535.5</v>
          </cell>
          <cell r="CU64">
            <v>51935221.389999993</v>
          </cell>
          <cell r="CV64">
            <v>133461555.43000001</v>
          </cell>
          <cell r="CW64">
            <v>-1514856.81</v>
          </cell>
          <cell r="CY64">
            <v>51804553.890000015</v>
          </cell>
          <cell r="CZ64">
            <v>136496818.99000001</v>
          </cell>
          <cell r="DA64">
            <v>-685347.51</v>
          </cell>
          <cell r="DC64">
            <v>51935221.389999993</v>
          </cell>
          <cell r="DD64">
            <v>133461555.43000001</v>
          </cell>
          <cell r="DE64">
            <v>-1514856.81</v>
          </cell>
          <cell r="DG64">
            <v>35810264.459999979</v>
          </cell>
          <cell r="DH64">
            <v>95968267.38000001</v>
          </cell>
          <cell r="DI64">
            <v>722493.6</v>
          </cell>
          <cell r="DJ64">
            <v>46825298.790000036</v>
          </cell>
          <cell r="DK64">
            <v>119231777.09000009</v>
          </cell>
          <cell r="DL64">
            <v>4436128.8499999996</v>
          </cell>
          <cell r="DN64">
            <v>33727433.210125685</v>
          </cell>
          <cell r="DO64">
            <v>151224725.05190173</v>
          </cell>
          <cell r="DP64">
            <v>-608222.51</v>
          </cell>
          <cell r="DQ64">
            <v>48756140.69000005</v>
          </cell>
          <cell r="DR64">
            <v>137561630.65000004</v>
          </cell>
          <cell r="DS64">
            <v>613929.36</v>
          </cell>
          <cell r="DT64">
            <v>52634674.750000022</v>
          </cell>
          <cell r="DU64">
            <v>154253066.99000001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13046260.990000002</v>
          </cell>
          <cell r="C65">
            <v>28192829.619999997</v>
          </cell>
          <cell r="D65">
            <v>32092098</v>
          </cell>
          <cell r="E65">
            <v>9957781.6000000034</v>
          </cell>
          <cell r="F65">
            <v>7130652.0000000009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2389582.2400000002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154079.04000000001</v>
          </cell>
          <cell r="AD65">
            <v>154079.04000000001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13046260.990000002</v>
          </cell>
          <cell r="AO65">
            <v>28192829.619999997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28192829.620000001</v>
          </cell>
          <cell r="BB65">
            <v>463819.73</v>
          </cell>
          <cell r="BC65" t="str">
            <v>0</v>
          </cell>
          <cell r="BD65">
            <v>9957781.6000000034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9592773.1399999987</v>
          </cell>
          <cell r="BM65">
            <v>309218.7</v>
          </cell>
          <cell r="BN65" t="str">
            <v>0</v>
          </cell>
          <cell r="BO65">
            <v>9957781.6000000034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9957781.6000000034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7246111.6100000003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5610345.9800000004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7133333.4000000004</v>
          </cell>
          <cell r="CO65">
            <v>234352.29</v>
          </cell>
          <cell r="CP65" t="str">
            <v>0</v>
          </cell>
          <cell r="CQ65">
            <v>7435915.0100000007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7435915.0100000007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7435915.0100000007</v>
          </cell>
          <cell r="DD65">
            <v>65698.81</v>
          </cell>
          <cell r="DE65" t="str">
            <v>0</v>
          </cell>
          <cell r="DG65">
            <v>5610345.9800000004</v>
          </cell>
          <cell r="DH65">
            <v>60231.49</v>
          </cell>
          <cell r="DI65" t="str">
            <v>0</v>
          </cell>
          <cell r="DJ65">
            <v>7246111.6100000003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7151386.870000002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15573795.629999999</v>
          </cell>
          <cell r="C66">
            <v>34736742.329999998</v>
          </cell>
          <cell r="D66">
            <v>38735254</v>
          </cell>
          <cell r="E66">
            <v>12080297.389999999</v>
          </cell>
          <cell r="F66">
            <v>8640339.7699999996</v>
          </cell>
          <cell r="G66">
            <v>23534127.340000015</v>
          </cell>
          <cell r="H66">
            <v>56493674.659999982</v>
          </cell>
          <cell r="I66">
            <v>53762001</v>
          </cell>
          <cell r="J66">
            <v>19555806.850000005</v>
          </cell>
          <cell r="K66">
            <v>14268722.469999999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5754618.9800000004</v>
          </cell>
          <cell r="AB66">
            <v>4784579</v>
          </cell>
          <cell r="AC66">
            <v>5511220.1500000013</v>
          </cell>
          <cell r="AD66">
            <v>5511220.1500000013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15573795.629999999</v>
          </cell>
          <cell r="AO66">
            <v>34736742.329999998</v>
          </cell>
          <cell r="AP66">
            <v>38735254</v>
          </cell>
          <cell r="AQ66">
            <v>23534127.340000015</v>
          </cell>
          <cell r="AR66">
            <v>56493674.659999982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34736742.330000006</v>
          </cell>
          <cell r="BB66">
            <v>56493674.659999982</v>
          </cell>
          <cell r="BC66" t="str">
            <v>0</v>
          </cell>
          <cell r="BD66">
            <v>12080297.389999999</v>
          </cell>
          <cell r="BE66">
            <v>19555806.850000005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11869829.629999999</v>
          </cell>
          <cell r="BM66">
            <v>19855599.5</v>
          </cell>
          <cell r="BN66" t="str">
            <v>0</v>
          </cell>
          <cell r="BO66">
            <v>12080297.389999999</v>
          </cell>
          <cell r="BP66">
            <v>19483138.850000005</v>
          </cell>
          <cell r="BQ66" t="str">
            <v>0</v>
          </cell>
          <cell r="BR66" t="str">
            <v>0</v>
          </cell>
          <cell r="BS66">
            <v>12080297.389999999</v>
          </cell>
          <cell r="BT66">
            <v>19483138.850000005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8757170.2100000009</v>
          </cell>
          <cell r="CA66">
            <v>14536943.239999998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6628192.8499999996</v>
          </cell>
          <cell r="CH66">
            <v>9347155.8699999992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8773921.0999999996</v>
          </cell>
          <cell r="CO66">
            <v>14606785.969999999</v>
          </cell>
          <cell r="CP66" t="str">
            <v>0</v>
          </cell>
          <cell r="CQ66">
            <v>8945602.7799999993</v>
          </cell>
          <cell r="CR66">
            <v>14186971.469999999</v>
          </cell>
          <cell r="CS66" t="str">
            <v>0</v>
          </cell>
          <cell r="CT66" t="str">
            <v>0</v>
          </cell>
          <cell r="CU66">
            <v>8945602.7799999993</v>
          </cell>
          <cell r="CV66">
            <v>14186971.469999999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8945602.7799999993</v>
          </cell>
          <cell r="DD66">
            <v>14186971.469999999</v>
          </cell>
          <cell r="DE66" t="str">
            <v>0</v>
          </cell>
          <cell r="DG66">
            <v>6628192.8499999996</v>
          </cell>
          <cell r="DH66">
            <v>9347155.8699999992</v>
          </cell>
          <cell r="DI66" t="str">
            <v>0</v>
          </cell>
          <cell r="DJ66">
            <v>8757170.2100000009</v>
          </cell>
          <cell r="DK66">
            <v>14536943.239999998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8901724.1199999992</v>
          </cell>
          <cell r="DR66">
            <v>14417985.719999999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15573795.629999999</v>
          </cell>
          <cell r="C67">
            <v>34736742.329999998</v>
          </cell>
          <cell r="D67">
            <v>38735254</v>
          </cell>
          <cell r="E67">
            <v>12080297.389999999</v>
          </cell>
          <cell r="F67">
            <v>8640339.7699999996</v>
          </cell>
          <cell r="G67">
            <v>139237431.83999985</v>
          </cell>
          <cell r="H67">
            <v>301779437.15999997</v>
          </cell>
          <cell r="I67">
            <v>345215379</v>
          </cell>
          <cell r="J67">
            <v>80051351.479999945</v>
          </cell>
          <cell r="K67">
            <v>39447986.81000001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31301463.420000002</v>
          </cell>
          <cell r="AB67">
            <v>30413928</v>
          </cell>
          <cell r="AC67">
            <v>32777519.610000003</v>
          </cell>
          <cell r="AD67">
            <v>31369263.350000005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15573795.629999999</v>
          </cell>
          <cell r="AO67">
            <v>34736742.329999998</v>
          </cell>
          <cell r="AP67">
            <v>38735254</v>
          </cell>
          <cell r="AQ67">
            <v>139237431.83999985</v>
          </cell>
          <cell r="AR67">
            <v>301779437.15999997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34736742.330000006</v>
          </cell>
          <cell r="BB67">
            <v>301779437.15999997</v>
          </cell>
          <cell r="BC67" t="str">
            <v>0</v>
          </cell>
          <cell r="BD67">
            <v>12080297.389999999</v>
          </cell>
          <cell r="BE67">
            <v>80051351.479999945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11869829.629999999</v>
          </cell>
          <cell r="BM67">
            <v>107442060.08000003</v>
          </cell>
          <cell r="BN67" t="str">
            <v>0</v>
          </cell>
          <cell r="BO67">
            <v>12080297.389999999</v>
          </cell>
          <cell r="BP67">
            <v>113161009.47999997</v>
          </cell>
          <cell r="BQ67" t="str">
            <v>0</v>
          </cell>
          <cell r="BR67" t="str">
            <v>0</v>
          </cell>
          <cell r="BS67">
            <v>12080297.389999999</v>
          </cell>
          <cell r="BT67">
            <v>113161009.47999997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8757170.2100000009</v>
          </cell>
          <cell r="CA67">
            <v>68678316.890000105</v>
          </cell>
          <cell r="CB67" t="str">
            <v>0</v>
          </cell>
          <cell r="CC67">
            <v>3134694.61</v>
          </cell>
          <cell r="CD67">
            <v>24236492.710000005</v>
          </cell>
          <cell r="CE67" t="str">
            <v>0</v>
          </cell>
          <cell r="CF67" t="str">
            <v>0</v>
          </cell>
          <cell r="CG67">
            <v>6628192.8499999996</v>
          </cell>
          <cell r="CH67">
            <v>58393765.070000023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8773921.0999999996</v>
          </cell>
          <cell r="CO67">
            <v>79178901.119999975</v>
          </cell>
          <cell r="CP67" t="str">
            <v>0</v>
          </cell>
          <cell r="CQ67">
            <v>8945602.7799999993</v>
          </cell>
          <cell r="CR67">
            <v>80843666.769999981</v>
          </cell>
          <cell r="CS67" t="str">
            <v>0</v>
          </cell>
          <cell r="CT67" t="str">
            <v>0</v>
          </cell>
          <cell r="CU67">
            <v>8945602.7799999993</v>
          </cell>
          <cell r="CV67">
            <v>80843666.769999981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8945602.7799999993</v>
          </cell>
          <cell r="DD67">
            <v>80843666.769999981</v>
          </cell>
          <cell r="DE67" t="str">
            <v>0</v>
          </cell>
          <cell r="DG67">
            <v>6628192.8499999996</v>
          </cell>
          <cell r="DH67">
            <v>58393765.070000023</v>
          </cell>
          <cell r="DI67" t="str">
            <v>0</v>
          </cell>
          <cell r="DJ67">
            <v>8757170.2100000009</v>
          </cell>
          <cell r="DK67">
            <v>68678316.890000105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8901724.1199999992</v>
          </cell>
          <cell r="DR67">
            <v>81871855.450000003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20442296.510000005</v>
          </cell>
          <cell r="C68">
            <v>42189318.589999996</v>
          </cell>
          <cell r="D68">
            <v>39069475.460000001</v>
          </cell>
          <cell r="E68">
            <v>22078460.979999993</v>
          </cell>
          <cell r="F68">
            <v>19174339.970000006</v>
          </cell>
          <cell r="G68">
            <v>3790517.54</v>
          </cell>
          <cell r="H68">
            <v>9273580.6300000008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20442296.510000005</v>
          </cell>
          <cell r="AO68">
            <v>42189318.589999996</v>
          </cell>
          <cell r="AP68">
            <v>39069475.460000001</v>
          </cell>
          <cell r="AQ68">
            <v>3790517.54</v>
          </cell>
          <cell r="AR68">
            <v>9273580.6300000008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39069475.460000001</v>
          </cell>
          <cell r="AY68">
            <v>11655371</v>
          </cell>
          <cell r="AZ68" t="str">
            <v>0</v>
          </cell>
          <cell r="BA68">
            <v>42189318.589999996</v>
          </cell>
          <cell r="BB68">
            <v>9273580.629999999</v>
          </cell>
          <cell r="BC68" t="str">
            <v>0</v>
          </cell>
          <cell r="BD68">
            <v>22078460.979999993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14253733.069999998</v>
          </cell>
          <cell r="BM68">
            <v>3078853.45</v>
          </cell>
          <cell r="BN68" t="str">
            <v>0</v>
          </cell>
          <cell r="BO68">
            <v>14253321.020000005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14253321.020000005</v>
          </cell>
          <cell r="BT68">
            <v>3669342.9</v>
          </cell>
          <cell r="BU68" t="str">
            <v>0</v>
          </cell>
          <cell r="BW68">
            <v>9676144.4299999997</v>
          </cell>
          <cell r="BX68">
            <v>2886410</v>
          </cell>
          <cell r="BY68" t="str">
            <v>0</v>
          </cell>
          <cell r="BZ68">
            <v>10633806.310000002</v>
          </cell>
          <cell r="CA68">
            <v>2072254.22</v>
          </cell>
          <cell r="CB68" t="str">
            <v>0</v>
          </cell>
          <cell r="CC68">
            <v>5780578.6199999992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10055518.369999995</v>
          </cell>
          <cell r="CH68">
            <v>1135636.7</v>
          </cell>
          <cell r="CI68" t="str">
            <v>0</v>
          </cell>
          <cell r="CK68">
            <v>9709104.5300000012</v>
          </cell>
          <cell r="CL68">
            <v>2844105</v>
          </cell>
          <cell r="CM68" t="str">
            <v>0</v>
          </cell>
          <cell r="CN68">
            <v>9942892.8399999999</v>
          </cell>
          <cell r="CO68">
            <v>2233038.14</v>
          </cell>
          <cell r="CP68" t="str">
            <v>0</v>
          </cell>
          <cell r="CQ68">
            <v>10386778.140000001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10386778.140000001</v>
          </cell>
          <cell r="CV68">
            <v>2654880.84</v>
          </cell>
          <cell r="CW68" t="str">
            <v>0</v>
          </cell>
          <cell r="CY68">
            <v>9676144.4299999997</v>
          </cell>
          <cell r="CZ68">
            <v>2886410</v>
          </cell>
          <cell r="DA68" t="str">
            <v>0</v>
          </cell>
          <cell r="DC68">
            <v>10386778.140000001</v>
          </cell>
          <cell r="DD68">
            <v>2654880.84</v>
          </cell>
          <cell r="DE68" t="str">
            <v>0</v>
          </cell>
          <cell r="DG68">
            <v>10055518.369999995</v>
          </cell>
          <cell r="DH68">
            <v>1135636.7</v>
          </cell>
          <cell r="DI68" t="str">
            <v>0</v>
          </cell>
          <cell r="DJ68">
            <v>10633806.310000002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10846800.269999998</v>
          </cell>
          <cell r="DR68">
            <v>2682422.3199999998</v>
          </cell>
          <cell r="DS68" t="str">
            <v>0</v>
          </cell>
          <cell r="DT68">
            <v>9970799.8600000013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16796163.389999997</v>
          </cell>
          <cell r="C69">
            <v>37675006.769999996</v>
          </cell>
          <cell r="D69">
            <v>41616399</v>
          </cell>
          <cell r="E69">
            <v>13499138.259999998</v>
          </cell>
          <cell r="F69">
            <v>9846584.7299999986</v>
          </cell>
          <cell r="G69">
            <v>146915147.68999988</v>
          </cell>
          <cell r="H69">
            <v>318769279.9599998</v>
          </cell>
          <cell r="I69">
            <v>362284461</v>
          </cell>
          <cell r="J69">
            <v>392549122.40382218</v>
          </cell>
          <cell r="K69">
            <v>359857006.90099865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33299357.989999998</v>
          </cell>
          <cell r="AB69">
            <v>31933064</v>
          </cell>
          <cell r="AC69">
            <v>35157837.95000001</v>
          </cell>
          <cell r="AD69">
            <v>32866860.290000007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16796163.389999997</v>
          </cell>
          <cell r="AO69">
            <v>37675006.769999996</v>
          </cell>
          <cell r="AP69">
            <v>41616399</v>
          </cell>
          <cell r="AQ69">
            <v>146915147.68999988</v>
          </cell>
          <cell r="AR69">
            <v>318769279.9599998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37675006.770000003</v>
          </cell>
          <cell r="BB69">
            <v>318769279.9599998</v>
          </cell>
          <cell r="BC69" t="str">
            <v>0</v>
          </cell>
          <cell r="BD69">
            <v>13499138.259999998</v>
          </cell>
          <cell r="BE69">
            <v>392549122.40382218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12841731.439999999</v>
          </cell>
          <cell r="BM69">
            <v>114012823.17</v>
          </cell>
          <cell r="BN69" t="str">
            <v>0</v>
          </cell>
          <cell r="BO69">
            <v>13067687.259999998</v>
          </cell>
          <cell r="BP69">
            <v>123377273.27999997</v>
          </cell>
          <cell r="BQ69" t="str">
            <v>0</v>
          </cell>
          <cell r="BR69" t="str">
            <v>0</v>
          </cell>
          <cell r="BS69">
            <v>13067687.259999998</v>
          </cell>
          <cell r="BT69">
            <v>119466361.79999995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9468821.0899999999</v>
          </cell>
          <cell r="CA69">
            <v>72331023.060000107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7129698.6500000004</v>
          </cell>
          <cell r="CH69">
            <v>61597123.810000055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9508431.0600000005</v>
          </cell>
          <cell r="CO69">
            <v>84253958.759999946</v>
          </cell>
          <cell r="CP69" t="str">
            <v>0</v>
          </cell>
          <cell r="CQ69">
            <v>9666464.7399999984</v>
          </cell>
          <cell r="CR69">
            <v>88589002.460000038</v>
          </cell>
          <cell r="CS69" t="str">
            <v>0</v>
          </cell>
          <cell r="CT69" t="str">
            <v>0</v>
          </cell>
          <cell r="CU69">
            <v>9666464.7399999984</v>
          </cell>
          <cell r="CV69">
            <v>85319182.440000027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9666464.7399999984</v>
          </cell>
          <cell r="DD69">
            <v>85319182.440000027</v>
          </cell>
          <cell r="DE69" t="str">
            <v>0</v>
          </cell>
          <cell r="DG69">
            <v>7129698.6500000004</v>
          </cell>
          <cell r="DH69">
            <v>61597123.810000055</v>
          </cell>
          <cell r="DI69" t="str">
            <v>0</v>
          </cell>
          <cell r="DJ69">
            <v>9468821.0899999999</v>
          </cell>
          <cell r="DK69">
            <v>72331023.060000107</v>
          </cell>
          <cell r="DL69" t="str">
            <v>0</v>
          </cell>
          <cell r="DN69">
            <v>161796</v>
          </cell>
          <cell r="DO69">
            <v>108883504.90504795</v>
          </cell>
          <cell r="DP69" t="str">
            <v>0</v>
          </cell>
          <cell r="DQ69">
            <v>9638717.5299999975</v>
          </cell>
          <cell r="DR69">
            <v>86878323.920000032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19882900.52999999</v>
          </cell>
          <cell r="C70">
            <v>42240563.79999999</v>
          </cell>
          <cell r="D70">
            <v>48613494</v>
          </cell>
          <cell r="E70">
            <v>21391018.739999998</v>
          </cell>
          <cell r="F70">
            <v>17020483.390000001</v>
          </cell>
          <cell r="G70">
            <v>181005156.59999999</v>
          </cell>
          <cell r="H70">
            <v>404448655.15999967</v>
          </cell>
          <cell r="I70">
            <v>426637346</v>
          </cell>
          <cell r="J70">
            <v>468250904.87776685</v>
          </cell>
          <cell r="K70">
            <v>429477061.05145901</v>
          </cell>
          <cell r="L70">
            <v>342940819.72999996</v>
          </cell>
          <cell r="M70">
            <v>760635428.82000017</v>
          </cell>
          <cell r="N70">
            <v>834106936</v>
          </cell>
          <cell r="O70">
            <v>873972739.34144032</v>
          </cell>
          <cell r="P70">
            <v>783240163.8588562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39628673.659999982</v>
          </cell>
          <cell r="AB70">
            <v>37793552</v>
          </cell>
          <cell r="AC70">
            <v>42866469.580000006</v>
          </cell>
          <cell r="AD70">
            <v>40566658.050000004</v>
          </cell>
          <cell r="AE70">
            <v>76942183.449999988</v>
          </cell>
          <cell r="AF70">
            <v>75177083</v>
          </cell>
          <cell r="AG70">
            <v>81424135.219999999</v>
          </cell>
          <cell r="AH70">
            <v>75212494.439999998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19882900.52999999</v>
          </cell>
          <cell r="AO70">
            <v>42240563.79999999</v>
          </cell>
          <cell r="AP70">
            <v>48613494</v>
          </cell>
          <cell r="AQ70">
            <v>181005156.59999999</v>
          </cell>
          <cell r="AR70">
            <v>404448655.15999967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42240563.79999999</v>
          </cell>
          <cell r="BB70">
            <v>404448655.15999979</v>
          </cell>
          <cell r="BC70" t="str">
            <v>0</v>
          </cell>
          <cell r="BD70">
            <v>21391018.739999998</v>
          </cell>
          <cell r="BE70">
            <v>468250904.87776685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14078167.029999999</v>
          </cell>
          <cell r="BM70">
            <v>139094515.08000016</v>
          </cell>
          <cell r="BN70" t="str">
            <v>0</v>
          </cell>
          <cell r="BO70">
            <v>15582225.739999998</v>
          </cell>
          <cell r="BP70">
            <v>153777453.50000015</v>
          </cell>
          <cell r="BQ70" t="str">
            <v>0</v>
          </cell>
          <cell r="BR70" t="str">
            <v>0</v>
          </cell>
          <cell r="BS70">
            <v>15582225.739999998</v>
          </cell>
          <cell r="BT70">
            <v>149866542.0200001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10522398.799999999</v>
          </cell>
          <cell r="CA70">
            <v>94774187.220000118</v>
          </cell>
          <cell r="CB70" t="str">
            <v>0</v>
          </cell>
          <cell r="CC70">
            <v>5499153.3400000017</v>
          </cell>
          <cell r="CD70">
            <v>118251666.62764758</v>
          </cell>
          <cell r="CE70" t="str">
            <v>0</v>
          </cell>
          <cell r="CF70" t="str">
            <v>0</v>
          </cell>
          <cell r="CG70">
            <v>8354571.1300000008</v>
          </cell>
          <cell r="CH70">
            <v>74933766.070000008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101923416.64999993</v>
          </cell>
          <cell r="CP70" t="str">
            <v>0</v>
          </cell>
          <cell r="CQ70">
            <v>11528329.399999999</v>
          </cell>
          <cell r="CR70">
            <v>109342369.11000004</v>
          </cell>
          <cell r="CS70" t="str">
            <v>0</v>
          </cell>
          <cell r="CT70" t="str">
            <v>0</v>
          </cell>
          <cell r="CU70">
            <v>11528329.399999999</v>
          </cell>
          <cell r="CV70">
            <v>106072549.09000003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11528329.399999999</v>
          </cell>
          <cell r="DD70">
            <v>106072549.09000003</v>
          </cell>
          <cell r="DE70" t="str">
            <v>0</v>
          </cell>
          <cell r="DG70">
            <v>8354571.1300000008</v>
          </cell>
          <cell r="DH70">
            <v>74933766.070000008</v>
          </cell>
          <cell r="DI70" t="str">
            <v>0</v>
          </cell>
          <cell r="DJ70">
            <v>10522398.799999999</v>
          </cell>
          <cell r="DK70">
            <v>94774187.220000118</v>
          </cell>
          <cell r="DL70" t="str">
            <v>0</v>
          </cell>
          <cell r="DN70">
            <v>2209370</v>
          </cell>
          <cell r="DO70">
            <v>127614048.2655555</v>
          </cell>
          <cell r="DP70" t="str">
            <v>0</v>
          </cell>
          <cell r="DQ70">
            <v>10808415.609999996</v>
          </cell>
          <cell r="DR70">
            <v>108508647.52000003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19936887.249999989</v>
          </cell>
          <cell r="C71">
            <v>42489956.79999999</v>
          </cell>
          <cell r="D71">
            <v>48972494.039999999</v>
          </cell>
          <cell r="E71">
            <v>21674973.379999999</v>
          </cell>
          <cell r="F71">
            <v>17334163.030000001</v>
          </cell>
          <cell r="G71">
            <v>213356722.25999999</v>
          </cell>
          <cell r="H71">
            <v>474907232.61999971</v>
          </cell>
          <cell r="I71">
            <v>515660500.95999998</v>
          </cell>
          <cell r="J71">
            <v>546065939.14737082</v>
          </cell>
          <cell r="K71">
            <v>510489884.99138868</v>
          </cell>
          <cell r="L71">
            <v>342940819.72999996</v>
          </cell>
          <cell r="M71">
            <v>760635428.82000017</v>
          </cell>
          <cell r="N71">
            <v>834106936</v>
          </cell>
          <cell r="O71">
            <v>873972739.34144032</v>
          </cell>
          <cell r="P71">
            <v>783240163.8588562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50270598.099999979</v>
          </cell>
          <cell r="AB71">
            <v>46003810.329999998</v>
          </cell>
          <cell r="AC71">
            <v>48995742.090000011</v>
          </cell>
          <cell r="AD71">
            <v>47255147.750000007</v>
          </cell>
          <cell r="AE71">
            <v>76942183.449999988</v>
          </cell>
          <cell r="AF71">
            <v>75177083</v>
          </cell>
          <cell r="AG71">
            <v>81424135.219999999</v>
          </cell>
          <cell r="AH71">
            <v>75212494.439999998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19936887.249999989</v>
          </cell>
          <cell r="AO71">
            <v>42489956.79999999</v>
          </cell>
          <cell r="AP71">
            <v>48972494.039999999</v>
          </cell>
          <cell r="AQ71">
            <v>213356722.25999999</v>
          </cell>
          <cell r="AR71">
            <v>474907232.61999971</v>
          </cell>
          <cell r="AS71">
            <v>515660500.95999998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48972494.039999999</v>
          </cell>
          <cell r="AY71">
            <v>515660500.95999998</v>
          </cell>
          <cell r="AZ71" t="str">
            <v>0</v>
          </cell>
          <cell r="BA71">
            <v>42489956.79999999</v>
          </cell>
          <cell r="BB71">
            <v>474907232.61999983</v>
          </cell>
          <cell r="BC71" t="str">
            <v>0</v>
          </cell>
          <cell r="BD71">
            <v>21674973.379999999</v>
          </cell>
          <cell r="BE71">
            <v>546065939.14737082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171070830.31999999</v>
          </cell>
          <cell r="BK71" t="str">
            <v>0</v>
          </cell>
          <cell r="BL71">
            <v>14148910.01</v>
          </cell>
          <cell r="BM71">
            <v>172437072.22000015</v>
          </cell>
          <cell r="BN71" t="str">
            <v>0</v>
          </cell>
          <cell r="BO71">
            <v>15626847.019999998</v>
          </cell>
          <cell r="BP71">
            <v>174990790.65000015</v>
          </cell>
          <cell r="BQ71" t="str">
            <v>0</v>
          </cell>
          <cell r="BR71" t="str">
            <v>0</v>
          </cell>
          <cell r="BS71">
            <v>15626847.019999998</v>
          </cell>
          <cell r="BT71">
            <v>172821216.17000011</v>
          </cell>
          <cell r="BU71" t="str">
            <v>0</v>
          </cell>
          <cell r="BW71">
            <v>12172029.01</v>
          </cell>
          <cell r="BX71">
            <v>125901627.98999999</v>
          </cell>
          <cell r="BY71" t="str">
            <v>0</v>
          </cell>
          <cell r="BZ71">
            <v>10535686.889999999</v>
          </cell>
          <cell r="CA71">
            <v>110409354.75000012</v>
          </cell>
          <cell r="CB71" t="str">
            <v>0</v>
          </cell>
          <cell r="CC71">
            <v>5559178.3500000015</v>
          </cell>
          <cell r="CD71">
            <v>137339747.43461147</v>
          </cell>
          <cell r="CE71" t="str">
            <v>0</v>
          </cell>
          <cell r="CF71" t="str">
            <v>0</v>
          </cell>
          <cell r="CG71">
            <v>8364128.2400000012</v>
          </cell>
          <cell r="CH71">
            <v>90477374.420000017</v>
          </cell>
          <cell r="CI71" t="str">
            <v>0</v>
          </cell>
          <cell r="CK71">
            <v>12195140.01</v>
          </cell>
          <cell r="CL71">
            <v>125103297.98999999</v>
          </cell>
          <cell r="CM71" t="str">
            <v>0</v>
          </cell>
          <cell r="CN71">
            <v>10524030.33</v>
          </cell>
          <cell r="CO71">
            <v>126951716.66999994</v>
          </cell>
          <cell r="CP71" t="str">
            <v>0</v>
          </cell>
          <cell r="CQ71">
            <v>11572759.009999998</v>
          </cell>
          <cell r="CR71">
            <v>124782857.42000003</v>
          </cell>
          <cell r="CS71" t="str">
            <v>0</v>
          </cell>
          <cell r="CT71" t="str">
            <v>0</v>
          </cell>
          <cell r="CU71">
            <v>11572759.009999998</v>
          </cell>
          <cell r="CV71">
            <v>122880506.40000002</v>
          </cell>
          <cell r="CW71" t="str">
            <v>0</v>
          </cell>
          <cell r="CY71">
            <v>12172029.01</v>
          </cell>
          <cell r="CZ71">
            <v>125901627.98999999</v>
          </cell>
          <cell r="DA71" t="str">
            <v>0</v>
          </cell>
          <cell r="DC71">
            <v>11572759.009999998</v>
          </cell>
          <cell r="DD71">
            <v>122880506.40000002</v>
          </cell>
          <cell r="DE71" t="str">
            <v>0</v>
          </cell>
          <cell r="DG71">
            <v>8364128.2400000012</v>
          </cell>
          <cell r="DH71">
            <v>90477374.420000017</v>
          </cell>
          <cell r="DI71" t="str">
            <v>0</v>
          </cell>
          <cell r="DJ71">
            <v>10535686.889999999</v>
          </cell>
          <cell r="DK71">
            <v>110409354.75000012</v>
          </cell>
          <cell r="DL71" t="str">
            <v>0</v>
          </cell>
          <cell r="DN71">
            <v>2299120.0099999998</v>
          </cell>
          <cell r="DO71">
            <v>151050107.05190173</v>
          </cell>
          <cell r="DP71" t="str">
            <v>0</v>
          </cell>
          <cell r="DQ71">
            <v>10931027.399999995</v>
          </cell>
          <cell r="DR71">
            <v>127724281.95000005</v>
          </cell>
          <cell r="DS71" t="str">
            <v>0</v>
          </cell>
          <cell r="DT71">
            <v>12517100.01</v>
          </cell>
          <cell r="DU71">
            <v>142399578.99000001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633200.32999999996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67519.070000000007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633200.32999999996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633200.32999999996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583885.18000000005</v>
          </cell>
          <cell r="I73">
            <v>658778</v>
          </cell>
          <cell r="J73">
            <v>273995.28000000003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275777.53999999998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583885.18000000005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583885.18000000005</v>
          </cell>
          <cell r="BC73" t="str">
            <v>0</v>
          </cell>
          <cell r="BD73">
            <v>3338239.48</v>
          </cell>
          <cell r="BE73">
            <v>273995.28000000003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149957.39000000001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131232.29999999999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131232.29999999999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131232.29999999999</v>
          </cell>
          <cell r="DE73" t="str">
            <v>0</v>
          </cell>
          <cell r="DG73">
            <v>841074.29</v>
          </cell>
          <cell r="DH73">
            <v>149957.39000000001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1326615.1000000001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136477.67000000001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1326615.1000000001</v>
          </cell>
          <cell r="AP74">
            <v>1357485.28</v>
          </cell>
          <cell r="AQ74">
            <v>76595.22</v>
          </cell>
          <cell r="AR74">
            <v>136477.67000000001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1326615.1000000001</v>
          </cell>
          <cell r="BB74">
            <v>136477.67000000001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38020.589999999997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5926801.8499999996</v>
          </cell>
          <cell r="D75">
            <v>6646055.1600000001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552860.55000000005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5926801.8499999996</v>
          </cell>
          <cell r="AP75">
            <v>6646055.1600000001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6646055.1600000001</v>
          </cell>
          <cell r="AY75">
            <v>815214</v>
          </cell>
          <cell r="AZ75" t="str">
            <v>0</v>
          </cell>
          <cell r="BA75">
            <v>5926801.8500000006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276275.59000000003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276275.59000000003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1328958.3700000001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647.37599999999998</v>
          </cell>
        </row>
        <row r="36">
          <cell r="O36">
            <v>22.5</v>
          </cell>
          <cell r="R36" t="str">
            <v>New Goodwill</v>
          </cell>
          <cell r="W36">
            <v>364.01028910000002</v>
          </cell>
        </row>
        <row r="37">
          <cell r="O37">
            <v>1.6851700000000001</v>
          </cell>
          <cell r="R37" t="str">
            <v>Total Assets</v>
          </cell>
          <cell r="W37">
            <v>2031.7612891000003</v>
          </cell>
        </row>
        <row r="38">
          <cell r="O38">
            <v>24.185169999999999</v>
          </cell>
        </row>
        <row r="39">
          <cell r="R39" t="str">
            <v>Pro Forma Total Debt</v>
          </cell>
          <cell r="W39">
            <v>874.02417112400008</v>
          </cell>
        </row>
        <row r="40">
          <cell r="R40" t="str">
            <v>Prof Forma Net Debt</v>
          </cell>
          <cell r="W40">
            <v>537.45217112400007</v>
          </cell>
        </row>
        <row r="42">
          <cell r="O42">
            <v>24.185169999999999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 xml:space="preserve"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0.31756695233271359</v>
          </cell>
          <cell r="O34">
            <v>0.52891098619408305</v>
          </cell>
        </row>
        <row r="37">
          <cell r="M37">
            <v>22.753557870733346</v>
          </cell>
          <cell r="O37">
            <v>15.248907870733287</v>
          </cell>
        </row>
        <row r="38">
          <cell r="M38">
            <v>10.740422879214629</v>
          </cell>
          <cell r="N38" t="str">
            <v>x</v>
          </cell>
          <cell r="O38">
            <v>8.2640673933437618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0.2904614556706579</v>
          </cell>
          <cell r="O43">
            <v>108.54300000000001</v>
          </cell>
          <cell r="Q43">
            <v>0.37074242072329316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0.70953854432934216</v>
          </cell>
          <cell r="O45">
            <v>184.22900000000001</v>
          </cell>
          <cell r="Q45">
            <v>0.62925757927670678</v>
          </cell>
        </row>
        <row r="46">
          <cell r="M46">
            <v>1</v>
          </cell>
          <cell r="O46">
            <v>292.77200000000005</v>
          </cell>
          <cell r="Q46">
            <v>1</v>
          </cell>
        </row>
        <row r="48">
          <cell r="O48">
            <v>8.3719999999999999</v>
          </cell>
        </row>
        <row r="51">
          <cell r="O51">
            <v>1.4769965573078965</v>
          </cell>
          <cell r="P51" t="str">
            <v>x</v>
          </cell>
        </row>
        <row r="52">
          <cell r="O52">
            <v>-21456.642335766428</v>
          </cell>
          <cell r="P52" t="str">
            <v>x</v>
          </cell>
        </row>
        <row r="53">
          <cell r="O53">
            <v>0.10575335210394957</v>
          </cell>
        </row>
        <row r="54">
          <cell r="O54">
            <v>0.18359811227893102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24.185169999999999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 xml:space="preserve">       Page___of___</v>
          </cell>
        </row>
        <row r="4">
          <cell r="A4" t="str">
            <v>FLORIDA PUBLIC SERVICE COMMISSION</v>
          </cell>
          <cell r="E4" t="str">
            <v xml:space="preserve"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 xml:space="preserve">  1.</v>
          </cell>
          <cell r="B15" t="str">
            <v>Pre-tax Interest Coverage Ratio (x)</v>
          </cell>
        </row>
        <row r="17">
          <cell r="A17" t="str">
            <v xml:space="preserve">  2.</v>
          </cell>
          <cell r="B17" t="str">
            <v>Earned Returns on Average Book Equity (%)</v>
          </cell>
        </row>
        <row r="19">
          <cell r="A19" t="str">
            <v xml:space="preserve">  3.</v>
          </cell>
          <cell r="B19" t="str">
            <v>Book Value/Share ($)</v>
          </cell>
        </row>
        <row r="21">
          <cell r="A21" t="str">
            <v xml:space="preserve">  4.</v>
          </cell>
          <cell r="B21" t="str">
            <v>Dividends/Share ($)</v>
          </cell>
        </row>
        <row r="23">
          <cell r="A23" t="str">
            <v xml:space="preserve">  5.</v>
          </cell>
          <cell r="B23" t="str">
            <v>Earnings/Share ($)</v>
          </cell>
        </row>
        <row r="25">
          <cell r="A25" t="str">
            <v xml:space="preserve">  6.</v>
          </cell>
          <cell r="B25" t="str">
            <v>Market Value/Share ($)</v>
          </cell>
        </row>
        <row r="27">
          <cell r="A27" t="str">
            <v xml:space="preserve">  7.</v>
          </cell>
          <cell r="B27" t="str">
            <v>Market/Book Ratio (%)</v>
          </cell>
        </row>
        <row r="29">
          <cell r="A29" t="str">
            <v xml:space="preserve"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>
        <row r="4">
          <cell r="A4" t="str">
            <v>OM Case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8.5000000000000006E-2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0.96245000000000003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2">
          <cell r="P32">
            <v>226588.34122000006</v>
          </cell>
        </row>
        <row r="41">
          <cell r="D41">
            <v>1461898.2599999949</v>
          </cell>
          <cell r="E41">
            <v>1582295.390000002</v>
          </cell>
          <cell r="F41">
            <v>1520019.960000003</v>
          </cell>
          <cell r="G41">
            <v>1405400.9499999951</v>
          </cell>
          <cell r="H41">
            <v>1424539.3200000019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D41">
            <v>1730738</v>
          </cell>
          <cell r="E41">
            <v>1780722</v>
          </cell>
          <cell r="F41">
            <v>1632230.8299999996</v>
          </cell>
          <cell r="G41">
            <v>1450388.08</v>
          </cell>
          <cell r="H41">
            <v>1707631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33.299999999999997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-3 (1)"/>
      <sheetName val="MD"/>
      <sheetName val="DE"/>
      <sheetName val="P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 xml:space="preserve"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431.62960199999998</v>
          </cell>
          <cell r="J14">
            <v>172.75187399999999</v>
          </cell>
          <cell r="L14">
            <v>8.9912620000000008</v>
          </cell>
          <cell r="N14">
            <v>42.688620328312091</v>
          </cell>
          <cell r="P14">
            <v>53.146321</v>
          </cell>
          <cell r="R14">
            <v>51.739982194383501</v>
          </cell>
        </row>
        <row r="15">
          <cell r="H15" t="str">
            <v>NA</v>
          </cell>
          <cell r="J15" t="str">
            <v>NA</v>
          </cell>
          <cell r="L15">
            <v>211.02491914000001</v>
          </cell>
          <cell r="N15">
            <v>1105.2083803</v>
          </cell>
          <cell r="P15">
            <v>2091.3077313500003</v>
          </cell>
          <cell r="R15">
            <v>1179.15419421</v>
          </cell>
        </row>
        <row r="16">
          <cell r="H16">
            <v>1269.0999999999999</v>
          </cell>
          <cell r="J16">
            <v>1201.9769999999999</v>
          </cell>
          <cell r="L16">
            <v>433.358</v>
          </cell>
          <cell r="N16">
            <v>342.47300000000001</v>
          </cell>
          <cell r="P16">
            <v>383.63</v>
          </cell>
          <cell r="R16">
            <v>452.83299999999997</v>
          </cell>
        </row>
        <row r="17">
          <cell r="H17">
            <v>0</v>
          </cell>
          <cell r="J17">
            <v>0</v>
          </cell>
          <cell r="L17">
            <v>53.798000000000002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-21.466000000000001</v>
          </cell>
          <cell r="N19">
            <v>-69.561418399999994</v>
          </cell>
          <cell r="P19">
            <v>-92.221000000000004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652.49999999999989</v>
          </cell>
          <cell r="J21">
            <v>968.88199999999983</v>
          </cell>
          <cell r="L21">
            <v>670.01291914000001</v>
          </cell>
          <cell r="N21">
            <v>1378.1199618999999</v>
          </cell>
          <cell r="P21">
            <v>2382.7167313500004</v>
          </cell>
          <cell r="R21">
            <v>1629.3181942099998</v>
          </cell>
        </row>
        <row r="24">
          <cell r="H24">
            <v>0.13582148581420034</v>
          </cell>
          <cell r="I24" t="str">
            <v>x</v>
          </cell>
          <cell r="J24">
            <v>0.33920413508340569</v>
          </cell>
          <cell r="K24" t="str">
            <v>x</v>
          </cell>
          <cell r="L24">
            <v>1.4144275566129547</v>
          </cell>
          <cell r="N24">
            <v>3.3906510858734347</v>
          </cell>
          <cell r="O24" t="str">
            <v>x</v>
          </cell>
          <cell r="P24">
            <v>4.4655285643202518</v>
          </cell>
          <cell r="R24">
            <v>3.3855610730485917</v>
          </cell>
        </row>
        <row r="25">
          <cell r="H25">
            <v>0.71194762684124369</v>
          </cell>
          <cell r="J25">
            <v>2.2722373358348964</v>
          </cell>
          <cell r="L25">
            <v>7.8222277641702203</v>
          </cell>
          <cell r="N25">
            <v>8.2024114770197727</v>
          </cell>
          <cell r="P25">
            <v>10.555932409856329</v>
          </cell>
          <cell r="R25">
            <v>10.720609252599026</v>
          </cell>
        </row>
        <row r="26">
          <cell r="H26">
            <v>0.94305535482006042</v>
          </cell>
          <cell r="J26">
            <v>4.6239625838165432</v>
          </cell>
          <cell r="L26">
            <v>14.484573559461278</v>
          </cell>
          <cell r="N26">
            <v>10.197796061092653</v>
          </cell>
          <cell r="P26">
            <v>13.675697247029792</v>
          </cell>
          <cell r="R26">
            <v>14.812522220898938</v>
          </cell>
        </row>
        <row r="27">
          <cell r="H27">
            <v>0.63294208943641461</v>
          </cell>
          <cell r="J27">
            <v>1.9569420319127444</v>
          </cell>
          <cell r="L27" t="str">
            <v>NA</v>
          </cell>
          <cell r="N27">
            <v>8.9721351686197917</v>
          </cell>
          <cell r="P27">
            <v>9.8622381264486769</v>
          </cell>
          <cell r="R27">
            <v>10.852715607873176</v>
          </cell>
        </row>
        <row r="28">
          <cell r="H28">
            <v>0.59248161263960764</v>
          </cell>
          <cell r="J28">
            <v>1.7224568888888887</v>
          </cell>
          <cell r="L28" t="str">
            <v>NA</v>
          </cell>
          <cell r="N28" t="str">
            <v>NA</v>
          </cell>
          <cell r="P28">
            <v>9.1890348297339006</v>
          </cell>
          <cell r="R28">
            <v>9.7145134403171944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19.32089552238806</v>
          </cell>
          <cell r="O30" t="str">
            <v>x</v>
          </cell>
          <cell r="P30">
            <v>23.848484848484851</v>
          </cell>
          <cell r="R30">
            <v>20.168141592920357</v>
          </cell>
        </row>
        <row r="31">
          <cell r="H31" t="str">
            <v>NA</v>
          </cell>
          <cell r="I31" t="str">
            <v xml:space="preserve"> </v>
          </cell>
          <cell r="J31" t="str">
            <v>NA</v>
          </cell>
          <cell r="K31" t="str">
            <v xml:space="preserve"> </v>
          </cell>
          <cell r="L31" t="str">
            <v>NA</v>
          </cell>
          <cell r="N31">
            <v>18.232394366197184</v>
          </cell>
          <cell r="O31" t="str">
            <v xml:space="preserve"> </v>
          </cell>
          <cell r="P31">
            <v>19.195121951219516</v>
          </cell>
          <cell r="R31">
            <v>16.635036496350363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16.490445859872612</v>
          </cell>
          <cell r="P32">
            <v>17.034632034632036</v>
          </cell>
          <cell r="R32">
            <v>15.609589041095891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4804.1000000000004</v>
          </cell>
          <cell r="J36">
            <v>2856.3389999999999</v>
          </cell>
          <cell r="L36">
            <v>473.69900000000001</v>
          </cell>
          <cell r="N36">
            <v>406.447</v>
          </cell>
          <cell r="P36">
            <v>533.58000000000004</v>
          </cell>
          <cell r="R36">
            <v>481.25499999999994</v>
          </cell>
        </row>
        <row r="37">
          <cell r="H37">
            <v>916.5</v>
          </cell>
          <cell r="J37">
            <v>426.4</v>
          </cell>
          <cell r="L37">
            <v>85.654999999999973</v>
          </cell>
          <cell r="N37">
            <v>168.01399999999998</v>
          </cell>
          <cell r="P37">
            <v>225.72300000000001</v>
          </cell>
          <cell r="R37">
            <v>151.97999999999999</v>
          </cell>
        </row>
        <row r="38">
          <cell r="H38">
            <v>691.90000000000009</v>
          </cell>
          <cell r="J38">
            <v>209.53500000000008</v>
          </cell>
          <cell r="L38">
            <v>46.256999999999977</v>
          </cell>
          <cell r="N38">
            <v>135.13899999999998</v>
          </cell>
          <cell r="P38">
            <v>174.23</v>
          </cell>
          <cell r="R38">
            <v>109.99600000000001</v>
          </cell>
        </row>
        <row r="39">
          <cell r="H39">
            <v>351.6</v>
          </cell>
          <cell r="J39">
            <v>59.731999999999999</v>
          </cell>
          <cell r="L39">
            <v>-102.04499999999999</v>
          </cell>
          <cell r="N39">
            <v>57.591999999999999</v>
          </cell>
          <cell r="P39">
            <v>62.68</v>
          </cell>
          <cell r="R39">
            <v>57.893999999999998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1.1299999999999999</v>
          </cell>
        </row>
        <row r="41">
          <cell r="H41">
            <v>224.59999999999991</v>
          </cell>
          <cell r="J41">
            <v>216.8649999999999</v>
          </cell>
          <cell r="L41">
            <v>39.397999999999996</v>
          </cell>
          <cell r="N41">
            <v>32.875</v>
          </cell>
          <cell r="P41">
            <v>51.492999999999995</v>
          </cell>
          <cell r="R41">
            <v>41.983999999999995</v>
          </cell>
        </row>
        <row r="44">
          <cell r="H44">
            <v>19.077454674132511</v>
          </cell>
          <cell r="J44">
            <v>14.928200049083809</v>
          </cell>
          <cell r="L44">
            <v>18.082157657077587</v>
          </cell>
          <cell r="N44">
            <v>41.337246922723011</v>
          </cell>
          <cell r="P44">
            <v>42.303497132576183</v>
          </cell>
          <cell r="R44">
            <v>31.579931637073905</v>
          </cell>
        </row>
        <row r="45">
          <cell r="H45">
            <v>14.402281384650612</v>
          </cell>
          <cell r="J45">
            <v>7.3357889242138308</v>
          </cell>
          <cell r="L45">
            <v>9.7650617797377599</v>
          </cell>
          <cell r="N45">
            <v>33.248861475173882</v>
          </cell>
          <cell r="P45">
            <v>32.653022976873189</v>
          </cell>
          <cell r="R45">
            <v>22.856074222605486</v>
          </cell>
        </row>
        <row r="46">
          <cell r="H46">
            <v>7.3187485689307055</v>
          </cell>
          <cell r="J46">
            <v>2.0912083614725003</v>
          </cell>
          <cell r="L46" t="str">
            <v>NM</v>
          </cell>
          <cell r="N46">
            <v>14.169621131414429</v>
          </cell>
          <cell r="P46">
            <v>11.747066981521046</v>
          </cell>
          <cell r="R46">
            <v>12.029797093017217</v>
          </cell>
        </row>
        <row r="49">
          <cell r="H49">
            <v>2.2445356169691788E-2</v>
          </cell>
          <cell r="I49" t="str">
            <v>%</v>
          </cell>
          <cell r="J49">
            <v>-0.21458874434893049</v>
          </cell>
          <cell r="K49" t="str">
            <v>%</v>
          </cell>
          <cell r="L49" t="str">
            <v>NA</v>
          </cell>
          <cell r="N49">
            <v>8.9226128370105462E-2</v>
          </cell>
          <cell r="O49" t="str">
            <v>%</v>
          </cell>
          <cell r="P49">
            <v>0.33012666667669777</v>
          </cell>
          <cell r="R49">
            <v>4.3850124803518797E-2</v>
          </cell>
        </row>
        <row r="50">
          <cell r="H50">
            <v>2.942693895753723E-2</v>
          </cell>
          <cell r="J50">
            <v>8.0286230871305042E-2</v>
          </cell>
          <cell r="L50">
            <v>-1</v>
          </cell>
          <cell r="N50">
            <v>-1</v>
          </cell>
          <cell r="P50">
            <v>5.6751804387453531E-2</v>
          </cell>
          <cell r="R50">
            <v>1.3470133973472409E-2</v>
          </cell>
        </row>
        <row r="51">
          <cell r="H51">
            <v>2.0006477312108251</v>
          </cell>
          <cell r="J51">
            <v>-23.680847397785556</v>
          </cell>
          <cell r="L51" t="str">
            <v>NA</v>
          </cell>
          <cell r="N51">
            <v>7.9542959755253051</v>
          </cell>
          <cell r="P51">
            <v>36.044560678204896</v>
          </cell>
          <cell r="R51">
            <v>0.28509713152236049</v>
          </cell>
        </row>
        <row r="52">
          <cell r="H52">
            <v>4.3932508648301782</v>
          </cell>
          <cell r="J52">
            <v>-30.084400175318983</v>
          </cell>
          <cell r="L52" t="str">
            <v>NA</v>
          </cell>
          <cell r="N52">
            <v>7.9891245067934102</v>
          </cell>
          <cell r="P52">
            <v>32.885719191029935</v>
          </cell>
          <cell r="R52">
            <v>-2.8397734086669679</v>
          </cell>
        </row>
        <row r="53">
          <cell r="H53">
            <v>80.109174330347571</v>
          </cell>
          <cell r="J53">
            <v>-43.775366597196175</v>
          </cell>
          <cell r="L53" t="str">
            <v>NA</v>
          </cell>
          <cell r="N53">
            <v>17.884169268356121</v>
          </cell>
          <cell r="P53">
            <v>27.316011075390101</v>
          </cell>
          <cell r="R53">
            <v>-17.858427754227812</v>
          </cell>
        </row>
        <row r="54">
          <cell r="H54">
            <v>0.11799999999999999</v>
          </cell>
          <cell r="J54">
            <v>9.4E-2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21.466000000000001</v>
          </cell>
          <cell r="N57">
            <v>69.561418399999994</v>
          </cell>
          <cell r="P57">
            <v>92.221000000000004</v>
          </cell>
          <cell r="R57">
            <v>2.669</v>
          </cell>
        </row>
        <row r="59">
          <cell r="H59">
            <v>1269.0999999999999</v>
          </cell>
          <cell r="J59">
            <v>1201.9769999999999</v>
          </cell>
          <cell r="L59">
            <v>433.358</v>
          </cell>
          <cell r="N59">
            <v>342.47300000000001</v>
          </cell>
          <cell r="P59">
            <v>383.63</v>
          </cell>
          <cell r="R59">
            <v>452.83299999999997</v>
          </cell>
        </row>
        <row r="60">
          <cell r="H60">
            <v>0</v>
          </cell>
          <cell r="J60">
            <v>0</v>
          </cell>
          <cell r="L60">
            <v>53.798000000000002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2554.8409999999999</v>
          </cell>
          <cell r="L62">
            <v>487.15600000000001</v>
          </cell>
          <cell r="N62">
            <v>342.47300000000001</v>
          </cell>
          <cell r="P62">
            <v>383.63</v>
          </cell>
          <cell r="R62">
            <v>452.83299999999997</v>
          </cell>
        </row>
        <row r="66">
          <cell r="H66">
            <v>47.773776565850007</v>
          </cell>
          <cell r="I66" t="str">
            <v>%</v>
          </cell>
          <cell r="J66">
            <v>57.166043666385534</v>
          </cell>
          <cell r="K66" t="str">
            <v>%</v>
          </cell>
          <cell r="L66">
            <v>58.11554874712769</v>
          </cell>
          <cell r="N66">
            <v>55.374882525658521</v>
          </cell>
          <cell r="O66" t="str">
            <v>%</v>
          </cell>
          <cell r="P66">
            <v>57.509224044956575</v>
          </cell>
          <cell r="R66">
            <v>44.629716546256098</v>
          </cell>
        </row>
        <row r="67">
          <cell r="H67">
            <v>44.985248210791475</v>
          </cell>
          <cell r="J67">
            <v>55.79936708108729</v>
          </cell>
          <cell r="L67" t="str">
            <v>NA</v>
          </cell>
          <cell r="N67">
            <v>54.371332526100993</v>
          </cell>
          <cell r="P67">
            <v>56.420316508866328</v>
          </cell>
          <cell r="R67">
            <v>45.98705912205024</v>
          </cell>
        </row>
        <row r="68">
          <cell r="H68">
            <v>47.481791930784304</v>
          </cell>
          <cell r="J68">
            <v>59.873901976318578</v>
          </cell>
          <cell r="L68" t="str">
            <v>NA</v>
          </cell>
          <cell r="N68">
            <v>54.993968370956203</v>
          </cell>
          <cell r="P68">
            <v>58.91029117373342</v>
          </cell>
          <cell r="R68">
            <v>46.276150054451925</v>
          </cell>
        </row>
        <row r="69">
          <cell r="H69">
            <v>46.746938902475257</v>
          </cell>
          <cell r="I69" t="str">
            <v>%</v>
          </cell>
          <cell r="J69">
            <v>57.613104241263805</v>
          </cell>
          <cell r="K69" t="str">
            <v>%</v>
          </cell>
          <cell r="L69">
            <v>58.11554874712769</v>
          </cell>
          <cell r="N69">
            <v>54.913394474238572</v>
          </cell>
          <cell r="O69" t="str">
            <v>%</v>
          </cell>
          <cell r="P69">
            <v>57.61327724251877</v>
          </cell>
          <cell r="R69">
            <v>45.630975240919419</v>
          </cell>
        </row>
        <row r="72">
          <cell r="H72">
            <v>19.077454674132511</v>
          </cell>
          <cell r="I72" t="str">
            <v>%</v>
          </cell>
          <cell r="J72">
            <v>14.928200049083809</v>
          </cell>
          <cell r="K72" t="str">
            <v>%</v>
          </cell>
          <cell r="L72">
            <v>16.338549075391175</v>
          </cell>
          <cell r="N72">
            <v>39.363063412251307</v>
          </cell>
          <cell r="O72" t="str">
            <v>%</v>
          </cell>
          <cell r="P72">
            <v>42.381222682636093</v>
          </cell>
          <cell r="R72">
            <v>31.996245201736595</v>
          </cell>
        </row>
        <row r="73">
          <cell r="H73">
            <v>15.047124782277807</v>
          </cell>
          <cell r="J73">
            <v>7.0727434275582475</v>
          </cell>
          <cell r="L73" t="str">
            <v>NA</v>
          </cell>
          <cell r="N73">
            <v>39.188025865305107</v>
          </cell>
          <cell r="P73">
            <v>39.384692232590872</v>
          </cell>
          <cell r="R73">
            <v>34.44874397361076</v>
          </cell>
        </row>
        <row r="74">
          <cell r="H74">
            <v>19.168793752135237</v>
          </cell>
          <cell r="J74">
            <v>15.810099703161162</v>
          </cell>
          <cell r="L74" t="str">
            <v>NA</v>
          </cell>
          <cell r="N74">
            <v>40.072379548525475</v>
          </cell>
          <cell r="P74">
            <v>40.513253124979066</v>
          </cell>
          <cell r="R74">
            <v>34.665902589263489</v>
          </cell>
        </row>
        <row r="75">
          <cell r="H75">
            <v>17.76445773618185</v>
          </cell>
          <cell r="I75" t="str">
            <v>%</v>
          </cell>
          <cell r="J75">
            <v>12.603681059934408</v>
          </cell>
          <cell r="K75" t="str">
            <v>%</v>
          </cell>
          <cell r="L75">
            <v>16.338549075391175</v>
          </cell>
          <cell r="N75">
            <v>39.541156275360628</v>
          </cell>
          <cell r="O75" t="str">
            <v>%</v>
          </cell>
          <cell r="P75">
            <v>40.759722680068677</v>
          </cell>
          <cell r="R75">
            <v>33.703630588203616</v>
          </cell>
        </row>
        <row r="78">
          <cell r="H78">
            <v>14.402281384650612</v>
          </cell>
          <cell r="I78" t="str">
            <v>%</v>
          </cell>
          <cell r="J78">
            <v>7.3357889242138308</v>
          </cell>
          <cell r="K78" t="str">
            <v>%</v>
          </cell>
          <cell r="L78">
            <v>7.1136885873727902</v>
          </cell>
          <cell r="N78">
            <v>30.553947934309939</v>
          </cell>
          <cell r="O78" t="str">
            <v>%</v>
          </cell>
          <cell r="P78">
            <v>32.060888157272331</v>
          </cell>
          <cell r="R78">
            <v>23.094104631476615</v>
          </cell>
        </row>
        <row r="79">
          <cell r="H79">
            <v>9.5569281160237072</v>
          </cell>
          <cell r="J79">
            <v>9.6086438187431233E-2</v>
          </cell>
          <cell r="L79" t="str">
            <v>NA</v>
          </cell>
          <cell r="N79">
            <v>30.384112764149858</v>
          </cell>
          <cell r="P79">
            <v>27.771041936289532</v>
          </cell>
          <cell r="R79">
            <v>26.081155375116293</v>
          </cell>
        </row>
        <row r="80">
          <cell r="H80">
            <v>13.815501720164763</v>
          </cell>
          <cell r="J80">
            <v>9.2574823445518337</v>
          </cell>
          <cell r="L80" t="str">
            <v>NA</v>
          </cell>
          <cell r="N80">
            <v>31.084464854343235</v>
          </cell>
          <cell r="P80">
            <v>32.122173793694458</v>
          </cell>
          <cell r="R80">
            <v>26.656331834858822</v>
          </cell>
        </row>
        <row r="81">
          <cell r="H81">
            <v>12.59157040694636</v>
          </cell>
          <cell r="I81" t="str">
            <v>%</v>
          </cell>
          <cell r="J81">
            <v>5.5631192356510324</v>
          </cell>
          <cell r="K81" t="str">
            <v>%</v>
          </cell>
          <cell r="L81">
            <v>7.1136885873727902</v>
          </cell>
          <cell r="N81">
            <v>30.674175184267678</v>
          </cell>
          <cell r="O81" t="str">
            <v>%</v>
          </cell>
          <cell r="P81">
            <v>30.651367962418774</v>
          </cell>
          <cell r="R81">
            <v>25.277197280483907</v>
          </cell>
        </row>
        <row r="84">
          <cell r="H84">
            <v>7.3187485689307055</v>
          </cell>
          <cell r="I84" t="str">
            <v>%</v>
          </cell>
          <cell r="J84">
            <v>2.0912083614725003</v>
          </cell>
          <cell r="K84" t="str">
            <v>%</v>
          </cell>
          <cell r="L84">
            <v>-27.734325418535942</v>
          </cell>
          <cell r="N84">
            <v>15.289451467831942</v>
          </cell>
          <cell r="O84" t="str">
            <v>%</v>
          </cell>
          <cell r="P84">
            <v>11.859756674424325</v>
          </cell>
          <cell r="R84">
            <v>12.130596577099082</v>
          </cell>
        </row>
        <row r="85">
          <cell r="H85">
            <v>6.2805919216983845</v>
          </cell>
          <cell r="J85">
            <v>-3.8189276288776846</v>
          </cell>
          <cell r="L85" t="str">
            <v>NA</v>
          </cell>
          <cell r="N85">
            <v>13.585212406540274</v>
          </cell>
          <cell r="P85">
            <v>9.4017210453420521</v>
          </cell>
          <cell r="R85">
            <v>16.452254081028503</v>
          </cell>
        </row>
        <row r="86">
          <cell r="H86">
            <v>2.3585515363976421</v>
          </cell>
          <cell r="J86">
            <v>4.0807339719002886</v>
          </cell>
          <cell r="L86" t="str">
            <v>NA</v>
          </cell>
          <cell r="N86">
            <v>13.053201172939247</v>
          </cell>
          <cell r="P86">
            <v>12.944811563929004</v>
          </cell>
          <cell r="R86">
            <v>19.589909612078511</v>
          </cell>
        </row>
        <row r="87">
          <cell r="H87">
            <v>5.3192973423422432</v>
          </cell>
          <cell r="I87" t="str">
            <v>%</v>
          </cell>
          <cell r="J87">
            <v>0.78433823483170151</v>
          </cell>
          <cell r="K87" t="str">
            <v>%</v>
          </cell>
          <cell r="L87">
            <v>-27.734325418535942</v>
          </cell>
          <cell r="N87">
            <v>13.975955015770488</v>
          </cell>
          <cell r="O87" t="str">
            <v>%</v>
          </cell>
          <cell r="P87">
            <v>11.402096427898462</v>
          </cell>
          <cell r="R87">
            <v>16.057586756735365</v>
          </cell>
        </row>
        <row r="92">
          <cell r="H92">
            <v>4804.1000000000004</v>
          </cell>
          <cell r="J92">
            <v>2856.3389999999999</v>
          </cell>
          <cell r="L92">
            <v>473.69900000000001</v>
          </cell>
          <cell r="N92">
            <v>406.447</v>
          </cell>
          <cell r="P92">
            <v>533.58000000000004</v>
          </cell>
          <cell r="R92">
            <v>481.25499999999994</v>
          </cell>
        </row>
        <row r="93">
          <cell r="H93">
            <v>4804.1000000000004</v>
          </cell>
          <cell r="J93">
            <v>2856.3389999999999</v>
          </cell>
          <cell r="L93">
            <v>456.95</v>
          </cell>
          <cell r="N93">
            <v>376.678</v>
          </cell>
          <cell r="P93">
            <v>528.51</v>
          </cell>
          <cell r="R93">
            <v>477.25599999999997</v>
          </cell>
        </row>
        <row r="94">
          <cell r="H94">
            <v>4669.942</v>
          </cell>
          <cell r="J94">
            <v>3787.2150000000001</v>
          </cell>
          <cell r="L94">
            <v>0</v>
          </cell>
          <cell r="N94">
            <v>354.29700000000003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4630.3680000000004</v>
          </cell>
          <cell r="L95">
            <v>0</v>
          </cell>
          <cell r="N95">
            <v>317.49299999999999</v>
          </cell>
          <cell r="P95">
            <v>298.72199999999998</v>
          </cell>
          <cell r="R95">
            <v>438.00099999999998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2295.1000000000004</v>
          </cell>
          <cell r="J98">
            <v>1632.856</v>
          </cell>
          <cell r="L98">
            <v>265.55899999999997</v>
          </cell>
          <cell r="N98">
            <v>208.58500000000001</v>
          </cell>
          <cell r="P98">
            <v>303.94200000000001</v>
          </cell>
          <cell r="R98">
            <v>212.99799999999999</v>
          </cell>
        </row>
        <row r="99">
          <cell r="H99">
            <v>2100.7849999999999</v>
          </cell>
          <cell r="J99">
            <v>2113.2420000000002</v>
          </cell>
          <cell r="L99">
            <v>0</v>
          </cell>
          <cell r="N99">
            <v>192.63600000000002</v>
          </cell>
          <cell r="P99">
            <v>248.49199999999999</v>
          </cell>
          <cell r="R99">
            <v>217.482</v>
          </cell>
        </row>
        <row r="100">
          <cell r="H100">
            <v>2182.0209999999997</v>
          </cell>
          <cell r="J100">
            <v>2772.3819974628232</v>
          </cell>
          <cell r="L100">
            <v>0</v>
          </cell>
          <cell r="N100">
            <v>174.60199999999998</v>
          </cell>
          <cell r="P100">
            <v>175.97799999999995</v>
          </cell>
          <cell r="R100">
            <v>202.68999999999997</v>
          </cell>
        </row>
        <row r="103">
          <cell r="H103">
            <v>916.5</v>
          </cell>
          <cell r="J103">
            <v>426.4</v>
          </cell>
          <cell r="L103">
            <v>85.654999999999973</v>
          </cell>
          <cell r="N103">
            <v>168.01399999999998</v>
          </cell>
          <cell r="P103">
            <v>225.72300000000001</v>
          </cell>
          <cell r="R103">
            <v>151.97999999999999</v>
          </cell>
        </row>
        <row r="104">
          <cell r="H104">
            <v>916.5</v>
          </cell>
          <cell r="J104">
            <v>426.4</v>
          </cell>
          <cell r="L104">
            <v>74.658999999999963</v>
          </cell>
          <cell r="N104">
            <v>148.27199999999999</v>
          </cell>
          <cell r="P104">
            <v>223.989</v>
          </cell>
          <cell r="R104">
            <v>152.70400000000001</v>
          </cell>
        </row>
        <row r="105">
          <cell r="H105">
            <v>702.69199999999989</v>
          </cell>
          <cell r="J105">
            <v>267.86000000000013</v>
          </cell>
          <cell r="L105">
            <v>0</v>
          </cell>
          <cell r="N105">
            <v>138.84200000000004</v>
          </cell>
          <cell r="P105">
            <v>173.46199999999999</v>
          </cell>
          <cell r="R105">
            <v>162.91499999999999</v>
          </cell>
        </row>
        <row r="106">
          <cell r="H106">
            <v>880.89999999999964</v>
          </cell>
          <cell r="J106">
            <v>732.06579742326949</v>
          </cell>
          <cell r="L106">
            <v>0</v>
          </cell>
          <cell r="N106">
            <v>127.22699999999998</v>
          </cell>
          <cell r="P106">
            <v>121.02199999999995</v>
          </cell>
          <cell r="R106">
            <v>151.83699999999996</v>
          </cell>
        </row>
        <row r="109">
          <cell r="H109">
            <v>691.90000000000009</v>
          </cell>
          <cell r="J109">
            <v>209.53500000000008</v>
          </cell>
          <cell r="L109">
            <v>46.256999999999977</v>
          </cell>
          <cell r="N109">
            <v>135.13899999999998</v>
          </cell>
          <cell r="P109">
            <v>174.23</v>
          </cell>
          <cell r="R109">
            <v>109.99600000000001</v>
          </cell>
        </row>
        <row r="110">
          <cell r="H110">
            <v>691.90000000000009</v>
          </cell>
          <cell r="J110">
            <v>209.53500000000008</v>
          </cell>
          <cell r="L110">
            <v>32.505999999999965</v>
          </cell>
          <cell r="N110">
            <v>115.08999999999999</v>
          </cell>
          <cell r="P110">
            <v>169.44499999999999</v>
          </cell>
          <cell r="R110">
            <v>110.21800000000002</v>
          </cell>
        </row>
        <row r="111">
          <cell r="H111">
            <v>446.30299999999988</v>
          </cell>
          <cell r="J111">
            <v>3.6390000000001237</v>
          </cell>
          <cell r="L111">
            <v>0</v>
          </cell>
          <cell r="N111">
            <v>107.65000000000003</v>
          </cell>
          <cell r="P111">
            <v>122.31199999999998</v>
          </cell>
          <cell r="R111">
            <v>123.34299999999999</v>
          </cell>
        </row>
        <row r="112">
          <cell r="H112">
            <v>634.88999999999965</v>
          </cell>
          <cell r="J112">
            <v>428.65550008777791</v>
          </cell>
          <cell r="L112">
            <v>0</v>
          </cell>
          <cell r="N112">
            <v>98.690999999999974</v>
          </cell>
          <cell r="P112">
            <v>95.955999999999946</v>
          </cell>
          <cell r="R112">
            <v>116.75499999999997</v>
          </cell>
        </row>
        <row r="115">
          <cell r="H115">
            <v>351.6</v>
          </cell>
          <cell r="J115">
            <v>59.731999999999999</v>
          </cell>
          <cell r="L115">
            <v>-102.04499999999999</v>
          </cell>
          <cell r="N115">
            <v>57.591999999999999</v>
          </cell>
          <cell r="P115">
            <v>62.68</v>
          </cell>
          <cell r="R115">
            <v>57.893999999999998</v>
          </cell>
        </row>
        <row r="116">
          <cell r="H116">
            <v>351.6</v>
          </cell>
          <cell r="J116">
            <v>59.731999999999999</v>
          </cell>
          <cell r="L116">
            <v>-126.732</v>
          </cell>
          <cell r="N116">
            <v>57.591999999999999</v>
          </cell>
          <cell r="P116">
            <v>62.68</v>
          </cell>
          <cell r="R116">
            <v>57.893999999999998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48.131999999999998</v>
          </cell>
          <cell r="P117">
            <v>41.408000000000001</v>
          </cell>
          <cell r="R117">
            <v>77.805999999999997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41.442999999999998</v>
          </cell>
          <cell r="P118">
            <v>38.668999999999997</v>
          </cell>
          <cell r="R118">
            <v>85.804000000000002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1.1299999999999999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1.1299999999999999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1.1299999999999999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2.0499999999999998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 xml:space="preserve"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9.4E-2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2.0499999999999998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590.20000000000005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172.75187399999999</v>
          </cell>
          <cell r="L169">
            <v>8.9912620000000008</v>
          </cell>
          <cell r="N169">
            <v>41.881270000000001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0.80735032831208953</v>
          </cell>
          <cell r="P170">
            <v>0</v>
          </cell>
        </row>
        <row r="171">
          <cell r="J171">
            <v>172.75187399999999</v>
          </cell>
          <cell r="L171">
            <v>8.9912620000000008</v>
          </cell>
          <cell r="N171">
            <v>42.688620328312091</v>
          </cell>
          <cell r="P171">
            <v>53.146321</v>
          </cell>
        </row>
        <row r="174">
          <cell r="J174">
            <v>233.095</v>
          </cell>
          <cell r="L174">
            <v>21.466000000000001</v>
          </cell>
          <cell r="N174">
            <v>69.561418399999994</v>
          </cell>
          <cell r="P174">
            <v>92.221000000000004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1201.9769999999999</v>
          </cell>
          <cell r="L176">
            <v>433.358</v>
          </cell>
          <cell r="N176">
            <v>342.47300000000001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53.798000000000002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96.567999999999998</v>
          </cell>
          <cell r="P183">
            <v>125.759</v>
          </cell>
        </row>
        <row r="184">
          <cell r="L184">
            <v>99.703999999999994</v>
          </cell>
          <cell r="N184">
            <v>66.799000000000007</v>
          </cell>
          <cell r="P184">
            <v>120.68899999999999</v>
          </cell>
        </row>
        <row r="185">
          <cell r="J185">
            <v>2856.3389999999999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3787.2150000000001</v>
          </cell>
          <cell r="N186">
            <v>354.29700000000003</v>
          </cell>
          <cell r="P186">
            <v>440.43</v>
          </cell>
        </row>
        <row r="187">
          <cell r="J187">
            <v>4630.3680000000004</v>
          </cell>
          <cell r="N187">
            <v>317.49299999999999</v>
          </cell>
          <cell r="P187">
            <v>298.72199999999998</v>
          </cell>
        </row>
        <row r="189">
          <cell r="L189">
            <v>45.18</v>
          </cell>
          <cell r="N189">
            <v>39.927999999999997</v>
          </cell>
          <cell r="P189">
            <v>47.436000000000007</v>
          </cell>
        </row>
        <row r="190">
          <cell r="L190">
            <v>38.923000000000002</v>
          </cell>
          <cell r="N190">
            <v>30.744</v>
          </cell>
          <cell r="P190">
            <v>43.820000000000007</v>
          </cell>
        </row>
        <row r="191">
          <cell r="J191">
            <v>1223.4829999999999</v>
          </cell>
          <cell r="L191">
            <v>191.39099999999999</v>
          </cell>
          <cell r="N191">
            <v>168.09299999999999</v>
          </cell>
          <cell r="P191">
            <v>224.56800000000001</v>
          </cell>
        </row>
        <row r="192">
          <cell r="J192">
            <v>1673.973</v>
          </cell>
          <cell r="N192">
            <v>161.661</v>
          </cell>
          <cell r="P192">
            <v>191.93800000000002</v>
          </cell>
        </row>
        <row r="193">
          <cell r="J193">
            <v>1857.9860025371772</v>
          </cell>
          <cell r="N193">
            <v>142.89100000000002</v>
          </cell>
          <cell r="P193">
            <v>122.74400000000001</v>
          </cell>
        </row>
        <row r="195">
          <cell r="L195">
            <v>47.564</v>
          </cell>
          <cell r="N195">
            <v>14.355</v>
          </cell>
          <cell r="P195">
            <v>19.228000000000002</v>
          </cell>
        </row>
        <row r="196">
          <cell r="L196">
            <v>48.068000000000005</v>
          </cell>
          <cell r="N196">
            <v>13.512</v>
          </cell>
          <cell r="P196">
            <v>19.507999999999999</v>
          </cell>
        </row>
        <row r="197">
          <cell r="J197">
            <v>1423.3209999999999</v>
          </cell>
          <cell r="L197">
            <v>190.9</v>
          </cell>
          <cell r="N197">
            <v>60.313000000000002</v>
          </cell>
          <cell r="P197">
            <v>79.953000000000003</v>
          </cell>
        </row>
        <row r="198">
          <cell r="J198">
            <v>2109.6030000000001</v>
          </cell>
          <cell r="N198">
            <v>53.793999999999997</v>
          </cell>
          <cell r="P198">
            <v>75.03</v>
          </cell>
        </row>
        <row r="199">
          <cell r="J199">
            <v>2343.7264973750453</v>
          </cell>
          <cell r="N199">
            <v>47.375</v>
          </cell>
          <cell r="P199">
            <v>54.956000000000003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59.731999999999999</v>
          </cell>
          <cell r="L216">
            <v>-126.732</v>
          </cell>
          <cell r="N216">
            <v>57.591999999999999</v>
          </cell>
          <cell r="P216">
            <v>62.68</v>
          </cell>
        </row>
        <row r="217">
          <cell r="J217">
            <v>-144.631</v>
          </cell>
          <cell r="N217">
            <v>48.131999999999998</v>
          </cell>
          <cell r="P217">
            <v>41.408000000000001</v>
          </cell>
        </row>
        <row r="218">
          <cell r="J218">
            <v>188.953</v>
          </cell>
          <cell r="N218">
            <v>41.442999999999998</v>
          </cell>
          <cell r="P218">
            <v>38.668999999999997</v>
          </cell>
        </row>
        <row r="221">
          <cell r="L221">
            <v>-0.96</v>
          </cell>
        </row>
        <row r="222">
          <cell r="L222">
            <v>-1.1299999999999999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1.1299999999999999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8.0269999999999992</v>
          </cell>
          <cell r="N230">
            <v>7.923</v>
          </cell>
          <cell r="P230">
            <v>9.9130000000000003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216.8649999999999</v>
          </cell>
          <cell r="L232">
            <v>42.152999999999999</v>
          </cell>
          <cell r="N232">
            <v>33.182000000000002</v>
          </cell>
          <cell r="P232">
            <v>54.543999999999997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303.41029733549163</v>
          </cell>
          <cell r="N234">
            <v>28.536000000000001</v>
          </cell>
          <cell r="P234">
            <v>25.065999999999999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23.613645908592321</v>
          </cell>
        </row>
        <row r="27">
          <cell r="P27">
            <v>78.406999999999996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 xml:space="preserve"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 xml:space="preserve"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 xml:space="preserve"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 xml:space="preserve"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 xml:space="preserve"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 xml:space="preserve"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 xml:space="preserve"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 xml:space="preserve"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 xml:space="preserve"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 xml:space="preserve"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 xml:space="preserve"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 xml:space="preserve"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 xml:space="preserve"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 xml:space="preserve"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 xml:space="preserve"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 xml:space="preserve"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 xml:space="preserve"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 xml:space="preserve"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 xml:space="preserve"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 xml:space="preserve"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 xml:space="preserve"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 xml:space="preserve"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 xml:space="preserve"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 xml:space="preserve"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 xml:space="preserve"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 xml:space="preserve"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 xml:space="preserve"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 xml:space="preserve"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 xml:space="preserve"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 xml:space="preserve"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 xml:space="preserve"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 xml:space="preserve"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 xml:space="preserve"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 xml:space="preserve"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 xml:space="preserve"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 xml:space="preserve"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 xml:space="preserve"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 xml:space="preserve"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 xml:space="preserve"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 xml:space="preserve"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 xml:space="preserve"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 xml:space="preserve"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 xml:space="preserve"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 xml:space="preserve"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 xml:space="preserve"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 xml:space="preserve"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 xml:space="preserve"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 xml:space="preserve"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 xml:space="preserve"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 xml:space="preserve"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 xml:space="preserve"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 xml:space="preserve"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 xml:space="preserve"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 xml:space="preserve"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 xml:space="preserve"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 xml:space="preserve"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 xml:space="preserve"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 xml:space="preserve"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 xml:space="preserve"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 xml:space="preserve"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 xml:space="preserve"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 xml:space="preserve"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 xml:space="preserve"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 xml:space="preserve"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 xml:space="preserve"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 xml:space="preserve"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 xml:space="preserve"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 xml:space="preserve"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 xml:space="preserve"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 xml:space="preserve"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 xml:space="preserve"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 xml:space="preserve"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 xml:space="preserve"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 xml:space="preserve"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 xml:space="preserve"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 xml:space="preserve"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 xml:space="preserve"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 xml:space="preserve"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 xml:space="preserve"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 xml:space="preserve"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 xml:space="preserve"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 xml:space="preserve"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 xml:space="preserve"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 xml:space="preserve"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 xml:space="preserve"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 xml:space="preserve"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 xml:space="preserve"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 xml:space="preserve"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 xml:space="preserve"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 xml:space="preserve"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 xml:space="preserve"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 xml:space="preserve"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 xml:space="preserve"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 xml:space="preserve"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 xml:space="preserve"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 xml:space="preserve"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 xml:space="preserve"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 xml:space="preserve"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 xml:space="preserve"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 xml:space="preserve"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 xml:space="preserve"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 xml:space="preserve"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 xml:space="preserve"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 xml:space="preserve"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 xml:space="preserve"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 xml:space="preserve"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 xml:space="preserve"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 xml:space="preserve"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 xml:space="preserve"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 xml:space="preserve"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 xml:space="preserve"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 xml:space="preserve"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 xml:space="preserve"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 xml:space="preserve"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 xml:space="preserve"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 xml:space="preserve"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 xml:space="preserve"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 xml:space="preserve"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 xml:space="preserve"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 xml:space="preserve"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 xml:space="preserve"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 xml:space="preserve"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 xml:space="preserve"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 xml:space="preserve"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 xml:space="preserve"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 xml:space="preserve"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 xml:space="preserve"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 xml:space="preserve"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 xml:space="preserve"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 xml:space="preserve"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 xml:space="preserve"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 xml:space="preserve"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 xml:space="preserve"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 xml:space="preserve"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 xml:space="preserve"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 xml:space="preserve"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 xml:space="preserve"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 xml:space="preserve"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 xml:space="preserve"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 xml:space="preserve"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 xml:space="preserve"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 xml:space="preserve"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 xml:space="preserve"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 xml:space="preserve"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 xml:space="preserve"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 xml:space="preserve"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 xml:space="preserve"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 xml:space="preserve"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 xml:space="preserve"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 xml:space="preserve"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 xml:space="preserve"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 xml:space="preserve"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 xml:space="preserve"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 xml:space="preserve"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 xml:space="preserve"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 xml:space="preserve"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 xml:space="preserve"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 xml:space="preserve"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 xml:space="preserve"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 xml:space="preserve"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 xml:space="preserve"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 xml:space="preserve"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 xml:space="preserve"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 xml:space="preserve"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 xml:space="preserve"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 xml:space="preserve"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 xml:space="preserve"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 xml:space="preserve"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 xml:space="preserve"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 xml:space="preserve"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 xml:space="preserve"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 xml:space="preserve"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 xml:space="preserve"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 xml:space="preserve"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 xml:space="preserve"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 xml:space="preserve"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 xml:space="preserve"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 xml:space="preserve"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 xml:space="preserve"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 xml:space="preserve"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 xml:space="preserve"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 xml:space="preserve"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 xml:space="preserve"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 xml:space="preserve"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 xml:space="preserve"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 xml:space="preserve"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 xml:space="preserve"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 xml:space="preserve"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 xml:space="preserve"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 xml:space="preserve"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 xml:space="preserve"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 xml:space="preserve"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 xml:space="preserve"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 xml:space="preserve"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 xml:space="preserve"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 xml:space="preserve"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 xml:space="preserve"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 xml:space="preserve"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 xml:space="preserve"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 xml:space="preserve"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 xml:space="preserve"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 xml:space="preserve"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 xml:space="preserve"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 xml:space="preserve"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 xml:space="preserve"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 xml:space="preserve"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 xml:space="preserve"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 xml:space="preserve"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 xml:space="preserve"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 xml:space="preserve"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 xml:space="preserve"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 xml:space="preserve"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 xml:space="preserve"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 xml:space="preserve"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 xml:space="preserve"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 xml:space="preserve"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 xml:space="preserve"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 xml:space="preserve"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 xml:space="preserve"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 xml:space="preserve"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 xml:space="preserve"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 xml:space="preserve"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 xml:space="preserve"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 xml:space="preserve"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 xml:space="preserve"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 xml:space="preserve"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 xml:space="preserve"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 xml:space="preserve"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 xml:space="preserve"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 xml:space="preserve"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 xml:space="preserve"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 xml:space="preserve"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 xml:space="preserve"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 xml:space="preserve"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 xml:space="preserve"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 xml:space="preserve"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 xml:space="preserve"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 xml:space="preserve"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 xml:space="preserve"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 xml:space="preserve"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 xml:space="preserve"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 xml:space="preserve"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 xml:space="preserve"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 xml:space="preserve"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 xml:space="preserve"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 xml:space="preserve"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 xml:space="preserve"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 xml:space="preserve"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 xml:space="preserve"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 xml:space="preserve"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 xml:space="preserve"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 xml:space="preserve"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 xml:space="preserve"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 xml:space="preserve"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 xml:space="preserve"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 xml:space="preserve"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 xml:space="preserve"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 xml:space="preserve"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 xml:space="preserve"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 xml:space="preserve"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 xml:space="preserve"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 xml:space="preserve"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 xml:space="preserve"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 xml:space="preserve"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 xml:space="preserve"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 xml:space="preserve"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 xml:space="preserve"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 xml:space="preserve"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 xml:space="preserve"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 xml:space="preserve"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 xml:space="preserve"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 xml:space="preserve"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 xml:space="preserve"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 xml:space="preserve"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 xml:space="preserve"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 xml:space="preserve"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 xml:space="preserve"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 xml:space="preserve"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 xml:space="preserve"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 xml:space="preserve"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 xml:space="preserve"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 xml:space="preserve"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 xml:space="preserve"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 xml:space="preserve"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 xml:space="preserve"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 xml:space="preserve"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 xml:space="preserve"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 xml:space="preserve"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 xml:space="preserve"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 xml:space="preserve"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 xml:space="preserve"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 xml:space="preserve"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 xml:space="preserve"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 xml:space="preserve"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 xml:space="preserve"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 xml:space="preserve"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 xml:space="preserve"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 xml:space="preserve"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 xml:space="preserve"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 xml:space="preserve"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 xml:space="preserve"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 xml:space="preserve"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 xml:space="preserve"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 xml:space="preserve"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 xml:space="preserve"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 xml:space="preserve"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 xml:space="preserve"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 xml:space="preserve"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 xml:space="preserve"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 xml:space="preserve"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 xml:space="preserve"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 xml:space="preserve"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 xml:space="preserve"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 xml:space="preserve"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 xml:space="preserve"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 xml:space="preserve"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 xml:space="preserve"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 xml:space="preserve"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 xml:space="preserve"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 xml:space="preserve"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 xml:space="preserve"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 xml:space="preserve"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 xml:space="preserve"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 xml:space="preserve"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 xml:space="preserve"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 xml:space="preserve"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 xml:space="preserve"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 xml:space="preserve"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 xml:space="preserve"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 xml:space="preserve"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 xml:space="preserve"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 xml:space="preserve"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 xml:space="preserve"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 xml:space="preserve"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 xml:space="preserve"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 xml:space="preserve"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 xml:space="preserve"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 xml:space="preserve"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 xml:space="preserve"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 xml:space="preserve"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 xml:space="preserve"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 xml:space="preserve"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 xml:space="preserve"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 xml:space="preserve"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 xml:space="preserve"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 xml:space="preserve"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 xml:space="preserve"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 xml:space="preserve"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 xml:space="preserve"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 xml:space="preserve"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 xml:space="preserve"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 xml:space="preserve"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 xml:space="preserve"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 xml:space="preserve"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 xml:space="preserve"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 xml:space="preserve"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 xml:space="preserve"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 xml:space="preserve"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 xml:space="preserve"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 xml:space="preserve"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 xml:space="preserve"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 xml:space="preserve"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 xml:space="preserve"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 xml:space="preserve"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 xml:space="preserve"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 xml:space="preserve"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 xml:space="preserve"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 xml:space="preserve"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 xml:space="preserve"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 xml:space="preserve"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 xml:space="preserve"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 xml:space="preserve"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 xml:space="preserve"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 xml:space="preserve"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 xml:space="preserve"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 xml:space="preserve"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 xml:space="preserve"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 xml:space="preserve"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 xml:space="preserve"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 xml:space="preserve"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 xml:space="preserve"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 xml:space="preserve"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 xml:space="preserve"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 xml:space="preserve"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 xml:space="preserve"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 xml:space="preserve"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 xml:space="preserve"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 xml:space="preserve"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 xml:space="preserve"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 xml:space="preserve"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 xml:space="preserve"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 xml:space="preserve"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 xml:space="preserve"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 xml:space="preserve"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 xml:space="preserve"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 xml:space="preserve"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 xml:space="preserve"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 xml:space="preserve"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 xml:space="preserve"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 xml:space="preserve"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 xml:space="preserve"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 xml:space="preserve"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 xml:space="preserve"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 xml:space="preserve"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 xml:space="preserve"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 xml:space="preserve"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 xml:space="preserve"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 xml:space="preserve"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 xml:space="preserve"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 xml:space="preserve"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 xml:space="preserve"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 xml:space="preserve"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 xml:space="preserve"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 xml:space="preserve"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 xml:space="preserve"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 xml:space="preserve"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 xml:space="preserve"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 xml:space="preserve"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 xml:space="preserve"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 xml:space="preserve"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 xml:space="preserve"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 xml:space="preserve"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 xml:space="preserve"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 xml:space="preserve"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 xml:space="preserve"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 xml:space="preserve"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 xml:space="preserve"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 xml:space="preserve"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 xml:space="preserve"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 xml:space="preserve"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 xml:space="preserve"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 xml:space="preserve"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 xml:space="preserve"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 xml:space="preserve"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 xml:space="preserve"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 xml:space="preserve"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 xml:space="preserve"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 xml:space="preserve"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 xml:space="preserve"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 xml:space="preserve"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 xml:space="preserve"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 xml:space="preserve"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 xml:space="preserve"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 xml:space="preserve"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 xml:space="preserve"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 xml:space="preserve"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 xml:space="preserve"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 xml:space="preserve"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 xml:space="preserve"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 xml:space="preserve"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 xml:space="preserve"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 xml:space="preserve"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 xml:space="preserve"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 xml:space="preserve"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 xml:space="preserve"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 xml:space="preserve"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 xml:space="preserve"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 xml:space="preserve"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 xml:space="preserve"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 xml:space="preserve"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 xml:space="preserve"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 xml:space="preserve"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 xml:space="preserve"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 xml:space="preserve"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 xml:space="preserve"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 xml:space="preserve"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 xml:space="preserve"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 xml:space="preserve"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 xml:space="preserve"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 xml:space="preserve"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 xml:space="preserve"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 xml:space="preserve"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 xml:space="preserve"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 xml:space="preserve"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 xml:space="preserve"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 xml:space="preserve"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 xml:space="preserve"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 xml:space="preserve"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 xml:space="preserve"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 xml:space="preserve"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 xml:space="preserve"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 xml:space="preserve"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 xml:space="preserve"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 xml:space="preserve"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 xml:space="preserve"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 xml:space="preserve"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 xml:space="preserve"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 xml:space="preserve"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 xml:space="preserve"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 xml:space="preserve"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 xml:space="preserve"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 xml:space="preserve"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 xml:space="preserve"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 xml:space="preserve"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 xml:space="preserve"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 xml:space="preserve"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 xml:space="preserve"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 xml:space="preserve"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 xml:space="preserve"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 xml:space="preserve"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 xml:space="preserve"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 xml:space="preserve"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 xml:space="preserve"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 xml:space="preserve"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 xml:space="preserve"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 xml:space="preserve"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 xml:space="preserve"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 xml:space="preserve"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 xml:space="preserve"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 xml:space="preserve"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 xml:space="preserve"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 xml:space="preserve"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 xml:space="preserve"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 xml:space="preserve"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 xml:space="preserve"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 xml:space="preserve"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 xml:space="preserve"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 xml:space="preserve"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 xml:space="preserve"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 xml:space="preserve"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 xml:space="preserve"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 xml:space="preserve"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 xml:space="preserve"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 xml:space="preserve"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 xml:space="preserve"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 xml:space="preserve"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 xml:space="preserve"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 xml:space="preserve"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 xml:space="preserve"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 xml:space="preserve"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 xml:space="preserve"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 xml:space="preserve"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 xml:space="preserve"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 xml:space="preserve"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 xml:space="preserve"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 xml:space="preserve"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 xml:space="preserve"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 xml:space="preserve"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 xml:space="preserve"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 xml:space="preserve"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 xml:space="preserve"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 xml:space="preserve"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 xml:space="preserve"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 xml:space="preserve"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 xml:space="preserve"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 xml:space="preserve"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 xml:space="preserve"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 xml:space="preserve"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 xml:space="preserve"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 xml:space="preserve"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 xml:space="preserve"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 xml:space="preserve"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 xml:space="preserve"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 xml:space="preserve"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 xml:space="preserve"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 xml:space="preserve"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 xml:space="preserve"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 xml:space="preserve"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 xml:space="preserve"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 xml:space="preserve"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 xml:space="preserve"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 xml:space="preserve"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 xml:space="preserve"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 xml:space="preserve"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 xml:space="preserve"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 xml:space="preserve"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 xml:space="preserve"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 xml:space="preserve"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 xml:space="preserve"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 xml:space="preserve"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 xml:space="preserve"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 xml:space="preserve"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 xml:space="preserve"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 xml:space="preserve"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 xml:space="preserve"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 xml:space="preserve"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 xml:space="preserve"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 xml:space="preserve"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 xml:space="preserve"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 xml:space="preserve"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 xml:space="preserve"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 xml:space="preserve"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 xml:space="preserve"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 xml:space="preserve"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 xml:space="preserve"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 xml:space="preserve"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 xml:space="preserve"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 xml:space="preserve"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 xml:space="preserve"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 xml:space="preserve"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 xml:space="preserve"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 xml:space="preserve"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 xml:space="preserve"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 xml:space="preserve"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 xml:space="preserve"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 xml:space="preserve"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 xml:space="preserve"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 xml:space="preserve"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 xml:space="preserve"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 xml:space="preserve"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 xml:space="preserve"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 xml:space="preserve"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 xml:space="preserve"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 xml:space="preserve"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 xml:space="preserve"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 xml:space="preserve"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 xml:space="preserve"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 xml:space="preserve"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 xml:space="preserve"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 xml:space="preserve"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 xml:space="preserve"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 xml:space="preserve"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 xml:space="preserve"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 xml:space="preserve"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 xml:space="preserve"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 xml:space="preserve"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 xml:space="preserve"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 xml:space="preserve"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 xml:space="preserve"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 xml:space="preserve"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 xml:space="preserve"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 xml:space="preserve"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 xml:space="preserve"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 xml:space="preserve"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 xml:space="preserve"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 xml:space="preserve"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 xml:space="preserve"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 xml:space="preserve"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 xml:space="preserve"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 xml:space="preserve"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 xml:space="preserve"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 xml:space="preserve"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 xml:space="preserve"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 xml:space="preserve"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 xml:space="preserve"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 xml:space="preserve"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 xml:space="preserve"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 xml:space="preserve"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 xml:space="preserve"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 xml:space="preserve"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 xml:space="preserve"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 xml:space="preserve"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 xml:space="preserve"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 xml:space="preserve"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 xml:space="preserve"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 xml:space="preserve"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 xml:space="preserve"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 xml:space="preserve"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 xml:space="preserve"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 xml:space="preserve"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 xml:space="preserve"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 xml:space="preserve"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 xml:space="preserve"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 xml:space="preserve"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 xml:space="preserve"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 xml:space="preserve"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 xml:space="preserve"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 xml:space="preserve"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 xml:space="preserve"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 xml:space="preserve"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 xml:space="preserve"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 xml:space="preserve"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 xml:space="preserve"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 xml:space="preserve"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 xml:space="preserve"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 xml:space="preserve"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 xml:space="preserve"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 xml:space="preserve"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 xml:space="preserve"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 xml:space="preserve"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 xml:space="preserve"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 xml:space="preserve"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 xml:space="preserve"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 xml:space="preserve"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 xml:space="preserve"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 xml:space="preserve"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 xml:space="preserve"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 xml:space="preserve"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 xml:space="preserve"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 xml:space="preserve"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 xml:space="preserve"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 xml:space="preserve"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 xml:space="preserve"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 xml:space="preserve"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 xml:space="preserve"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 xml:space="preserve"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 xml:space="preserve"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 xml:space="preserve"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 xml:space="preserve"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 xml:space="preserve"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 xml:space="preserve"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 xml:space="preserve"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 xml:space="preserve"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 xml:space="preserve"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 xml:space="preserve"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 xml:space="preserve"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 xml:space="preserve"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 xml:space="preserve"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 xml:space="preserve"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 xml:space="preserve"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 xml:space="preserve"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 xml:space="preserve"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 xml:space="preserve"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 xml:space="preserve"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 xml:space="preserve"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 xml:space="preserve"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 xml:space="preserve"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 xml:space="preserve"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 xml:space="preserve"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 xml:space="preserve"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 xml:space="preserve"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 xml:space="preserve"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 xml:space="preserve"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 xml:space="preserve"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 xml:space="preserve"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 xml:space="preserve"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 xml:space="preserve"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 xml:space="preserve"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 xml:space="preserve"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 xml:space="preserve"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 xml:space="preserve"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 xml:space="preserve"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 xml:space="preserve"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 xml:space="preserve"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 xml:space="preserve"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 xml:space="preserve"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 xml:space="preserve"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 xml:space="preserve"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 xml:space="preserve"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 xml:space="preserve"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 xml:space="preserve"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 xml:space="preserve"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 xml:space="preserve"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 xml:space="preserve"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 xml:space="preserve"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 xml:space="preserve"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 xml:space="preserve"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 xml:space="preserve"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 xml:space="preserve"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 xml:space="preserve"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 xml:space="preserve"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 xml:space="preserve"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 xml:space="preserve"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 xml:space="preserve"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 xml:space="preserve"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 xml:space="preserve"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 xml:space="preserve"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 xml:space="preserve"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 xml:space="preserve"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 xml:space="preserve"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 xml:space="preserve"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 xml:space="preserve"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 xml:space="preserve"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 xml:space="preserve"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 xml:space="preserve"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 xml:space="preserve"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 xml:space="preserve"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 xml:space="preserve"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 xml:space="preserve"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 xml:space="preserve"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 xml:space="preserve"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 xml:space="preserve"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 xml:space="preserve"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 xml:space="preserve"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 xml:space="preserve"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 xml:space="preserve"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 xml:space="preserve"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 xml:space="preserve"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 xml:space="preserve"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 xml:space="preserve"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 xml:space="preserve"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 xml:space="preserve"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 xml:space="preserve"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 xml:space="preserve"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 xml:space="preserve"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 xml:space="preserve"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 xml:space="preserve"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 xml:space="preserve"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 xml:space="preserve"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 xml:space="preserve"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 xml:space="preserve"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 xml:space="preserve"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 xml:space="preserve"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 xml:space="preserve"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 xml:space="preserve"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 xml:space="preserve"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 xml:space="preserve"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 xml:space="preserve"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 xml:space="preserve"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 xml:space="preserve"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 xml:space="preserve"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 xml:space="preserve"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 xml:space="preserve"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 xml:space="preserve"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 xml:space="preserve"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 xml:space="preserve"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 xml:space="preserve"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 xml:space="preserve"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 xml:space="preserve"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 xml:space="preserve"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 xml:space="preserve"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 xml:space="preserve"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 xml:space="preserve"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 xml:space="preserve"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 xml:space="preserve"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 xml:space="preserve"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 xml:space="preserve"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 xml:space="preserve"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 xml:space="preserve"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 xml:space="preserve"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 xml:space="preserve"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 xml:space="preserve"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 xml:space="preserve"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 xml:space="preserve"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 xml:space="preserve"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 xml:space="preserve"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 xml:space="preserve"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 xml:space="preserve"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 xml:space="preserve"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 xml:space="preserve"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 xml:space="preserve"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 xml:space="preserve"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 xml:space="preserve"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 xml:space="preserve"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 xml:space="preserve"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 xml:space="preserve"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 xml:space="preserve"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 xml:space="preserve"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 xml:space="preserve"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 xml:space="preserve"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 xml:space="preserve"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 xml:space="preserve"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 xml:space="preserve"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 xml:space="preserve"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 xml:space="preserve"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 xml:space="preserve"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 xml:space="preserve"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 xml:space="preserve"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 xml:space="preserve"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 xml:space="preserve"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 xml:space="preserve"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 xml:space="preserve"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 xml:space="preserve"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 xml:space="preserve"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 xml:space="preserve"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 xml:space="preserve"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 xml:space="preserve"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 xml:space="preserve"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 xml:space="preserve"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 xml:space="preserve"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 xml:space="preserve"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 xml:space="preserve"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 xml:space="preserve"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 xml:space="preserve"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 xml:space="preserve"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 xml:space="preserve"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 xml:space="preserve"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 xml:space="preserve"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 xml:space="preserve"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 xml:space="preserve"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 xml:space="preserve"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 xml:space="preserve"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 xml:space="preserve"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 xml:space="preserve"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 xml:space="preserve"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 xml:space="preserve"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 xml:space="preserve"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 xml:space="preserve"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 xml:space="preserve"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 xml:space="preserve"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 xml:space="preserve"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 xml:space="preserve"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 xml:space="preserve"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 xml:space="preserve"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 xml:space="preserve"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 xml:space="preserve"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 xml:space="preserve"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 xml:space="preserve"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 xml:space="preserve"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 xml:space="preserve"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 xml:space="preserve"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 xml:space="preserve"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 xml:space="preserve"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 xml:space="preserve"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 xml:space="preserve"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 xml:space="preserve"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 xml:space="preserve"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 xml:space="preserve"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 xml:space="preserve"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 xml:space="preserve"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 xml:space="preserve"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 xml:space="preserve"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 xml:space="preserve"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 xml:space="preserve"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 xml:space="preserve"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 xml:space="preserve"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 xml:space="preserve"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 xml:space="preserve"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 xml:space="preserve"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 xml:space="preserve"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 xml:space="preserve"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 xml:space="preserve"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 xml:space="preserve"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 xml:space="preserve"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 xml:space="preserve"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 xml:space="preserve"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 xml:space="preserve"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 xml:space="preserve"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 xml:space="preserve"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 xml:space="preserve"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 xml:space="preserve"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 xml:space="preserve"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 xml:space="preserve"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 xml:space="preserve"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 xml:space="preserve"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 xml:space="preserve"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 xml:space="preserve"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 xml:space="preserve"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 xml:space="preserve"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 xml:space="preserve"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 xml:space="preserve"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 xml:space="preserve"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 xml:space="preserve"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 xml:space="preserve"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 xml:space="preserve"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 xml:space="preserve"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 xml:space="preserve"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 xml:space="preserve"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 xml:space="preserve"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 xml:space="preserve"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 xml:space="preserve"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 xml:space="preserve"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 xml:space="preserve"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 xml:space="preserve"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 xml:space="preserve"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 xml:space="preserve"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 xml:space="preserve"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 xml:space="preserve"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 xml:space="preserve"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 xml:space="preserve"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 xml:space="preserve"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 xml:space="preserve"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 xml:space="preserve"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 xml:space="preserve"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 xml:space="preserve"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 xml:space="preserve"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 xml:space="preserve"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 xml:space="preserve"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 xml:space="preserve"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 xml:space="preserve"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 xml:space="preserve"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 xml:space="preserve"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 xml:space="preserve"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 xml:space="preserve"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 xml:space="preserve"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 xml:space="preserve"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 xml:space="preserve"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 xml:space="preserve"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 xml:space="preserve"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 xml:space="preserve"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 xml:space="preserve"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 xml:space="preserve"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 xml:space="preserve"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 xml:space="preserve"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 xml:space="preserve"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 xml:space="preserve"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 xml:space="preserve"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 xml:space="preserve"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 xml:space="preserve"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 xml:space="preserve"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 xml:space="preserve"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 xml:space="preserve"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 xml:space="preserve"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 xml:space="preserve"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 xml:space="preserve"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 xml:space="preserve"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 xml:space="preserve"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 xml:space="preserve"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 xml:space="preserve"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 xml:space="preserve"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 xml:space="preserve"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 xml:space="preserve"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 xml:space="preserve"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 xml:space="preserve"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 xml:space="preserve"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 xml:space="preserve"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 xml:space="preserve"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 xml:space="preserve"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 xml:space="preserve"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 xml:space="preserve"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 xml:space="preserve"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 xml:space="preserve"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 xml:space="preserve"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 xml:space="preserve"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 xml:space="preserve"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 xml:space="preserve"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 xml:space="preserve"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 xml:space="preserve"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 xml:space="preserve"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 xml:space="preserve"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 xml:space="preserve"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 xml:space="preserve"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 xml:space="preserve"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 xml:space="preserve"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 xml:space="preserve"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 xml:space="preserve"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 xml:space="preserve"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 xml:space="preserve"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 xml:space="preserve"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 xml:space="preserve"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 xml:space="preserve"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 xml:space="preserve"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 xml:space="preserve"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 xml:space="preserve"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 xml:space="preserve"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 xml:space="preserve"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 xml:space="preserve"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 xml:space="preserve"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 xml:space="preserve"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 xml:space="preserve"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 xml:space="preserve"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 xml:space="preserve"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 xml:space="preserve"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 xml:space="preserve"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 xml:space="preserve"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 xml:space="preserve"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 xml:space="preserve"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 xml:space="preserve"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 xml:space="preserve"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 xml:space="preserve"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 xml:space="preserve"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 xml:space="preserve"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 xml:space="preserve"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 xml:space="preserve"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 xml:space="preserve"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 xml:space="preserve"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 xml:space="preserve"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 xml:space="preserve"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 xml:space="preserve"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 xml:space="preserve"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 xml:space="preserve"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 xml:space="preserve"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 xml:space="preserve"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 xml:space="preserve"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 xml:space="preserve"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 xml:space="preserve"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 xml:space="preserve"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 xml:space="preserve"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 xml:space="preserve"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 xml:space="preserve"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 xml:space="preserve"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 xml:space="preserve"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 xml:space="preserve"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 xml:space="preserve"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 xml:space="preserve"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 xml:space="preserve"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 xml:space="preserve"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 xml:space="preserve"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 xml:space="preserve"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 xml:space="preserve"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 xml:space="preserve"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 xml:space="preserve"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 xml:space="preserve"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 xml:space="preserve"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 xml:space="preserve"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 xml:space="preserve"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 xml:space="preserve">Applied Analytical Industries </v>
          </cell>
        </row>
        <row r="14">
          <cell r="A14" t="str">
            <v>BLPG</v>
          </cell>
          <cell r="B14" t="str">
            <v xml:space="preserve">Boron LePore &amp; Associates </v>
          </cell>
        </row>
        <row r="15">
          <cell r="A15" t="str">
            <v>BREL</v>
          </cell>
          <cell r="B15" t="str">
            <v xml:space="preserve"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 xml:space="preserve"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 xml:space="preserve">Kendle International </v>
          </cell>
        </row>
        <row r="22">
          <cell r="A22" t="str">
            <v>PPDI</v>
          </cell>
          <cell r="B22" t="str">
            <v xml:space="preserve"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 xml:space="preserve"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S"/>
      <sheetName val="Int Synch"/>
      <sheetName val="RateBase"/>
      <sheetName val="Mat&amp;Sup"/>
      <sheetName val="Prepayments"/>
      <sheetName val="Rev Deficiency"/>
      <sheetName val="Def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A10">
            <v>289725.71999999997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7">
          <cell r="E7" t="str">
            <v>JANUARY</v>
          </cell>
          <cell r="F7" t="str">
            <v>FEBRUARY</v>
          </cell>
          <cell r="G7" t="str">
            <v>MARCH</v>
          </cell>
          <cell r="H7" t="str">
            <v>APRIL</v>
          </cell>
          <cell r="I7" t="str">
            <v>MAY</v>
          </cell>
          <cell r="J7" t="str">
            <v>JUNE</v>
          </cell>
          <cell r="K7" t="str">
            <v>JULY</v>
          </cell>
          <cell r="L7" t="str">
            <v>AUGUST</v>
          </cell>
          <cell r="M7" t="str">
            <v>SEPTEMBER</v>
          </cell>
          <cell r="N7" t="str">
            <v>OCTOBER</v>
          </cell>
          <cell r="O7" t="str">
            <v>NOVEMBER</v>
          </cell>
          <cell r="P7" t="str">
            <v>DECEMBER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919269.98</v>
          </cell>
          <cell r="F17">
            <v>919269.98</v>
          </cell>
          <cell r="G17">
            <v>919269.98</v>
          </cell>
          <cell r="H17">
            <v>919269.98</v>
          </cell>
          <cell r="I17">
            <v>919269.98</v>
          </cell>
          <cell r="J17">
            <v>919269.98</v>
          </cell>
          <cell r="K17">
            <v>919269.98</v>
          </cell>
          <cell r="L17">
            <v>919269.98</v>
          </cell>
          <cell r="M17">
            <v>919269.98</v>
          </cell>
          <cell r="N17">
            <v>919269.98</v>
          </cell>
          <cell r="O17">
            <v>919269.98</v>
          </cell>
          <cell r="P17">
            <v>919269.98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919269.98</v>
          </cell>
          <cell r="F23">
            <v>919269.98</v>
          </cell>
          <cell r="G23">
            <v>919269.98</v>
          </cell>
          <cell r="H23">
            <v>919269.98</v>
          </cell>
          <cell r="I23">
            <v>919269.98</v>
          </cell>
          <cell r="J23">
            <v>919269.98</v>
          </cell>
          <cell r="K23">
            <v>919269.98</v>
          </cell>
          <cell r="L23">
            <v>919269.98</v>
          </cell>
          <cell r="M23">
            <v>919269.98</v>
          </cell>
          <cell r="N23">
            <v>919269.98</v>
          </cell>
          <cell r="O23">
            <v>919269.98</v>
          </cell>
          <cell r="P23">
            <v>919269.98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919269.98</v>
          </cell>
          <cell r="F26">
            <v>919269.98</v>
          </cell>
          <cell r="G26">
            <v>919269.98</v>
          </cell>
          <cell r="H26">
            <v>919269.98</v>
          </cell>
          <cell r="I26">
            <v>919269.98</v>
          </cell>
          <cell r="J26">
            <v>919269.98</v>
          </cell>
          <cell r="K26">
            <v>919269.98</v>
          </cell>
          <cell r="L26">
            <v>919269.98</v>
          </cell>
          <cell r="M26">
            <v>919269.98</v>
          </cell>
          <cell r="N26">
            <v>919269.98</v>
          </cell>
          <cell r="O26">
            <v>919269.98</v>
          </cell>
          <cell r="P26">
            <v>919269.98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919270</v>
          </cell>
          <cell r="F28">
            <v>919270</v>
          </cell>
          <cell r="G28">
            <v>919270</v>
          </cell>
          <cell r="H28">
            <v>919270</v>
          </cell>
          <cell r="I28">
            <v>919270</v>
          </cell>
          <cell r="J28">
            <v>919270</v>
          </cell>
          <cell r="K28">
            <v>919270</v>
          </cell>
          <cell r="L28">
            <v>919270</v>
          </cell>
          <cell r="M28">
            <v>919270</v>
          </cell>
          <cell r="N28">
            <v>919270</v>
          </cell>
          <cell r="O28">
            <v>919270</v>
          </cell>
          <cell r="P28">
            <v>919270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1.7999999999999999E-2</v>
          </cell>
          <cell r="F31">
            <v>1.7999999999999999E-2</v>
          </cell>
          <cell r="G31">
            <v>1.7999999999999999E-2</v>
          </cell>
          <cell r="H31">
            <v>1.7999999999999999E-2</v>
          </cell>
          <cell r="I31">
            <v>1.7999999999999999E-2</v>
          </cell>
          <cell r="J31">
            <v>1.7999999999999999E-2</v>
          </cell>
          <cell r="K31">
            <v>1.7999999999999999E-2</v>
          </cell>
          <cell r="L31">
            <v>1.7999999999999999E-2</v>
          </cell>
          <cell r="M31">
            <v>1.7999999999999999E-2</v>
          </cell>
          <cell r="N31">
            <v>1.7999999999999999E-2</v>
          </cell>
          <cell r="O31">
            <v>1.7999999999999999E-2</v>
          </cell>
          <cell r="P31">
            <v>1.7999999999999999E-2</v>
          </cell>
        </row>
        <row r="32">
          <cell r="E32">
            <v>2.5999999999999999E-2</v>
          </cell>
          <cell r="F32">
            <v>2.5999999999999999E-2</v>
          </cell>
          <cell r="G32">
            <v>2.5999999999999999E-2</v>
          </cell>
          <cell r="H32">
            <v>2.5999999999999999E-2</v>
          </cell>
          <cell r="I32">
            <v>2.5999999999999999E-2</v>
          </cell>
          <cell r="J32">
            <v>2.5999999999999999E-2</v>
          </cell>
          <cell r="K32">
            <v>2.5999999999999999E-2</v>
          </cell>
          <cell r="L32">
            <v>2.5999999999999999E-2</v>
          </cell>
          <cell r="M32">
            <v>2.5999999999999999E-2</v>
          </cell>
          <cell r="N32">
            <v>2.5999999999999999E-2</v>
          </cell>
          <cell r="O32">
            <v>2.5999999999999999E-2</v>
          </cell>
          <cell r="P32">
            <v>2.5999999999999999E-2</v>
          </cell>
        </row>
        <row r="33">
          <cell r="E33">
            <v>2.5000000000000001E-2</v>
          </cell>
          <cell r="F33">
            <v>2.5000000000000001E-2</v>
          </cell>
          <cell r="G33">
            <v>2.5000000000000001E-2</v>
          </cell>
          <cell r="H33">
            <v>2.5000000000000001E-2</v>
          </cell>
          <cell r="I33">
            <v>2.5000000000000001E-2</v>
          </cell>
          <cell r="J33">
            <v>2.5000000000000001E-2</v>
          </cell>
          <cell r="K33">
            <v>2.5000000000000001E-2</v>
          </cell>
          <cell r="L33">
            <v>2.5000000000000001E-2</v>
          </cell>
          <cell r="M33">
            <v>2.5000000000000001E-2</v>
          </cell>
          <cell r="N33">
            <v>2.5000000000000001E-2</v>
          </cell>
          <cell r="O33">
            <v>2.5000000000000001E-2</v>
          </cell>
          <cell r="P33">
            <v>2.5000000000000001E-2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6.4699999999999994E-2</v>
          </cell>
          <cell r="F37">
            <v>6.4699999999999994E-2</v>
          </cell>
          <cell r="G37">
            <v>6.4699999999999994E-2</v>
          </cell>
          <cell r="H37">
            <v>6.4699999999999994E-2</v>
          </cell>
          <cell r="I37">
            <v>6.4699999999999994E-2</v>
          </cell>
          <cell r="J37">
            <v>6.4699999999999994E-2</v>
          </cell>
          <cell r="K37">
            <v>6.4699999999999994E-2</v>
          </cell>
          <cell r="L37">
            <v>6.4699999999999994E-2</v>
          </cell>
          <cell r="M37">
            <v>6.4699999999999994E-2</v>
          </cell>
          <cell r="N37">
            <v>6.4699999999999994E-2</v>
          </cell>
          <cell r="O37">
            <v>6.4699999999999994E-2</v>
          </cell>
          <cell r="P37">
            <v>6.4699999999999994E-2</v>
          </cell>
        </row>
        <row r="38">
          <cell r="E38">
            <v>1.2500000000000001E-2</v>
          </cell>
          <cell r="F38">
            <v>1.2500000000000001E-2</v>
          </cell>
          <cell r="G38">
            <v>1.2500000000000001E-2</v>
          </cell>
          <cell r="H38">
            <v>1.2500000000000001E-2</v>
          </cell>
          <cell r="I38">
            <v>1.2500000000000001E-2</v>
          </cell>
          <cell r="J38">
            <v>1.2500000000000001E-2</v>
          </cell>
          <cell r="K38">
            <v>1.2500000000000001E-2</v>
          </cell>
          <cell r="L38">
            <v>1.2500000000000001E-2</v>
          </cell>
          <cell r="M38">
            <v>1.2500000000000001E-2</v>
          </cell>
          <cell r="N38">
            <v>1.2500000000000001E-2</v>
          </cell>
          <cell r="O38">
            <v>1.2500000000000001E-2</v>
          </cell>
          <cell r="P38">
            <v>1.2500000000000001E-2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4956</v>
          </cell>
          <cell r="F40">
            <v>4956</v>
          </cell>
          <cell r="G40">
            <v>4956</v>
          </cell>
          <cell r="H40">
            <v>4956</v>
          </cell>
          <cell r="I40">
            <v>4956</v>
          </cell>
          <cell r="J40">
            <v>4956</v>
          </cell>
          <cell r="K40">
            <v>4956</v>
          </cell>
          <cell r="L40">
            <v>4956</v>
          </cell>
          <cell r="M40">
            <v>4956</v>
          </cell>
          <cell r="N40">
            <v>4956</v>
          </cell>
          <cell r="O40">
            <v>4956</v>
          </cell>
          <cell r="P40">
            <v>4956</v>
          </cell>
        </row>
        <row r="41">
          <cell r="E41">
            <v>958</v>
          </cell>
          <cell r="F41">
            <v>958</v>
          </cell>
          <cell r="G41">
            <v>958</v>
          </cell>
          <cell r="H41">
            <v>958</v>
          </cell>
          <cell r="I41">
            <v>958</v>
          </cell>
          <cell r="J41">
            <v>958</v>
          </cell>
          <cell r="K41">
            <v>958</v>
          </cell>
          <cell r="L41">
            <v>958</v>
          </cell>
          <cell r="M41">
            <v>958</v>
          </cell>
          <cell r="N41">
            <v>958</v>
          </cell>
          <cell r="O41">
            <v>958</v>
          </cell>
          <cell r="P41">
            <v>958</v>
          </cell>
        </row>
        <row r="42">
          <cell r="E42">
            <v>5914</v>
          </cell>
          <cell r="F42">
            <v>5914</v>
          </cell>
          <cell r="G42">
            <v>5914</v>
          </cell>
          <cell r="H42">
            <v>5914</v>
          </cell>
          <cell r="I42">
            <v>5914</v>
          </cell>
          <cell r="J42">
            <v>5914</v>
          </cell>
          <cell r="K42">
            <v>5914</v>
          </cell>
          <cell r="L42">
            <v>5914</v>
          </cell>
          <cell r="M42">
            <v>5914</v>
          </cell>
          <cell r="N42">
            <v>5914</v>
          </cell>
          <cell r="O42">
            <v>5914</v>
          </cell>
          <cell r="P42">
            <v>5914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5914</v>
          </cell>
          <cell r="F49">
            <v>5914</v>
          </cell>
          <cell r="G49">
            <v>5914</v>
          </cell>
          <cell r="H49">
            <v>5914</v>
          </cell>
          <cell r="I49">
            <v>5914</v>
          </cell>
          <cell r="J49">
            <v>5914</v>
          </cell>
          <cell r="K49">
            <v>5914</v>
          </cell>
          <cell r="L49">
            <v>5914</v>
          </cell>
          <cell r="M49">
            <v>5914</v>
          </cell>
          <cell r="N49">
            <v>5914</v>
          </cell>
          <cell r="O49">
            <v>5914</v>
          </cell>
          <cell r="P49">
            <v>5914</v>
          </cell>
        </row>
        <row r="50">
          <cell r="E50">
            <v>4.2580800000000005</v>
          </cell>
          <cell r="F50">
            <v>4.2580800000000005</v>
          </cell>
          <cell r="G50">
            <v>4.2580800000000005</v>
          </cell>
          <cell r="H50">
            <v>4.2580800000000005</v>
          </cell>
          <cell r="I50">
            <v>4.2580800000000005</v>
          </cell>
          <cell r="J50">
            <v>4.2580800000000005</v>
          </cell>
          <cell r="K50">
            <v>4.2580800000000005</v>
          </cell>
          <cell r="L50">
            <v>4.2580800000000005</v>
          </cell>
          <cell r="M50">
            <v>4.2580800000000005</v>
          </cell>
          <cell r="N50">
            <v>4.2580800000000005</v>
          </cell>
          <cell r="O50">
            <v>4.2580800000000005</v>
          </cell>
          <cell r="P50">
            <v>4.2580800000000005</v>
          </cell>
        </row>
        <row r="51">
          <cell r="E51">
            <v>5918.2580799999996</v>
          </cell>
          <cell r="F51">
            <v>5918.2580799999996</v>
          </cell>
          <cell r="G51">
            <v>5918.2580799999996</v>
          </cell>
          <cell r="H51">
            <v>5918.2580799999996</v>
          </cell>
          <cell r="I51">
            <v>5918.2580799999996</v>
          </cell>
          <cell r="J51">
            <v>5918.2580799999996</v>
          </cell>
          <cell r="K51">
            <v>5918.2580799999996</v>
          </cell>
          <cell r="L51">
            <v>5918.2580799999996</v>
          </cell>
          <cell r="M51">
            <v>5918.2580799999996</v>
          </cell>
          <cell r="N51">
            <v>5918.2580799999996</v>
          </cell>
          <cell r="O51">
            <v>5918.2580799999996</v>
          </cell>
          <cell r="P51">
            <v>5918.2580799999996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5918.2580799999996</v>
          </cell>
          <cell r="F53">
            <v>11836.516159999999</v>
          </cell>
          <cell r="G53">
            <v>17754.774239999999</v>
          </cell>
          <cell r="H53">
            <v>23673.032319999998</v>
          </cell>
          <cell r="I53">
            <v>29591.290399999998</v>
          </cell>
          <cell r="J53">
            <v>35509.548479999998</v>
          </cell>
          <cell r="K53">
            <v>41427.806559999997</v>
          </cell>
          <cell r="L53">
            <v>47346.064639999997</v>
          </cell>
          <cell r="M53">
            <v>53264.322719999996</v>
          </cell>
          <cell r="N53">
            <v>59182.580799999996</v>
          </cell>
          <cell r="O53">
            <v>65100.838879999996</v>
          </cell>
          <cell r="P53">
            <v>71019.096959999995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81.172370000000001</v>
          </cell>
        </row>
      </sheetData>
      <sheetData sheetId="2" refreshError="1">
        <row r="8">
          <cell r="W8">
            <v>39.905000000000001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1344.1889999999999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511.83800000000002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83.867002981818189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16.775267999999997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</row>
        <row r="47">
          <cell r="K47">
            <v>121.68</v>
          </cell>
        </row>
        <row r="54">
          <cell r="K54">
            <v>95.346999999999994</v>
          </cell>
        </row>
        <row r="63">
          <cell r="K63">
            <v>34.380000000000003</v>
          </cell>
        </row>
        <row r="64">
          <cell r="K64">
            <v>14.88</v>
          </cell>
        </row>
        <row r="68">
          <cell r="K68">
            <v>1.1340563991323211</v>
          </cell>
        </row>
        <row r="69">
          <cell r="K69">
            <v>1.4778817201897638</v>
          </cell>
        </row>
        <row r="70">
          <cell r="K70">
            <v>1.8496928195173608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preadsheet Change Management"/>
      <sheetName val="DATES"/>
      <sheetName val="CPK-ISEXT12"/>
      <sheetName val="COST OF SALES ISEXT-12 SEG 4"/>
      <sheetName val="REVENUE FROM ISEXT12 SEG 3"/>
      <sheetName val="FC Common Alloc Per ROR"/>
      <sheetName val="Common Plant Allocation Factors"/>
      <sheetName val="FC Depreciation Expense"/>
      <sheetName val="Corporate and Skipack Alloc"/>
      <sheetName val="Work_cap"/>
      <sheetName val="BS-13MO"/>
      <sheetName val="FC PP Plant and AD"/>
      <sheetName val="Income Statement"/>
      <sheetName val="Report Summary"/>
      <sheetName val="Avg ROR"/>
      <sheetName val="NOI SCH 2 P 2"/>
      <sheetName val="Year End ROR"/>
      <sheetName val="Work Cap-Avg"/>
      <sheetName val="Work Cap-Yr End"/>
      <sheetName val="NOI SCH 3 P 2"/>
      <sheetName val="Capital Structure"/>
      <sheetName val="Earned Ret on Equity"/>
      <sheetName val="Capital Structure ProForma"/>
      <sheetName val="Rate Base Calc"/>
      <sheetName val="Cap Struct Adj."/>
      <sheetName val="Sht Trm Int Rate"/>
      <sheetName val="PGA"/>
      <sheetName val="Conservation"/>
      <sheetName val="Flex Rates"/>
      <sheetName val="ACQ AMORT"/>
      <sheetName val="Economic Development"/>
      <sheetName val="Int Synch"/>
      <sheetName val="Out of Period"/>
      <sheetName val="AEP Adj"/>
      <sheetName val="Rate Refund"/>
      <sheetName val="Non Utility Plant Gas"/>
      <sheetName val="Comp Cost Rate of Debt"/>
      <sheetName val="Cust Dep Int"/>
      <sheetName val="FN with allocations"/>
      <sheetName val="Plant and Acc Dep bal PP"/>
      <sheetName val="FC with allocations"/>
      <sheetName val="LTD detail - CU Reg"/>
      <sheetName val="CU Consolidated Equity "/>
    </sheetNames>
    <sheetDataSet>
      <sheetData sheetId="0"/>
      <sheetData sheetId="1"/>
      <sheetData sheetId="2"/>
      <sheetData sheetId="3">
        <row r="57">
          <cell r="N57">
            <v>4088170</v>
          </cell>
        </row>
      </sheetData>
      <sheetData sheetId="4"/>
      <sheetData sheetId="5"/>
      <sheetData sheetId="6"/>
      <sheetData sheetId="7">
        <row r="11">
          <cell r="B11">
            <v>0.17538138419273502</v>
          </cell>
          <cell r="C11">
            <v>0.19493367655493263</v>
          </cell>
          <cell r="D11">
            <v>-2.6963863219386323E-3</v>
          </cell>
          <cell r="E11">
            <v>0.40075371178398028</v>
          </cell>
          <cell r="F11">
            <v>2.4706719004354946E-3</v>
          </cell>
          <cell r="G11">
            <v>0.22915694188985516</v>
          </cell>
        </row>
      </sheetData>
      <sheetData sheetId="8">
        <row r="13">
          <cell r="N13">
            <v>576906.20768648759</v>
          </cell>
        </row>
      </sheetData>
      <sheetData sheetId="9">
        <row r="3">
          <cell r="S3">
            <v>0.19003155668817437</v>
          </cell>
        </row>
      </sheetData>
      <sheetData sheetId="10"/>
      <sheetData sheetId="11"/>
      <sheetData sheetId="12"/>
      <sheetData sheetId="13"/>
      <sheetData sheetId="14">
        <row r="4">
          <cell r="A4" t="str">
            <v>For the 12 Months Ending December 31, 2021</v>
          </cell>
        </row>
      </sheetData>
      <sheetData sheetId="15">
        <row r="14">
          <cell r="P14">
            <v>308375977.46173948</v>
          </cell>
        </row>
      </sheetData>
      <sheetData sheetId="16">
        <row r="13">
          <cell r="L13">
            <v>3833200</v>
          </cell>
        </row>
      </sheetData>
      <sheetData sheetId="17">
        <row r="29">
          <cell r="P29">
            <v>323594397.63246834</v>
          </cell>
        </row>
      </sheetData>
      <sheetData sheetId="18"/>
      <sheetData sheetId="19"/>
      <sheetData sheetId="20">
        <row r="13">
          <cell r="L13">
            <v>3833200</v>
          </cell>
        </row>
      </sheetData>
      <sheetData sheetId="21">
        <row r="15">
          <cell r="N15">
            <v>1.0800000000000001E-2</v>
          </cell>
        </row>
      </sheetData>
      <sheetData sheetId="22"/>
      <sheetData sheetId="23"/>
      <sheetData sheetId="24"/>
      <sheetData sheetId="25">
        <row r="1">
          <cell r="B1" t="str">
            <v>FLORIDA PUBLIC UTILITIES COMPANY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00 108V Distribution"/>
      <sheetName val="PT FC00 108V"/>
      <sheetName val="EPICOR FC00 108V"/>
      <sheetName val="FC00 108F Distribution"/>
      <sheetName val="PT FC00 108F"/>
      <sheetName val="EPICOR FC00 108F"/>
    </sheetNames>
    <sheetDataSet>
      <sheetData sheetId="0"/>
      <sheetData sheetId="1"/>
      <sheetData sheetId="2"/>
      <sheetData sheetId="3">
        <row r="49">
          <cell r="P49">
            <v>54981.28144510679</v>
          </cell>
        </row>
        <row r="50">
          <cell r="P50">
            <v>518.6913343878</v>
          </cell>
        </row>
        <row r="51">
          <cell r="P51">
            <v>136156.47527679752</v>
          </cell>
        </row>
        <row r="52">
          <cell r="P52">
            <v>65095.7624656689</v>
          </cell>
        </row>
        <row r="53">
          <cell r="P53">
            <v>518.6913343878</v>
          </cell>
        </row>
        <row r="54">
          <cell r="P54">
            <v>2074.7653375512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0.68720000000000003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23"/>
  <sheetViews>
    <sheetView tabSelected="1" workbookViewId="0">
      <selection activeCell="B21" sqref="B21"/>
    </sheetView>
  </sheetViews>
  <sheetFormatPr defaultRowHeight="12.75" x14ac:dyDescent="0.2"/>
  <cols>
    <col min="1" max="1" width="25" bestFit="1" customWidth="1"/>
    <col min="2" max="10" width="15.7109375" bestFit="1" customWidth="1"/>
    <col min="11" max="13" width="16.7109375" bestFit="1" customWidth="1"/>
    <col min="14" max="14" width="11.140625" customWidth="1"/>
    <col min="17" max="19" width="11.28515625" bestFit="1" customWidth="1"/>
    <col min="20" max="20" width="9.85546875" bestFit="1" customWidth="1"/>
    <col min="21" max="21" width="9.28515625" bestFit="1" customWidth="1"/>
    <col min="22" max="22" width="11.28515625" bestFit="1" customWidth="1"/>
  </cols>
  <sheetData>
    <row r="1" spans="1:23" x14ac:dyDescent="0.2">
      <c r="P1" s="1" t="s">
        <v>0</v>
      </c>
      <c r="Q1" s="1" t="s">
        <v>1</v>
      </c>
      <c r="R1" s="1"/>
      <c r="S1" s="1"/>
      <c r="T1" s="1"/>
      <c r="U1" s="1"/>
      <c r="V1" s="1"/>
    </row>
    <row r="2" spans="1:23" x14ac:dyDescent="0.2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s="2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</row>
    <row r="3" spans="1:23" x14ac:dyDescent="0.2">
      <c r="A3" t="s">
        <v>23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P3" s="1"/>
      <c r="Q3" s="4">
        <f>'[61]Common Plant Allocation Factors'!C11</f>
        <v>0.19493367655493263</v>
      </c>
      <c r="R3" s="4">
        <f>'[61]Common Plant Allocation Factors'!E11</f>
        <v>0.40075371178398028</v>
      </c>
      <c r="S3" s="4">
        <f>'[61]Common Plant Allocation Factors'!B11</f>
        <v>0.17538138419273502</v>
      </c>
      <c r="T3" s="4">
        <f>'[61]Common Plant Allocation Factors'!D11</f>
        <v>-2.6963863219386323E-3</v>
      </c>
      <c r="U3" s="4">
        <f>'[61]Common Plant Allocation Factors'!F11</f>
        <v>2.4706719004354946E-3</v>
      </c>
      <c r="V3" s="4">
        <f>'[61]Common Plant Allocation Factors'!G11</f>
        <v>0.22915694188985516</v>
      </c>
    </row>
    <row r="4" spans="1:23" x14ac:dyDescent="0.2">
      <c r="A4" t="s">
        <v>24</v>
      </c>
      <c r="B4" s="3">
        <v>14853.909015741698</v>
      </c>
      <c r="C4" s="3">
        <v>14857.434159242304</v>
      </c>
      <c r="D4" s="3">
        <v>14873.133298491517</v>
      </c>
      <c r="E4" s="3">
        <v>14882.942173315587</v>
      </c>
      <c r="F4" s="3">
        <v>14885.796742249993</v>
      </c>
      <c r="G4" s="3">
        <v>14888.836002183914</v>
      </c>
      <c r="H4" s="3">
        <v>14846.683240367905</v>
      </c>
      <c r="I4" s="3">
        <v>14846.681869731474</v>
      </c>
      <c r="J4" s="3">
        <v>14846.671209095204</v>
      </c>
      <c r="K4" s="3">
        <v>14846.693027427096</v>
      </c>
      <c r="L4" s="3">
        <v>14846.685922482886</v>
      </c>
      <c r="M4" s="3">
        <v>14846.678827256948</v>
      </c>
      <c r="N4" s="5">
        <f t="shared" ref="N4:N12" si="0">SUM(B4:M4)</f>
        <v>178322.14548758653</v>
      </c>
      <c r="Q4" s="6">
        <f>$N4*Q$3</f>
        <v>34760.991431058828</v>
      </c>
      <c r="R4" s="6">
        <f t="shared" ref="R4:V17" si="1">$N4*R$3</f>
        <v>71463.261697433249</v>
      </c>
      <c r="S4" s="6">
        <f t="shared" si="1"/>
        <v>31274.384707831203</v>
      </c>
      <c r="T4" s="6">
        <f t="shared" si="1"/>
        <v>-480.82539399147913</v>
      </c>
      <c r="U4" s="6">
        <f t="shared" si="1"/>
        <v>440.57551408155018</v>
      </c>
      <c r="V4" s="6">
        <f t="shared" si="1"/>
        <v>40863.757531173163</v>
      </c>
    </row>
    <row r="5" spans="1:23" x14ac:dyDescent="0.2">
      <c r="A5" t="s">
        <v>25</v>
      </c>
      <c r="B5" s="3">
        <v>19024.758303042501</v>
      </c>
      <c r="C5" s="3">
        <v>19024.758630290009</v>
      </c>
      <c r="D5" s="3">
        <v>19024.761461259801</v>
      </c>
      <c r="E5" s="3">
        <v>19024.758849127797</v>
      </c>
      <c r="F5" s="3">
        <v>19024.760859443308</v>
      </c>
      <c r="G5" s="3">
        <v>19024.760534821817</v>
      </c>
      <c r="H5" s="3">
        <v>19045.099379537674</v>
      </c>
      <c r="I5" s="3">
        <v>19045.098298120793</v>
      </c>
      <c r="J5" s="3">
        <v>19045.100169903191</v>
      </c>
      <c r="K5" s="3">
        <v>19045.101006578996</v>
      </c>
      <c r="L5" s="3">
        <v>19045.102364918417</v>
      </c>
      <c r="M5" s="3">
        <v>4930.2800000000016</v>
      </c>
      <c r="N5" s="5">
        <f t="shared" si="0"/>
        <v>214304.33985704434</v>
      </c>
      <c r="Q5" s="6">
        <f t="shared" ref="Q5:Q17" si="2">$N5*Q$3</f>
        <v>41775.132870011439</v>
      </c>
      <c r="R5" s="6">
        <f t="shared" si="1"/>
        <v>85883.259649126107</v>
      </c>
      <c r="S5" s="6">
        <f t="shared" si="1"/>
        <v>37584.991762638747</v>
      </c>
      <c r="T5" s="6">
        <f t="shared" si="1"/>
        <v>-577.84729072262246</v>
      </c>
      <c r="U5" s="6">
        <f t="shared" si="1"/>
        <v>529.47571062617783</v>
      </c>
      <c r="V5" s="6">
        <f t="shared" si="1"/>
        <v>49109.327155364481</v>
      </c>
    </row>
    <row r="6" spans="1:23" x14ac:dyDescent="0.2">
      <c r="A6" t="s">
        <v>26</v>
      </c>
      <c r="B6" s="3">
        <v>-1056.2809134480042</v>
      </c>
      <c r="C6" s="3">
        <v>-1056.2798595461977</v>
      </c>
      <c r="D6" s="3">
        <v>-1056.2777025962987</v>
      </c>
      <c r="E6" s="3">
        <v>-1086.97</v>
      </c>
      <c r="F6" s="3">
        <v>-1552.2598675000136</v>
      </c>
      <c r="G6" s="3">
        <v>-1552.2603098461882</v>
      </c>
      <c r="H6" s="3">
        <v>-1552.2596890944897</v>
      </c>
      <c r="I6" s="3">
        <v>-1552.2599444564203</v>
      </c>
      <c r="J6" s="3">
        <v>-1552.26</v>
      </c>
      <c r="K6" s="3">
        <v>-1820.3801783530025</v>
      </c>
      <c r="L6" s="3">
        <v>-1820.3799226395895</v>
      </c>
      <c r="M6" s="3">
        <v>14628.43</v>
      </c>
      <c r="N6" s="5">
        <f t="shared" si="0"/>
        <v>-1029.4383874802043</v>
      </c>
      <c r="Q6" s="6">
        <f t="shared" si="2"/>
        <v>-200.67220965829753</v>
      </c>
      <c r="R6" s="6">
        <f t="shared" si="1"/>
        <v>-412.55125483560721</v>
      </c>
      <c r="S6" s="6">
        <f t="shared" si="1"/>
        <v>-180.54432933741532</v>
      </c>
      <c r="T6" s="6">
        <f t="shared" si="1"/>
        <v>2.7757635872801845</v>
      </c>
      <c r="U6" s="6">
        <f t="shared" si="1"/>
        <v>-2.5434044971769674</v>
      </c>
      <c r="V6" s="6">
        <f t="shared" si="1"/>
        <v>-235.90295273898738</v>
      </c>
    </row>
    <row r="7" spans="1:23" x14ac:dyDescent="0.2">
      <c r="A7" t="s">
        <v>27</v>
      </c>
      <c r="B7" s="3">
        <v>2315.4093649745096</v>
      </c>
      <c r="C7" s="3">
        <v>2315.4094105915988</v>
      </c>
      <c r="D7" s="3">
        <v>2315.4105493018897</v>
      </c>
      <c r="E7" s="3">
        <v>2315.409862262904</v>
      </c>
      <c r="F7" s="3">
        <v>2315.4098213877041</v>
      </c>
      <c r="G7" s="3">
        <v>2315.4097005175049</v>
      </c>
      <c r="H7" s="3">
        <v>2315.4112595866964</v>
      </c>
      <c r="I7" s="3">
        <v>2315.4087431732</v>
      </c>
      <c r="J7" s="3">
        <v>2315.4096918466962</v>
      </c>
      <c r="K7" s="3">
        <v>2315.4108611893971</v>
      </c>
      <c r="L7" s="3">
        <v>2315.4118900111089</v>
      </c>
      <c r="M7" s="3">
        <v>-553.16</v>
      </c>
      <c r="N7" s="5">
        <f t="shared" si="0"/>
        <v>24916.351154843211</v>
      </c>
      <c r="Q7" s="6">
        <f t="shared" si="2"/>
        <v>4857.0359369473281</v>
      </c>
      <c r="R7" s="6">
        <f t="shared" si="1"/>
        <v>9985.3202094164808</v>
      </c>
      <c r="S7" s="6">
        <f t="shared" si="1"/>
        <v>4369.8641545686542</v>
      </c>
      <c r="T7" s="6">
        <f t="shared" si="1"/>
        <v>-67.184108446539071</v>
      </c>
      <c r="U7" s="6">
        <f t="shared" si="1"/>
        <v>61.560128659654609</v>
      </c>
      <c r="V7" s="6">
        <f t="shared" si="1"/>
        <v>5709.7548336976315</v>
      </c>
    </row>
    <row r="8" spans="1:23" x14ac:dyDescent="0.2">
      <c r="A8" t="s">
        <v>28</v>
      </c>
      <c r="B8" s="3">
        <v>-2838.4642669274999</v>
      </c>
      <c r="C8" s="3">
        <v>-2771.0778334811989</v>
      </c>
      <c r="D8" s="3">
        <v>-2771.0805860851019</v>
      </c>
      <c r="E8" s="3">
        <v>-2771.0772643316004</v>
      </c>
      <c r="F8" s="3">
        <v>-2771.0822673449984</v>
      </c>
      <c r="G8" s="3">
        <v>-2771.0813186814012</v>
      </c>
      <c r="H8" s="3">
        <v>-2536.077771917599</v>
      </c>
      <c r="I8" s="3">
        <v>-2404.6699999999996</v>
      </c>
      <c r="J8" s="3">
        <v>-2326.1359904007004</v>
      </c>
      <c r="K8" s="3">
        <v>-2326.1464629609</v>
      </c>
      <c r="L8" s="3">
        <v>-2242.3296627418999</v>
      </c>
      <c r="M8" s="3">
        <v>-2204.8463067148004</v>
      </c>
      <c r="N8" s="5">
        <f t="shared" si="0"/>
        <v>-30734.069731587701</v>
      </c>
      <c r="Q8" s="6">
        <f t="shared" si="2"/>
        <v>-5991.1052082740616</v>
      </c>
      <c r="R8" s="6">
        <f t="shared" si="1"/>
        <v>-12316.79252316145</v>
      </c>
      <c r="S8" s="6">
        <f t="shared" si="1"/>
        <v>-5390.1836914018913</v>
      </c>
      <c r="T8" s="6">
        <f t="shared" si="1"/>
        <v>82.870925241761213</v>
      </c>
      <c r="U8" s="6">
        <f t="shared" si="1"/>
        <v>-75.933802471858797</v>
      </c>
      <c r="V8" s="6">
        <f t="shared" si="1"/>
        <v>-7042.9254315201988</v>
      </c>
    </row>
    <row r="9" spans="1:23" x14ac:dyDescent="0.2">
      <c r="A9" t="s">
        <v>29</v>
      </c>
      <c r="B9" s="3">
        <v>3742.6909858890986</v>
      </c>
      <c r="C9" s="3">
        <v>3742.688795209699</v>
      </c>
      <c r="D9" s="3">
        <v>3742.6898061436996</v>
      </c>
      <c r="E9" s="3">
        <v>3742.6908286273979</v>
      </c>
      <c r="F9" s="3">
        <v>3742.6900142965042</v>
      </c>
      <c r="G9" s="3">
        <v>3742.6896902463004</v>
      </c>
      <c r="H9" s="3">
        <v>3742.6896630022084</v>
      </c>
      <c r="I9" s="3">
        <v>3742.6894003760976</v>
      </c>
      <c r="J9" s="3">
        <v>3742.6903317460924</v>
      </c>
      <c r="K9" s="3">
        <v>3742.6898457245934</v>
      </c>
      <c r="L9" s="3">
        <v>3742.6907079048019</v>
      </c>
      <c r="M9" s="3">
        <v>3742.6899029307069</v>
      </c>
      <c r="N9" s="5">
        <f t="shared" si="0"/>
        <v>44912.279972097203</v>
      </c>
      <c r="Q9" s="6">
        <f t="shared" si="2"/>
        <v>8754.9158574253743</v>
      </c>
      <c r="R9" s="6">
        <f t="shared" si="1"/>
        <v>17998.762903499271</v>
      </c>
      <c r="S9" s="6">
        <f t="shared" si="1"/>
        <v>7876.7778287580586</v>
      </c>
      <c r="T9" s="6">
        <f t="shared" si="1"/>
        <v>-121.10085740384127</v>
      </c>
      <c r="U9" s="6">
        <f t="shared" si="1"/>
        <v>110.9635081115524</v>
      </c>
      <c r="V9" s="6">
        <f t="shared" si="1"/>
        <v>10291.960731706784</v>
      </c>
    </row>
    <row r="10" spans="1:23" x14ac:dyDescent="0.2">
      <c r="A10" t="s">
        <v>30</v>
      </c>
      <c r="B10" s="3">
        <v>5346.3588581648019</v>
      </c>
      <c r="C10" s="3">
        <v>5346.3601008507967</v>
      </c>
      <c r="D10" s="3">
        <v>5346.3588470421128</v>
      </c>
      <c r="E10" s="3">
        <v>5346.3613465749004</v>
      </c>
      <c r="F10" s="3">
        <v>5346.3594933343911</v>
      </c>
      <c r="G10" s="3">
        <v>5346.3625800436976</v>
      </c>
      <c r="H10" s="3">
        <v>5346.3578262717965</v>
      </c>
      <c r="I10" s="3">
        <v>5346.3591840157942</v>
      </c>
      <c r="J10" s="3">
        <v>5346.3615068891095</v>
      </c>
      <c r="K10" s="3">
        <v>5346.3594094121991</v>
      </c>
      <c r="L10" s="3">
        <v>5346.3612632256009</v>
      </c>
      <c r="M10" s="3">
        <v>5346.3599338366139</v>
      </c>
      <c r="N10" s="5">
        <f t="shared" si="0"/>
        <v>64156.320349661815</v>
      </c>
      <c r="Q10" s="6">
        <f t="shared" si="2"/>
        <v>12506.227399995618</v>
      </c>
      <c r="R10" s="6">
        <f t="shared" si="1"/>
        <v>25710.88351452908</v>
      </c>
      <c r="S10" s="6">
        <f t="shared" si="1"/>
        <v>11251.824267636222</v>
      </c>
      <c r="T10" s="6">
        <f t="shared" si="1"/>
        <v>-172.99022465674125</v>
      </c>
      <c r="U10" s="6">
        <f t="shared" si="1"/>
        <v>158.50921792324735</v>
      </c>
      <c r="V10" s="6">
        <f t="shared" si="1"/>
        <v>14701.866174234385</v>
      </c>
    </row>
    <row r="11" spans="1:23" x14ac:dyDescent="0.2">
      <c r="A11" t="s">
        <v>31</v>
      </c>
      <c r="B11" s="3">
        <v>6107.9779723874126</v>
      </c>
      <c r="C11" s="3">
        <v>6107.9784209926966</v>
      </c>
      <c r="D11" s="3">
        <v>6107.9797836177004</v>
      </c>
      <c r="E11" s="3">
        <v>6107.9834378479973</v>
      </c>
      <c r="F11" s="3">
        <v>6107.9790196794938</v>
      </c>
      <c r="G11" s="3">
        <v>6107.977642689415</v>
      </c>
      <c r="H11" s="3">
        <v>6107.9838557750936</v>
      </c>
      <c r="I11" s="3">
        <v>6107.9768729396992</v>
      </c>
      <c r="J11" s="3">
        <v>6107.9818622040939</v>
      </c>
      <c r="K11" s="3">
        <v>6107.977754429211</v>
      </c>
      <c r="L11" s="3">
        <v>6107.9811266408014</v>
      </c>
      <c r="M11" s="3">
        <v>6107.9812395321887</v>
      </c>
      <c r="N11" s="5">
        <f t="shared" si="0"/>
        <v>73295.758988735804</v>
      </c>
      <c r="Q11" s="6">
        <f t="shared" si="2"/>
        <v>14287.811775558521</v>
      </c>
      <c r="R11" s="6">
        <f t="shared" si="1"/>
        <v>29373.54747275991</v>
      </c>
      <c r="S11" s="6">
        <f t="shared" si="1"/>
        <v>12854.711666901585</v>
      </c>
      <c r="T11" s="6">
        <f t="shared" si="1"/>
        <v>-197.63368199333777</v>
      </c>
      <c r="U11" s="6">
        <f t="shared" si="1"/>
        <v>181.08977215456187</v>
      </c>
      <c r="V11" s="6">
        <f t="shared" si="1"/>
        <v>16796.231983354559</v>
      </c>
    </row>
    <row r="12" spans="1:23" x14ac:dyDescent="0.2">
      <c r="A12" t="s">
        <v>32</v>
      </c>
      <c r="B12" s="3">
        <v>730.2099628679</v>
      </c>
      <c r="C12" s="3">
        <v>730.20984562659999</v>
      </c>
      <c r="D12" s="3">
        <v>730.20999698320009</v>
      </c>
      <c r="E12" s="3">
        <v>730.21021849520025</v>
      </c>
      <c r="F12" s="3">
        <v>730.20996280539987</v>
      </c>
      <c r="G12" s="3">
        <v>730.20997142360034</v>
      </c>
      <c r="H12" s="3">
        <v>730.21008266739989</v>
      </c>
      <c r="I12" s="3">
        <v>730.2099445938004</v>
      </c>
      <c r="J12" s="3">
        <v>730.21002480309983</v>
      </c>
      <c r="K12" s="3">
        <v>730.21000625499971</v>
      </c>
      <c r="L12" s="3">
        <v>730.20999174270014</v>
      </c>
      <c r="M12" s="3">
        <v>730.20998732269959</v>
      </c>
      <c r="N12" s="5">
        <f t="shared" si="0"/>
        <v>8762.519995586601</v>
      </c>
      <c r="Q12" s="6">
        <f t="shared" si="2"/>
        <v>1708.1102386258081</v>
      </c>
      <c r="R12" s="6">
        <f t="shared" si="1"/>
        <v>3511.6124128126767</v>
      </c>
      <c r="S12" s="6">
        <f t="shared" si="1"/>
        <v>1536.7828858424964</v>
      </c>
      <c r="T12" s="6">
        <f t="shared" si="1"/>
        <v>-23.627139061813477</v>
      </c>
      <c r="U12" s="6">
        <f t="shared" si="1"/>
        <v>21.649311930099969</v>
      </c>
      <c r="V12" s="6">
        <f t="shared" si="1"/>
        <v>2007.9922854373326</v>
      </c>
    </row>
    <row r="13" spans="1:23" x14ac:dyDescent="0.2">
      <c r="A13" t="s">
        <v>33</v>
      </c>
      <c r="B13" s="3">
        <v>48226.569282692421</v>
      </c>
      <c r="C13" s="3">
        <v>48297.481669776316</v>
      </c>
      <c r="D13" s="3">
        <v>48313.185454158513</v>
      </c>
      <c r="E13" s="3">
        <v>48292.309451920177</v>
      </c>
      <c r="F13" s="3">
        <v>47829.863778351792</v>
      </c>
      <c r="G13" s="3">
        <v>47832.904493398666</v>
      </c>
      <c r="H13" s="3">
        <v>48046.097846196673</v>
      </c>
      <c r="I13" s="3">
        <v>48177.494368494437</v>
      </c>
      <c r="J13" s="3">
        <v>48256.028806086782</v>
      </c>
      <c r="K13" s="3">
        <v>47987.915269702593</v>
      </c>
      <c r="L13" s="3">
        <v>48071.733681544814</v>
      </c>
      <c r="M13" s="3">
        <v>47574.623584164343</v>
      </c>
      <c r="N13" s="5">
        <f>SUM(B13:M13)</f>
        <v>576906.20768648759</v>
      </c>
      <c r="Q13" s="7">
        <f t="shared" si="2"/>
        <v>112458.44809169056</v>
      </c>
      <c r="R13" s="7">
        <f t="shared" si="1"/>
        <v>231197.30408157973</v>
      </c>
      <c r="S13" s="7">
        <f t="shared" si="1"/>
        <v>101178.60925343767</v>
      </c>
      <c r="T13" s="7">
        <f t="shared" si="1"/>
        <v>-1555.5620074473329</v>
      </c>
      <c r="U13" s="7">
        <f t="shared" si="1"/>
        <v>1425.3459565178084</v>
      </c>
      <c r="V13" s="7">
        <f t="shared" si="1"/>
        <v>132202.06231070915</v>
      </c>
      <c r="W13" s="8" t="s">
        <v>34</v>
      </c>
    </row>
    <row r="14" spans="1:23" x14ac:dyDescent="0.2">
      <c r="Q14" s="6">
        <f t="shared" si="2"/>
        <v>0</v>
      </c>
      <c r="R14" s="6">
        <f t="shared" si="1"/>
        <v>0</v>
      </c>
      <c r="S14" s="6">
        <f t="shared" si="1"/>
        <v>0</v>
      </c>
      <c r="T14" s="6">
        <f t="shared" si="1"/>
        <v>0</v>
      </c>
      <c r="U14" s="6">
        <f t="shared" si="1"/>
        <v>0</v>
      </c>
      <c r="V14" s="6">
        <f t="shared" si="1"/>
        <v>0</v>
      </c>
    </row>
    <row r="15" spans="1:23" x14ac:dyDescent="0.2">
      <c r="A15" s="8" t="s">
        <v>35</v>
      </c>
      <c r="B15" s="5">
        <f>-B9-B10</f>
        <v>-9089.0498440539013</v>
      </c>
      <c r="C15" s="5">
        <f t="shared" ref="C15:N15" si="3">-C9-C10</f>
        <v>-9089.0488960604962</v>
      </c>
      <c r="D15" s="5">
        <f t="shared" si="3"/>
        <v>-9089.0486531858114</v>
      </c>
      <c r="E15" s="5">
        <f t="shared" si="3"/>
        <v>-9089.0521752022978</v>
      </c>
      <c r="F15" s="5">
        <f t="shared" si="3"/>
        <v>-9089.0495076308944</v>
      </c>
      <c r="G15" s="5">
        <f t="shared" si="3"/>
        <v>-9089.052270289998</v>
      </c>
      <c r="H15" s="5">
        <f t="shared" si="3"/>
        <v>-9089.0474892740058</v>
      </c>
      <c r="I15" s="5">
        <f t="shared" si="3"/>
        <v>-9089.0485843918923</v>
      </c>
      <c r="J15" s="5">
        <f t="shared" si="3"/>
        <v>-9089.0518386352014</v>
      </c>
      <c r="K15" s="5">
        <f t="shared" si="3"/>
        <v>-9089.0492551367934</v>
      </c>
      <c r="L15" s="5">
        <f t="shared" si="3"/>
        <v>-9089.0519711304023</v>
      </c>
      <c r="M15" s="5">
        <f t="shared" si="3"/>
        <v>-9089.0498367673208</v>
      </c>
      <c r="N15" s="5">
        <f t="shared" si="3"/>
        <v>-109068.60032175902</v>
      </c>
      <c r="Q15" s="6">
        <f t="shared" si="2"/>
        <v>-21261.143257420994</v>
      </c>
      <c r="R15" s="6">
        <f t="shared" si="1"/>
        <v>-43709.646418028351</v>
      </c>
      <c r="S15" s="6">
        <f t="shared" si="1"/>
        <v>-19128.602096394283</v>
      </c>
      <c r="T15" s="6">
        <f t="shared" si="1"/>
        <v>294.09108206058255</v>
      </c>
      <c r="U15" s="6">
        <f t="shared" si="1"/>
        <v>-269.47272603479973</v>
      </c>
      <c r="V15" s="6">
        <f t="shared" si="1"/>
        <v>-24993.826905941169</v>
      </c>
    </row>
    <row r="16" spans="1:23" x14ac:dyDescent="0.2">
      <c r="Q16" s="6">
        <f t="shared" si="2"/>
        <v>0</v>
      </c>
      <c r="R16" s="6">
        <f t="shared" si="1"/>
        <v>0</v>
      </c>
      <c r="S16" s="6">
        <f t="shared" si="1"/>
        <v>0</v>
      </c>
      <c r="T16" s="6">
        <f t="shared" si="1"/>
        <v>0</v>
      </c>
      <c r="U16" s="6">
        <f t="shared" si="1"/>
        <v>0</v>
      </c>
      <c r="V16" s="6">
        <f t="shared" si="1"/>
        <v>0</v>
      </c>
    </row>
    <row r="17" spans="1:23" ht="13.5" thickBot="1" x14ac:dyDescent="0.25">
      <c r="A17" s="8" t="s">
        <v>36</v>
      </c>
      <c r="B17" s="5">
        <f>B13+B15</f>
        <v>39137.519438638519</v>
      </c>
      <c r="C17" s="5">
        <f t="shared" ref="C17:N17" si="4">C13+C15</f>
        <v>39208.432773715816</v>
      </c>
      <c r="D17" s="5">
        <f t="shared" si="4"/>
        <v>39224.136800972701</v>
      </c>
      <c r="E17" s="5">
        <f t="shared" si="4"/>
        <v>39203.257276717879</v>
      </c>
      <c r="F17" s="5">
        <f t="shared" si="4"/>
        <v>38740.814270720897</v>
      </c>
      <c r="G17" s="5">
        <f t="shared" si="4"/>
        <v>38743.852223108668</v>
      </c>
      <c r="H17" s="5">
        <f t="shared" si="4"/>
        <v>38957.050356922671</v>
      </c>
      <c r="I17" s="5">
        <f t="shared" si="4"/>
        <v>39088.445784102543</v>
      </c>
      <c r="J17" s="5">
        <f t="shared" si="4"/>
        <v>39166.976967451585</v>
      </c>
      <c r="K17" s="5">
        <f t="shared" si="4"/>
        <v>38898.8660145658</v>
      </c>
      <c r="L17" s="5">
        <f t="shared" si="4"/>
        <v>38982.681710414414</v>
      </c>
      <c r="M17" s="5">
        <f t="shared" si="4"/>
        <v>38485.573747397022</v>
      </c>
      <c r="N17" s="5">
        <f t="shared" si="4"/>
        <v>467837.60736472858</v>
      </c>
      <c r="Q17" s="9">
        <f t="shared" si="2"/>
        <v>91197.304834269569</v>
      </c>
      <c r="R17" s="9">
        <f t="shared" si="1"/>
        <v>187487.65766355136</v>
      </c>
      <c r="S17" s="9">
        <f t="shared" si="1"/>
        <v>82050.007157043379</v>
      </c>
      <c r="T17" s="9">
        <f t="shared" si="1"/>
        <v>-1261.4709253867504</v>
      </c>
      <c r="U17" s="9">
        <f t="shared" si="1"/>
        <v>1155.8732304830087</v>
      </c>
      <c r="V17" s="9">
        <f t="shared" si="1"/>
        <v>107208.23540476798</v>
      </c>
      <c r="W17" s="8" t="s">
        <v>37</v>
      </c>
    </row>
    <row r="18" spans="1:23" ht="13.5" thickTop="1" x14ac:dyDescent="0.2"/>
    <row r="20" spans="1:23" x14ac:dyDescent="0.2">
      <c r="A20" s="16" t="s">
        <v>42</v>
      </c>
      <c r="B20" s="17">
        <f>B17*'Common Plant Allocation Factors'!$E$11</f>
        <v>15684.506185052067</v>
      </c>
      <c r="C20" s="17">
        <f>C17*'Common Plant Allocation Factors'!$E$11</f>
        <v>15712.924967299276</v>
      </c>
      <c r="D20" s="17">
        <f>D17*'Common Plant Allocation Factors'!$E$11</f>
        <v>15719.218414512428</v>
      </c>
      <c r="E20" s="17">
        <f>E17*'Common Plant Allocation Factors'!$E$11</f>
        <v>15710.850867667024</v>
      </c>
      <c r="F20" s="17">
        <f>F17*'Common Plant Allocation Factors'!$E$11</f>
        <v>15525.525116525192</v>
      </c>
      <c r="G20" s="17">
        <f>G17*'Common Plant Allocation Factors'!$E$11</f>
        <v>15526.742587220815</v>
      </c>
      <c r="H20" s="17">
        <f>H17*'Common Plant Allocation Factors'!$E$11</f>
        <v>15612.182530692195</v>
      </c>
      <c r="I20" s="17">
        <f>I17*'Common Plant Allocation Factors'!$E$11</f>
        <v>15664.83973584597</v>
      </c>
      <c r="J20" s="17">
        <f>J17*'Common Plant Allocation Factors'!$E$11</f>
        <v>15696.311399063887</v>
      </c>
      <c r="K20" s="17">
        <f>K17*'Common Plant Allocation Factors'!$E$11</f>
        <v>15588.864939524969</v>
      </c>
      <c r="L20" s="17">
        <f>L17*'Common Plant Allocation Factors'!$E$11</f>
        <v>15622.454390742058</v>
      </c>
      <c r="M20" s="17">
        <f>M17*'Common Plant Allocation Factors'!$E$11</f>
        <v>15423.236529405463</v>
      </c>
      <c r="N20" s="18">
        <f>SUM(B20:M20)</f>
        <v>187487.65766355133</v>
      </c>
    </row>
    <row r="21" spans="1:23" x14ac:dyDescent="0.2">
      <c r="A21" s="16" t="s">
        <v>39</v>
      </c>
      <c r="B21" s="17">
        <f>B17*'Common Plant Allocation Factors'!$B$11</f>
        <v>6863.9923330184974</v>
      </c>
      <c r="C21" s="17">
        <f>C17*'Common Plant Allocation Factors'!$B$11</f>
        <v>6876.4292118820767</v>
      </c>
      <c r="D21" s="17">
        <f>D17*'Common Plant Allocation Factors'!$B$11</f>
        <v>6879.1834059197899</v>
      </c>
      <c r="E21" s="17">
        <f>E17*'Common Plant Allocation Factors'!$B$11</f>
        <v>6875.5215260546929</v>
      </c>
      <c r="F21" s="17">
        <f>F17*'Common Plant Allocation Factors'!$B$11</f>
        <v>6794.4176315526938</v>
      </c>
      <c r="G21" s="17">
        <f>G17*'Common Plant Allocation Factors'!$B$11</f>
        <v>6794.950431847572</v>
      </c>
      <c r="H21" s="17">
        <f>H17*'Common Plant Allocation Factors'!$B$11</f>
        <v>6832.3414156631798</v>
      </c>
      <c r="I21" s="17">
        <f>I17*'Common Plant Allocation Factors'!$B$11</f>
        <v>6855.3857275585815</v>
      </c>
      <c r="J21" s="17">
        <f>J17*'Common Plant Allocation Factors'!$B$11</f>
        <v>6869.1586351966298</v>
      </c>
      <c r="K21" s="17">
        <f>K17*'Common Plant Allocation Factors'!$B$11</f>
        <v>6822.1369651622881</v>
      </c>
      <c r="L21" s="17">
        <f>L17*'Common Plant Allocation Factors'!$B$11</f>
        <v>6836.8366779172948</v>
      </c>
      <c r="M21" s="17">
        <f>M17*'Common Plant Allocation Factors'!$B$11</f>
        <v>6749.6531952700743</v>
      </c>
      <c r="N21" s="18">
        <f>SUM(B21:M21)</f>
        <v>82050.007157043379</v>
      </c>
    </row>
    <row r="22" spans="1:23" x14ac:dyDescent="0.2">
      <c r="A22" s="16" t="s">
        <v>41</v>
      </c>
      <c r="B22" s="17">
        <f>B17*'Common Plant Allocation Factors'!$D$11</f>
        <v>-105.52987208895225</v>
      </c>
      <c r="C22" s="17">
        <f>C17*'Common Plant Allocation Factors'!$D$11</f>
        <v>-105.72108183569772</v>
      </c>
      <c r="D22" s="17">
        <f>D17*'Common Plant Allocation Factors'!$D$11</f>
        <v>-105.76342595999253</v>
      </c>
      <c r="E22" s="17">
        <f>E17*'Common Plant Allocation Factors'!$D$11</f>
        <v>-105.70712669638324</v>
      </c>
      <c r="F22" s="17">
        <f>F17*'Common Plant Allocation Factors'!$D$11</f>
        <v>-104.4602017003368</v>
      </c>
      <c r="G22" s="17">
        <f>G17*'Common Plant Allocation Factors'!$D$11</f>
        <v>-104.46839319360188</v>
      </c>
      <c r="H22" s="17">
        <f>H17*'Common Plant Allocation Factors'!$D$11</f>
        <v>-105.0432577254808</v>
      </c>
      <c r="I22" s="17">
        <f>I17*'Common Plant Allocation Factors'!$D$11</f>
        <v>-105.3975505580939</v>
      </c>
      <c r="J22" s="17">
        <f>J17*'Common Plant Allocation Factors'!$D$11</f>
        <v>-105.6093009667219</v>
      </c>
      <c r="K22" s="17">
        <f>K17*'Common Plant Allocation Factors'!$D$11</f>
        <v>-104.88637026059874</v>
      </c>
      <c r="L22" s="17">
        <f>L17*'Common Plant Allocation Factors'!$D$11</f>
        <v>-105.11236975644871</v>
      </c>
      <c r="M22" s="17">
        <f>M17*'Common Plant Allocation Factors'!$D$11</f>
        <v>-103.77197464444184</v>
      </c>
      <c r="N22" s="18">
        <f t="shared" ref="N22:N23" si="5">SUM(B22:M22)</f>
        <v>-1261.4709253867502</v>
      </c>
    </row>
    <row r="23" spans="1:23" x14ac:dyDescent="0.2">
      <c r="A23" s="16" t="s">
        <v>69</v>
      </c>
      <c r="B23" s="17">
        <f>B17*'Common Plant Allocation Factors'!$F$11</f>
        <v>96.695969529792137</v>
      </c>
      <c r="C23" s="17">
        <f>C17*'Common Plant Allocation Factors'!$F$11</f>
        <v>96.871173114133782</v>
      </c>
      <c r="D23" s="17">
        <f>D17*'Common Plant Allocation Factors'!$F$11</f>
        <v>96.909972613001045</v>
      </c>
      <c r="E23" s="17">
        <f>E17*'Common Plant Allocation Factors'!$F$11</f>
        <v>96.858386159130191</v>
      </c>
      <c r="F23" s="17">
        <f>F17*'Common Plant Allocation Factors'!$F$11</f>
        <v>95.715841218660529</v>
      </c>
      <c r="G23" s="17">
        <f>G17*'Common Plant Allocation Factors'!$F$11</f>
        <v>95.723347002259857</v>
      </c>
      <c r="H23" s="17">
        <f>H17*'Common Plant Allocation Factors'!$F$11</f>
        <v>96.2500896406994</v>
      </c>
      <c r="I23" s="17">
        <f>I17*'Common Plant Allocation Factors'!$F$11</f>
        <v>96.574724630478428</v>
      </c>
      <c r="J23" s="17">
        <f>J17*'Common Plant Allocation Factors'!$F$11</f>
        <v>96.768749418486848</v>
      </c>
      <c r="K23" s="17">
        <f>K17*'Common Plant Allocation Factors'!$F$11</f>
        <v>96.10633522099296</v>
      </c>
      <c r="L23" s="17">
        <f>L17*'Common Plant Allocation Factors'!$F$11</f>
        <v>96.31341630554158</v>
      </c>
      <c r="M23" s="17">
        <f>M17*'Common Plant Allocation Factors'!$F$11</f>
        <v>95.085225629831783</v>
      </c>
      <c r="N23" s="18">
        <f t="shared" si="5"/>
        <v>1155.8732304830085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24"/>
  <sheetViews>
    <sheetView workbookViewId="0">
      <selection activeCell="B17" sqref="B17:H18"/>
    </sheetView>
  </sheetViews>
  <sheetFormatPr defaultRowHeight="12.75" x14ac:dyDescent="0.2"/>
  <cols>
    <col min="1" max="1" width="38.85546875" customWidth="1"/>
    <col min="2" max="3" width="11.28515625" bestFit="1" customWidth="1"/>
    <col min="4" max="4" width="10" bestFit="1" customWidth="1"/>
    <col min="5" max="5" width="13.28515625" customWidth="1"/>
    <col min="6" max="6" width="9.42578125" bestFit="1" customWidth="1"/>
    <col min="7" max="7" width="16.85546875" bestFit="1" customWidth="1"/>
    <col min="8" max="8" width="13.85546875" customWidth="1"/>
    <col min="9" max="9" width="36.5703125" customWidth="1"/>
  </cols>
  <sheetData>
    <row r="1" spans="1:11" x14ac:dyDescent="0.2">
      <c r="A1" s="8" t="s">
        <v>38</v>
      </c>
    </row>
    <row r="2" spans="1:11" ht="15" x14ac:dyDescent="0.25">
      <c r="B2" s="10" t="s">
        <v>39</v>
      </c>
      <c r="C2" s="10" t="s">
        <v>40</v>
      </c>
      <c r="D2" s="10" t="s">
        <v>41</v>
      </c>
      <c r="E2" s="10" t="s">
        <v>42</v>
      </c>
      <c r="F2" s="10" t="s">
        <v>43</v>
      </c>
      <c r="G2" s="10" t="s">
        <v>44</v>
      </c>
      <c r="H2" s="10" t="s">
        <v>15</v>
      </c>
      <c r="I2" s="10" t="s">
        <v>45</v>
      </c>
    </row>
    <row r="3" spans="1:11" x14ac:dyDescent="0.2">
      <c r="A3" s="8" t="s">
        <v>46</v>
      </c>
      <c r="E3" s="11"/>
    </row>
    <row r="4" spans="1:11" x14ac:dyDescent="0.2">
      <c r="A4" s="8" t="s">
        <v>47</v>
      </c>
      <c r="B4" s="12">
        <v>28081.03</v>
      </c>
      <c r="C4" s="12">
        <v>31721.18</v>
      </c>
      <c r="D4" s="12">
        <v>866.68</v>
      </c>
      <c r="E4" s="12">
        <v>58762.25</v>
      </c>
      <c r="F4" s="12">
        <v>866.68</v>
      </c>
      <c r="G4" s="12">
        <f>3640+16641+867+14561+17334</f>
        <v>53043</v>
      </c>
      <c r="H4" s="6">
        <f>SUM(B4:G4)</f>
        <v>173340.82</v>
      </c>
      <c r="I4" s="8" t="s">
        <v>48</v>
      </c>
      <c r="J4" s="8" t="s">
        <v>49</v>
      </c>
    </row>
    <row r="5" spans="1:11" x14ac:dyDescent="0.2">
      <c r="A5" s="8" t="s">
        <v>50</v>
      </c>
      <c r="B5" s="12">
        <f>'[62]FC00 108F Distribution'!$P$49</f>
        <v>54981.28144510679</v>
      </c>
      <c r="C5" s="12">
        <f>'[62]FC00 108F Distribution'!$P$52</f>
        <v>65095.7624656689</v>
      </c>
      <c r="D5" s="12">
        <f>+'[62]FC00 108F Distribution'!$P$50</f>
        <v>518.6913343878</v>
      </c>
      <c r="E5" s="12">
        <f>+'[62]FC00 108F Distribution'!$P$51</f>
        <v>136156.47527679752</v>
      </c>
      <c r="F5" s="12">
        <f>+'[62]FC00 108F Distribution'!$P$53</f>
        <v>518.6913343878</v>
      </c>
      <c r="G5" s="12">
        <f>+'[62]FC00 108F Distribution'!$P$54</f>
        <v>2074.7653375512</v>
      </c>
      <c r="H5" s="6">
        <f t="shared" ref="H5:H7" si="0">SUM(B5:G5)</f>
        <v>259345.66719389998</v>
      </c>
      <c r="I5" s="8" t="s">
        <v>48</v>
      </c>
      <c r="J5" s="8" t="s">
        <v>49</v>
      </c>
    </row>
    <row r="6" spans="1:11" ht="15" x14ac:dyDescent="0.25">
      <c r="A6" s="8" t="s">
        <v>51</v>
      </c>
      <c r="B6" s="13">
        <v>-5999.52</v>
      </c>
      <c r="C6" s="13">
        <v>-11306.88</v>
      </c>
      <c r="D6" s="13">
        <v>-230.76</v>
      </c>
      <c r="E6" s="13">
        <v>-20690.759999999998</v>
      </c>
      <c r="F6" s="13">
        <v>-230.76</v>
      </c>
      <c r="G6" s="14"/>
      <c r="H6" s="6">
        <f t="shared" si="0"/>
        <v>-38458.68</v>
      </c>
      <c r="I6" s="8" t="s">
        <v>52</v>
      </c>
    </row>
    <row r="7" spans="1:11" x14ac:dyDescent="0.2">
      <c r="A7" s="15" t="s">
        <v>53</v>
      </c>
      <c r="B7" s="13">
        <v>-1061.67</v>
      </c>
      <c r="C7" s="13">
        <v>-15.85</v>
      </c>
      <c r="D7" s="13">
        <v>-2503.65</v>
      </c>
      <c r="E7" s="13">
        <v>-998.29</v>
      </c>
      <c r="F7" s="13"/>
      <c r="G7" s="13">
        <v>-11266.41</v>
      </c>
      <c r="H7" s="6">
        <f t="shared" si="0"/>
        <v>-15845.869999999999</v>
      </c>
      <c r="I7" s="8" t="s">
        <v>54</v>
      </c>
    </row>
    <row r="8" spans="1:11" x14ac:dyDescent="0.2">
      <c r="A8" t="s">
        <v>55</v>
      </c>
      <c r="B8" s="7">
        <f t="shared" ref="B8:G8" si="1">SUM(B4:B7)</f>
        <v>76001.121445106779</v>
      </c>
      <c r="C8" s="7">
        <f t="shared" si="1"/>
        <v>85494.212465668883</v>
      </c>
      <c r="D8" s="7">
        <f t="shared" si="1"/>
        <v>-1349.0386656122002</v>
      </c>
      <c r="E8" s="7">
        <f t="shared" si="1"/>
        <v>173229.6752767975</v>
      </c>
      <c r="F8" s="7">
        <f t="shared" si="1"/>
        <v>1154.6113343877998</v>
      </c>
      <c r="G8" s="7">
        <f t="shared" si="1"/>
        <v>43851.355337551198</v>
      </c>
      <c r="H8" s="7">
        <f>SUM(H4:H7)</f>
        <v>378381.9371939</v>
      </c>
    </row>
    <row r="9" spans="1:11" x14ac:dyDescent="0.2">
      <c r="A9" t="s">
        <v>56</v>
      </c>
      <c r="B9" s="13">
        <f>H9*0.067</f>
        <v>5959.3096400000004</v>
      </c>
      <c r="C9" s="13">
        <f>0.063*88944.92</f>
        <v>5603.5299599999998</v>
      </c>
      <c r="D9" s="13">
        <f>0.001*88944.92</f>
        <v>88.944919999999996</v>
      </c>
      <c r="E9" s="13">
        <f>0.158*88944.92</f>
        <v>14053.29736</v>
      </c>
      <c r="F9" s="13"/>
      <c r="G9" s="13">
        <f>0.711*88944.92</f>
        <v>63239.838119999993</v>
      </c>
      <c r="H9" s="13">
        <v>88944.92</v>
      </c>
      <c r="I9" s="8" t="s">
        <v>54</v>
      </c>
      <c r="K9" s="8" t="s">
        <v>57</v>
      </c>
    </row>
    <row r="10" spans="1:11" x14ac:dyDescent="0.2">
      <c r="B10" s="7">
        <f t="shared" ref="B10:G10" si="2">B8+B9</f>
        <v>81960.431085106786</v>
      </c>
      <c r="C10" s="7">
        <f t="shared" si="2"/>
        <v>91097.742425668883</v>
      </c>
      <c r="D10" s="7">
        <f t="shared" si="2"/>
        <v>-1260.0937456122003</v>
      </c>
      <c r="E10" s="7">
        <f t="shared" si="2"/>
        <v>187282.97263679749</v>
      </c>
      <c r="F10" s="7">
        <f t="shared" si="2"/>
        <v>1154.6113343877998</v>
      </c>
      <c r="G10" s="7">
        <f t="shared" si="2"/>
        <v>107091.19345755118</v>
      </c>
      <c r="H10" s="7">
        <f>H8+H9</f>
        <v>467326.85719389998</v>
      </c>
    </row>
    <row r="11" spans="1:11" x14ac:dyDescent="0.2">
      <c r="A11" t="s">
        <v>58</v>
      </c>
      <c r="B11" s="11">
        <f>B10/$H10</f>
        <v>0.17538138419273502</v>
      </c>
      <c r="C11" s="11">
        <f t="shared" ref="C11:H11" si="3">C10/$H10</f>
        <v>0.19493367655493263</v>
      </c>
      <c r="D11" s="11">
        <f t="shared" si="3"/>
        <v>-2.6963863219386323E-3</v>
      </c>
      <c r="E11" s="11">
        <f t="shared" si="3"/>
        <v>0.40075371178398028</v>
      </c>
      <c r="F11" s="11">
        <f t="shared" si="3"/>
        <v>2.4706719004354946E-3</v>
      </c>
      <c r="G11" s="11">
        <f t="shared" si="3"/>
        <v>0.22915694188985516</v>
      </c>
      <c r="H11" s="11">
        <f t="shared" si="3"/>
        <v>1</v>
      </c>
    </row>
    <row r="12" spans="1:11" x14ac:dyDescent="0.2">
      <c r="A12" s="2" t="s">
        <v>59</v>
      </c>
      <c r="B12" s="11"/>
      <c r="C12" s="11"/>
      <c r="D12" s="11"/>
      <c r="E12" s="11"/>
      <c r="F12" s="11"/>
      <c r="G12" s="11"/>
      <c r="H12" s="3">
        <v>109068</v>
      </c>
    </row>
    <row r="13" spans="1:11" x14ac:dyDescent="0.2">
      <c r="A13" s="2" t="s">
        <v>60</v>
      </c>
      <c r="B13" s="11"/>
      <c r="C13" s="11"/>
      <c r="D13" s="11"/>
      <c r="E13" s="11"/>
      <c r="F13" s="11"/>
      <c r="G13" s="11"/>
      <c r="H13" s="3">
        <f>H10+H12</f>
        <v>576394.85719390004</v>
      </c>
    </row>
    <row r="14" spans="1:11" x14ac:dyDescent="0.2">
      <c r="A14" s="2" t="s">
        <v>61</v>
      </c>
      <c r="B14" s="11"/>
      <c r="C14" s="11"/>
      <c r="D14" s="11"/>
      <c r="E14" s="11"/>
      <c r="F14" s="11"/>
      <c r="G14" s="11"/>
      <c r="H14" s="3">
        <f>'[61]FC Depreciation Expense'!N13</f>
        <v>576906.20768648759</v>
      </c>
    </row>
    <row r="15" spans="1:11" x14ac:dyDescent="0.2">
      <c r="H15" s="5">
        <f>H13-H14</f>
        <v>-511.35049258754589</v>
      </c>
    </row>
    <row r="16" spans="1:11" x14ac:dyDescent="0.2">
      <c r="A16" s="8"/>
    </row>
    <row r="17" spans="1:10" x14ac:dyDescent="0.2">
      <c r="A17" s="8" t="s">
        <v>62</v>
      </c>
      <c r="B17" s="12"/>
      <c r="C17" s="12"/>
      <c r="D17" s="12"/>
      <c r="E17" s="12"/>
      <c r="F17" s="12"/>
      <c r="G17" s="12"/>
      <c r="H17" s="6"/>
      <c r="J17" s="8" t="s">
        <v>49</v>
      </c>
    </row>
    <row r="18" spans="1:10" x14ac:dyDescent="0.2">
      <c r="A18" s="8" t="s">
        <v>63</v>
      </c>
      <c r="B18" s="12"/>
      <c r="C18" s="12"/>
      <c r="D18" s="12"/>
      <c r="E18" s="12"/>
      <c r="F18" s="12"/>
      <c r="G18" s="12"/>
      <c r="H18" s="6"/>
      <c r="J18" s="8" t="s">
        <v>49</v>
      </c>
    </row>
    <row r="19" spans="1:10" x14ac:dyDescent="0.2">
      <c r="A19" s="8"/>
      <c r="B19" s="12"/>
      <c r="C19" s="12"/>
      <c r="D19" s="12"/>
      <c r="E19" s="12"/>
      <c r="F19" s="12"/>
      <c r="G19" s="12"/>
      <c r="H19" s="6"/>
      <c r="J19" s="8" t="s">
        <v>64</v>
      </c>
    </row>
    <row r="20" spans="1:10" x14ac:dyDescent="0.2">
      <c r="A20" s="8" t="s">
        <v>65</v>
      </c>
      <c r="B20" s="12"/>
      <c r="C20" s="12"/>
      <c r="D20" s="12"/>
      <c r="E20" s="12"/>
      <c r="F20" s="12"/>
      <c r="G20" s="12"/>
      <c r="H20" s="6"/>
      <c r="J20" s="8"/>
    </row>
    <row r="21" spans="1:10" x14ac:dyDescent="0.2">
      <c r="A21" s="8" t="s">
        <v>66</v>
      </c>
      <c r="B21" s="13">
        <v>178264</v>
      </c>
      <c r="C21" s="13">
        <v>178261</v>
      </c>
      <c r="D21" s="13">
        <v>2241</v>
      </c>
      <c r="E21" s="13">
        <v>425546</v>
      </c>
      <c r="F21" s="13">
        <v>412</v>
      </c>
      <c r="G21" s="13">
        <f>H21-F21-E21-D21-C21-B21</f>
        <v>1451858</v>
      </c>
      <c r="H21" s="3">
        <v>2236582</v>
      </c>
      <c r="I21" s="8" t="s">
        <v>67</v>
      </c>
    </row>
    <row r="22" spans="1:10" x14ac:dyDescent="0.2">
      <c r="A22" s="8" t="s">
        <v>68</v>
      </c>
      <c r="B22" s="13">
        <v>5222</v>
      </c>
      <c r="C22" s="13">
        <v>5390</v>
      </c>
      <c r="D22" s="13">
        <v>67</v>
      </c>
      <c r="E22" s="13">
        <v>12548</v>
      </c>
      <c r="F22" s="13">
        <v>19</v>
      </c>
      <c r="G22" s="13">
        <f>H22-B22-C22-D22-E22-F22</f>
        <v>45547</v>
      </c>
      <c r="H22" s="13">
        <v>68793</v>
      </c>
      <c r="I22" s="8" t="s">
        <v>67</v>
      </c>
    </row>
    <row r="23" spans="1:10" ht="13.5" thickBot="1" x14ac:dyDescent="0.25">
      <c r="B23" s="9">
        <f>SUM(B21:B22)</f>
        <v>183486</v>
      </c>
      <c r="C23" s="9">
        <f t="shared" ref="C23:H23" si="4">SUM(C21:C22)</f>
        <v>183651</v>
      </c>
      <c r="D23" s="9">
        <f t="shared" si="4"/>
        <v>2308</v>
      </c>
      <c r="E23" s="9">
        <f t="shared" si="4"/>
        <v>438094</v>
      </c>
      <c r="F23" s="9">
        <f t="shared" si="4"/>
        <v>431</v>
      </c>
      <c r="G23" s="9">
        <f t="shared" si="4"/>
        <v>1497405</v>
      </c>
      <c r="H23" s="9">
        <f t="shared" si="4"/>
        <v>2305375</v>
      </c>
    </row>
    <row r="24" spans="1:10" ht="13.5" thickTop="1" x14ac:dyDescent="0.2">
      <c r="B24" s="11">
        <f>B23/$H23</f>
        <v>7.9590522149324952E-2</v>
      </c>
      <c r="C24" s="11">
        <f t="shared" ref="C24:H24" si="5">C23/$H23</f>
        <v>7.9662094019411156E-2</v>
      </c>
      <c r="D24" s="11">
        <f t="shared" si="5"/>
        <v>1.0011386433877352E-3</v>
      </c>
      <c r="E24" s="11">
        <f t="shared" si="5"/>
        <v>0.19003155668817437</v>
      </c>
      <c r="F24" s="11">
        <f t="shared" si="5"/>
        <v>1.869544000433769E-4</v>
      </c>
      <c r="G24" s="11">
        <f t="shared" si="5"/>
        <v>0.64952773409965836</v>
      </c>
      <c r="H24" s="11">
        <f t="shared" si="5"/>
        <v>1</v>
      </c>
    </row>
  </sheetData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 A C T I V E ! 1 5 6 7 6 6 7 2 . 1 < / d o c u m e n t i d >  
     < s e n d e r i d > K E A B E T < / s e n d e r i d >  
     < s e n d e r e m a i l > B K E A T I N G @ G U N S T E R . C O M < / s e n d e r e m a i l >  
     < l a s t m o d i f i e d > 2 0 2 2 - 0 6 - 2 7 T 0 9 : 3 5 : 1 1 . 0 0 0 0 0 0 0 - 0 4 : 0 0 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FC Depreciation Expense</vt:lpstr>
      <vt:lpstr>Common Plant Allocation Factors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Baugh, Jowi</dc:creator>
  <cp:lastModifiedBy>Baugh, Jowi</cp:lastModifiedBy>
  <cp:lastPrinted>2022-02-10T21:07:13Z</cp:lastPrinted>
  <dcterms:created xsi:type="dcterms:W3CDTF">2022-02-10T21:07:06Z</dcterms:created>
  <dcterms:modified xsi:type="dcterms:W3CDTF">2022-06-27T13:35:11Z</dcterms:modified>
</cp:coreProperties>
</file>