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Departments &amp; Divisions\Florida Regulatory\Rate Proceedings\2022 Natural Gas\MFR Backup\G Schedules\Common\"/>
    </mc:Choice>
  </mc:AlternateContent>
  <bookViews>
    <workbookView xWindow="0" yWindow="0" windowWidth="20490" windowHeight="59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02" i="1" l="1"/>
  <c r="T102" i="1"/>
  <c r="O102" i="1"/>
  <c r="Y100" i="1"/>
  <c r="T100" i="1"/>
  <c r="O100" i="1"/>
  <c r="G100" i="1"/>
  <c r="E100" i="1"/>
  <c r="G97" i="1"/>
  <c r="E97" i="1"/>
  <c r="Y95" i="1"/>
  <c r="T95" i="1"/>
  <c r="O95" i="1"/>
  <c r="G95" i="1"/>
  <c r="E95" i="1"/>
  <c r="Y94" i="1"/>
  <c r="T94" i="1"/>
  <c r="O94" i="1"/>
  <c r="G94" i="1"/>
  <c r="E94" i="1"/>
  <c r="Y93" i="1"/>
  <c r="T93" i="1"/>
  <c r="O93" i="1"/>
  <c r="G93" i="1"/>
  <c r="E93" i="1"/>
  <c r="Y92" i="1"/>
  <c r="T92" i="1"/>
  <c r="O92" i="1"/>
  <c r="G92" i="1"/>
  <c r="E92" i="1"/>
  <c r="Y91" i="1"/>
  <c r="T91" i="1"/>
  <c r="O91" i="1"/>
  <c r="G91" i="1"/>
  <c r="E91" i="1"/>
  <c r="Y90" i="1"/>
  <c r="T90" i="1"/>
  <c r="O90" i="1"/>
  <c r="G90" i="1"/>
  <c r="E90" i="1"/>
  <c r="G87" i="1"/>
  <c r="E87" i="1"/>
  <c r="Y85" i="1"/>
  <c r="T85" i="1"/>
  <c r="O85" i="1"/>
  <c r="G85" i="1"/>
  <c r="E85" i="1"/>
  <c r="Y84" i="1"/>
  <c r="T84" i="1"/>
  <c r="O84" i="1"/>
  <c r="G84" i="1"/>
  <c r="E84" i="1"/>
  <c r="Y83" i="1"/>
  <c r="T83" i="1"/>
  <c r="O83" i="1"/>
  <c r="G83" i="1"/>
  <c r="E83" i="1"/>
  <c r="Y82" i="1"/>
  <c r="T82" i="1"/>
  <c r="O82" i="1"/>
  <c r="G82" i="1"/>
  <c r="E82" i="1"/>
  <c r="Y81" i="1"/>
  <c r="T81" i="1"/>
  <c r="O81" i="1"/>
  <c r="G81" i="1"/>
  <c r="E81" i="1"/>
  <c r="Y80" i="1"/>
  <c r="T80" i="1"/>
  <c r="O80" i="1"/>
  <c r="G80" i="1"/>
  <c r="E80" i="1"/>
  <c r="G77" i="1"/>
  <c r="E77" i="1"/>
  <c r="Y75" i="1"/>
  <c r="T75" i="1"/>
  <c r="O75" i="1"/>
  <c r="G75" i="1"/>
  <c r="E75" i="1"/>
  <c r="Y74" i="1"/>
  <c r="T74" i="1"/>
  <c r="O74" i="1"/>
  <c r="G74" i="1"/>
  <c r="E74" i="1"/>
  <c r="Y73" i="1"/>
  <c r="T73" i="1"/>
  <c r="O73" i="1"/>
  <c r="G73" i="1"/>
  <c r="E73" i="1"/>
  <c r="Y72" i="1"/>
  <c r="T72" i="1"/>
  <c r="O72" i="1"/>
  <c r="G72" i="1"/>
  <c r="E72" i="1"/>
  <c r="G69" i="1"/>
  <c r="E69" i="1"/>
  <c r="Y67" i="1"/>
  <c r="T67" i="1"/>
  <c r="O67" i="1"/>
  <c r="G67" i="1"/>
  <c r="E67" i="1"/>
  <c r="Y66" i="1"/>
  <c r="T66" i="1"/>
  <c r="O66" i="1"/>
  <c r="G66" i="1"/>
  <c r="E66" i="1"/>
  <c r="Y65" i="1"/>
  <c r="T65" i="1"/>
  <c r="O65" i="1"/>
  <c r="G65" i="1"/>
  <c r="E65" i="1"/>
  <c r="Y64" i="1"/>
  <c r="T64" i="1"/>
  <c r="O64" i="1"/>
  <c r="G64" i="1"/>
  <c r="E64" i="1"/>
  <c r="Y63" i="1"/>
  <c r="T63" i="1"/>
  <c r="O63" i="1"/>
  <c r="G63" i="1"/>
  <c r="E63" i="1"/>
  <c r="Y62" i="1"/>
  <c r="T62" i="1"/>
  <c r="O62" i="1"/>
  <c r="G62" i="1"/>
  <c r="E62" i="1"/>
  <c r="G59" i="1"/>
  <c r="E59" i="1"/>
  <c r="Y57" i="1"/>
  <c r="T57" i="1"/>
  <c r="O57" i="1"/>
  <c r="G57" i="1"/>
  <c r="E57" i="1"/>
  <c r="Y56" i="1"/>
  <c r="T56" i="1"/>
  <c r="O56" i="1"/>
  <c r="G56" i="1"/>
  <c r="E56" i="1"/>
  <c r="Y55" i="1"/>
  <c r="T55" i="1"/>
  <c r="O55" i="1"/>
  <c r="G55" i="1"/>
  <c r="E55" i="1"/>
  <c r="Y54" i="1"/>
  <c r="T54" i="1"/>
  <c r="O54" i="1"/>
  <c r="G54" i="1"/>
  <c r="E54" i="1"/>
  <c r="Y53" i="1"/>
  <c r="T53" i="1"/>
  <c r="O53" i="1"/>
  <c r="G53" i="1"/>
  <c r="E53" i="1"/>
  <c r="Y52" i="1"/>
  <c r="T52" i="1"/>
  <c r="O52" i="1"/>
  <c r="G52" i="1"/>
  <c r="E52" i="1"/>
  <c r="Y51" i="1"/>
  <c r="T51" i="1"/>
  <c r="O51" i="1"/>
  <c r="G51" i="1"/>
  <c r="E51" i="1"/>
  <c r="Y50" i="1"/>
  <c r="T50" i="1"/>
  <c r="O50" i="1"/>
  <c r="G50" i="1"/>
  <c r="E50" i="1"/>
  <c r="G45" i="1"/>
  <c r="E45" i="1"/>
  <c r="Y43" i="1"/>
  <c r="T43" i="1"/>
  <c r="O43" i="1"/>
  <c r="G43" i="1"/>
  <c r="E43" i="1"/>
  <c r="Y42" i="1"/>
  <c r="T42" i="1"/>
  <c r="O42" i="1"/>
  <c r="G42" i="1"/>
  <c r="E42" i="1"/>
  <c r="G40" i="1"/>
  <c r="E40" i="1"/>
  <c r="Y38" i="1"/>
  <c r="T38" i="1"/>
  <c r="O38" i="1"/>
  <c r="G38" i="1"/>
  <c r="E38" i="1"/>
  <c r="Y35" i="1"/>
  <c r="T35" i="1"/>
  <c r="O35" i="1"/>
  <c r="G35" i="1"/>
  <c r="E35" i="1"/>
  <c r="G33" i="1"/>
  <c r="E33" i="1"/>
  <c r="G32" i="1"/>
  <c r="E32" i="1"/>
  <c r="Y29" i="1"/>
  <c r="T29" i="1"/>
  <c r="O29" i="1"/>
  <c r="G29" i="1"/>
  <c r="E29" i="1"/>
  <c r="G27" i="1"/>
  <c r="E27" i="1"/>
  <c r="G26" i="1"/>
  <c r="E26" i="1"/>
  <c r="Y23" i="1"/>
  <c r="T23" i="1"/>
  <c r="O23" i="1"/>
  <c r="G23" i="1"/>
  <c r="E23" i="1"/>
  <c r="G21" i="1"/>
  <c r="E21" i="1"/>
  <c r="G20" i="1"/>
  <c r="E20" i="1"/>
  <c r="G19" i="1"/>
  <c r="E19" i="1"/>
  <c r="Y16" i="1"/>
  <c r="T16" i="1"/>
  <c r="O16" i="1"/>
  <c r="G16" i="1"/>
  <c r="E16" i="1"/>
  <c r="G14" i="1"/>
  <c r="E14" i="1"/>
  <c r="G13" i="1"/>
  <c r="E13" i="1"/>
  <c r="G12" i="1"/>
  <c r="E12" i="1"/>
  <c r="G11" i="1"/>
  <c r="E11" i="1"/>
  <c r="G10" i="1"/>
  <c r="E10" i="1"/>
  <c r="Y7" i="1"/>
  <c r="T7" i="1"/>
  <c r="O7" i="1"/>
  <c r="Y6" i="1"/>
  <c r="T6" i="1"/>
  <c r="O6" i="1"/>
  <c r="Y5" i="1"/>
  <c r="T5" i="1"/>
  <c r="O5" i="1"/>
  <c r="Y4" i="1"/>
  <c r="T4" i="1"/>
  <c r="O4" i="1"/>
  <c r="Y3" i="1"/>
  <c r="T3" i="1"/>
  <c r="O3" i="1"/>
</calcChain>
</file>

<file path=xl/comments1.xml><?xml version="1.0" encoding="utf-8"?>
<comments xmlns="http://schemas.openxmlformats.org/spreadsheetml/2006/main">
  <authors>
    <author>Setup</author>
  </authors>
  <commentList>
    <comment ref="U16" authorId="0" shapeId="0">
      <text>
        <r>
          <rPr>
            <b/>
            <sz val="9"/>
            <color indexed="81"/>
            <rFont val="Tahoma"/>
            <family val="2"/>
          </rPr>
          <t>Setup:</t>
        </r>
        <r>
          <rPr>
            <sz val="9"/>
            <color indexed="81"/>
            <rFont val="Tahoma"/>
            <family val="2"/>
          </rPr>
          <t xml:space="preserve">
Add in adj for outstanding checks to offset 11101312.</t>
        </r>
      </text>
    </comment>
  </commentList>
</comments>
</file>

<file path=xl/sharedStrings.xml><?xml version="1.0" encoding="utf-8"?>
<sst xmlns="http://schemas.openxmlformats.org/spreadsheetml/2006/main" count="264" uniqueCount="141">
  <si>
    <t>FPU Parent</t>
  </si>
  <si>
    <t>Work_Cap</t>
  </si>
  <si>
    <t>2021 Total</t>
  </si>
  <si>
    <t>2022 Total</t>
  </si>
  <si>
    <t>2023 Total</t>
  </si>
  <si>
    <t>Balance Sheet by FERC Account</t>
  </si>
  <si>
    <t>Allocations</t>
  </si>
  <si>
    <t>NAT. GAS %</t>
  </si>
  <si>
    <t>CFG%</t>
  </si>
  <si>
    <t>IND %</t>
  </si>
  <si>
    <t>FT. MEADE</t>
  </si>
  <si>
    <t>13-Month Average Projection</t>
  </si>
  <si>
    <t>PLANT</t>
  </si>
  <si>
    <t>FPU PLANT</t>
  </si>
  <si>
    <t>BASE REV</t>
  </si>
  <si>
    <t>PR_FPU</t>
  </si>
  <si>
    <t>Methodology</t>
  </si>
  <si>
    <t>13-Mo Avg</t>
  </si>
  <si>
    <t>Increase</t>
  </si>
  <si>
    <t>PAYROLL</t>
  </si>
  <si>
    <t>/Decrease</t>
  </si>
  <si>
    <t>Cash &amp; cash equivalents</t>
  </si>
  <si>
    <t>General Disbursements-Citizens - Cash - NO DRILLDOWN</t>
  </si>
  <si>
    <t>111C1310</t>
  </si>
  <si>
    <t>Inflation and Growth</t>
  </si>
  <si>
    <t>General Disbursements-Citizens - Cash Secondary Account - NO DRILLDOWN</t>
  </si>
  <si>
    <t>111C1311</t>
  </si>
  <si>
    <t>General Disbursements - Cash</t>
  </si>
  <si>
    <t>11101312</t>
  </si>
  <si>
    <t>Depository Account - Cash</t>
  </si>
  <si>
    <t>11401310</t>
  </si>
  <si>
    <t>ADJ. FOR OUTSTANDING CHECKS</t>
  </si>
  <si>
    <t>-</t>
  </si>
  <si>
    <t>Total cash &amp; cash equivalents</t>
  </si>
  <si>
    <t>Trade receivables</t>
  </si>
  <si>
    <t>Accounts Receivable - Accounts Receivable</t>
  </si>
  <si>
    <t>12201420</t>
  </si>
  <si>
    <t>Misc. Customer Accounts Receivable - Accounts Receivable</t>
  </si>
  <si>
    <t>12771420</t>
  </si>
  <si>
    <t>Accounts Receivable Credits - Accounts Receivable</t>
  </si>
  <si>
    <t>12CR1420</t>
  </si>
  <si>
    <t>Total trade receivables</t>
  </si>
  <si>
    <t>Other receivables</t>
  </si>
  <si>
    <t>Employee Receivables - Other Accounts Receivable</t>
  </si>
  <si>
    <t>12901430</t>
  </si>
  <si>
    <t>Miscellaneous Accounts Receivable - Other Accounts Receivable</t>
  </si>
  <si>
    <t>12991430</t>
  </si>
  <si>
    <t>Total other receivables</t>
  </si>
  <si>
    <t>Prepaid expenses</t>
  </si>
  <si>
    <t>Prepaid Insurance - Prepayments</t>
  </si>
  <si>
    <t>15101650</t>
  </si>
  <si>
    <t>Prepaid Maintenance - Prepayments</t>
  </si>
  <si>
    <t>15201650</t>
  </si>
  <si>
    <t>Total prepaid expenses</t>
  </si>
  <si>
    <t>Other current assets</t>
  </si>
  <si>
    <t>Retentions - Prepayments</t>
  </si>
  <si>
    <t>15801650</t>
  </si>
  <si>
    <t>Total other current assets</t>
  </si>
  <si>
    <t>Operating lease assets</t>
  </si>
  <si>
    <t>Operating Lease-RoU Asset 101.1 - Capital Leases</t>
  </si>
  <si>
    <t>101L1011</t>
  </si>
  <si>
    <t>Direct</t>
  </si>
  <si>
    <t>Plant</t>
  </si>
  <si>
    <t>Lease Amort-RoU Asset 101.1 - Capital Leases</t>
  </si>
  <si>
    <t>108L1011</t>
  </si>
  <si>
    <t>Total operating lease assets</t>
  </si>
  <si>
    <t>Current Liabilities</t>
  </si>
  <si>
    <t>Accounts payable</t>
  </si>
  <si>
    <t>AP Hand Accrual - Accounts Payable</t>
  </si>
  <si>
    <t>21002320</t>
  </si>
  <si>
    <t>Accounts Payable - NO DRILLDOWN</t>
  </si>
  <si>
    <t>21022320</t>
  </si>
  <si>
    <t>Accounts Payable Credit Card - Accounts Payable</t>
  </si>
  <si>
    <t>21032320</t>
  </si>
  <si>
    <t>United Way Payable/Withholding - Accounts Payable</t>
  </si>
  <si>
    <t>21412320</t>
  </si>
  <si>
    <t>Garnishments Payable/Witholding - Accounts Payable</t>
  </si>
  <si>
    <t>21422320</t>
  </si>
  <si>
    <t>Union Dues Payable/Witholding - Accounts Payable</t>
  </si>
  <si>
    <t>21442320</t>
  </si>
  <si>
    <t>Refunds-Cust Deposits/Overpay - Accounts Payable</t>
  </si>
  <si>
    <t>21702320</t>
  </si>
  <si>
    <t>Accounts Payable Clearing-Leases - Accounts Payable</t>
  </si>
  <si>
    <t>21LS2320</t>
  </si>
  <si>
    <t>Total accounts payable</t>
  </si>
  <si>
    <t>Income taxes</t>
  </si>
  <si>
    <t>State - Prepaid - Current</t>
  </si>
  <si>
    <t>24012364</t>
  </si>
  <si>
    <t>State - Accrued - Current</t>
  </si>
  <si>
    <t>24012365</t>
  </si>
  <si>
    <t>ADIT Offset to Current - Accrued - Current</t>
  </si>
  <si>
    <t>24102365</t>
  </si>
  <si>
    <t>Federal - Accrued - Current</t>
  </si>
  <si>
    <t>24202365</t>
  </si>
  <si>
    <t>FL - Accrued - Current</t>
  </si>
  <si>
    <t>24FL2365</t>
  </si>
  <si>
    <t>FL - Accrued - Prior</t>
  </si>
  <si>
    <t>24FL2367</t>
  </si>
  <si>
    <t>Total income taxes</t>
  </si>
  <si>
    <t>Accrued compensation</t>
  </si>
  <si>
    <t>Accrued Payroll - Misc Current &amp; Accrued Liabilities</t>
  </si>
  <si>
    <t>27102420</t>
  </si>
  <si>
    <t>Payroll</t>
  </si>
  <si>
    <t>Accrued PTO - Misc Current &amp; Accrued Liabilities</t>
  </si>
  <si>
    <t>27112420</t>
  </si>
  <si>
    <t>Accrued Bonus - Misc Current &amp; Accrued Liabilities</t>
  </si>
  <si>
    <t>27142420</t>
  </si>
  <si>
    <t>Accrued Severance - Misc Current &amp; Accrued Liabilities</t>
  </si>
  <si>
    <t>27162420</t>
  </si>
  <si>
    <t>Total accrued compensation</t>
  </si>
  <si>
    <t>Other accrued liabilities</t>
  </si>
  <si>
    <t>Accrued OPRB (Current) - Accum Provision for Pensions &amp; Benefits</t>
  </si>
  <si>
    <t>27332283</t>
  </si>
  <si>
    <t>Operating Lease Liability - Capital Lease Obligations-Current</t>
  </si>
  <si>
    <t>27772430</t>
  </si>
  <si>
    <t>Federal &amp; FICA Withholding - Tax Collections Payable</t>
  </si>
  <si>
    <t>27902410</t>
  </si>
  <si>
    <t>FUTA - Tax Collections Payable</t>
  </si>
  <si>
    <t>27952410</t>
  </si>
  <si>
    <t>FL Taxes Other - SUTA</t>
  </si>
  <si>
    <t>27FL2411</t>
  </si>
  <si>
    <t>GA Taxes Other - Pyrl Tx Withholding</t>
  </si>
  <si>
    <t>27GA2412</t>
  </si>
  <si>
    <t>Total other accrued liabilities</t>
  </si>
  <si>
    <t>Other pension &amp; benefit costs</t>
  </si>
  <si>
    <t>Accrued Pensions - Accum Provision for Pensions &amp; Benefits</t>
  </si>
  <si>
    <t>29002283</t>
  </si>
  <si>
    <t>Other Post Retirement Benefits - Accum Provision for Pensions &amp; Benefits</t>
  </si>
  <si>
    <t>29202283</t>
  </si>
  <si>
    <t>OPRB-Retiree Claims - Accum Provision for Pensions &amp; Benefits</t>
  </si>
  <si>
    <t>29212283</t>
  </si>
  <si>
    <t>OPRB-Retiree Admin Fees - Accum Provision for Pensions &amp; Benefits</t>
  </si>
  <si>
    <t>29222283</t>
  </si>
  <si>
    <t>OPRB-Retiree Life Ins - Accum Provision for Pensions &amp; Benefits</t>
  </si>
  <si>
    <t>29232283</t>
  </si>
  <si>
    <t>OPRB-Retiree Contributions - Accum Provision for Pensions &amp; Benefits</t>
  </si>
  <si>
    <t>29242283</t>
  </si>
  <si>
    <t>Total other pension &amp; benefit costs</t>
  </si>
  <si>
    <t>Operating lease liabilities</t>
  </si>
  <si>
    <t>Operating Lease Liability - Capital Lease Obligations-Non Current</t>
  </si>
  <si>
    <t>29802270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</si>
</sst>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#,##0;\(#,##0\)"/>
    <numFmt numFmtId="165" formatCode="0.0%"/>
    <numFmt numFmtId="166" formatCode="_(* #,##0_);_(* \(#,##0\);_(* &quot;-&quot;??_);_(@_)"/>
    <numFmt numFmtId="167" formatCode="#,###,##0;\(#,###,##0\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indexed="0"/>
      <name val="Arial Black"/>
      <family val="2"/>
    </font>
    <font>
      <sz val="10"/>
      <color indexed="0"/>
      <name val="Arial"/>
      <family val="2"/>
    </font>
    <font>
      <b/>
      <sz val="8"/>
      <name val="Calibri"/>
      <family val="2"/>
      <scheme val="minor"/>
    </font>
    <font>
      <sz val="12"/>
      <color indexed="0"/>
      <name val="Arial Black"/>
      <family val="2"/>
    </font>
    <font>
      <sz val="10"/>
      <name val="Arial"/>
      <family val="2"/>
    </font>
    <font>
      <b/>
      <sz val="8"/>
      <color rgb="FF0000FF"/>
      <name val="Calibri"/>
      <family val="2"/>
      <scheme val="minor"/>
    </font>
    <font>
      <b/>
      <sz val="10"/>
      <color indexed="0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 Black"/>
      <family val="2"/>
    </font>
    <font>
      <sz val="10"/>
      <color indexed="0"/>
      <name val="Arial Blac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164" fontId="4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167" fontId="4" fillId="0" borderId="0"/>
  </cellStyleXfs>
  <cellXfs count="34">
    <xf numFmtId="0" fontId="0" fillId="0" borderId="0" xfId="0"/>
    <xf numFmtId="0" fontId="3" fillId="0" borderId="0" xfId="0" applyFont="1" applyFill="1" applyAlignment="1">
      <alignment horizontal="left"/>
    </xf>
    <xf numFmtId="0" fontId="0" fillId="0" borderId="0" xfId="0" applyFill="1"/>
    <xf numFmtId="164" fontId="4" fillId="0" borderId="0" xfId="2" applyFill="1"/>
    <xf numFmtId="0" fontId="5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10" fontId="8" fillId="0" borderId="0" xfId="3" applyNumberFormat="1" applyFont="1" applyFill="1" applyAlignment="1">
      <alignment horizontal="center"/>
    </xf>
    <xf numFmtId="165" fontId="8" fillId="0" borderId="0" xfId="3" applyNumberFormat="1" applyFont="1" applyFill="1" applyAlignment="1">
      <alignment horizontal="center"/>
    </xf>
    <xf numFmtId="166" fontId="5" fillId="0" borderId="0" xfId="4" applyNumberFormat="1" applyFont="1" applyFill="1" applyAlignment="1">
      <alignment horizontal="center"/>
    </xf>
    <xf numFmtId="49" fontId="9" fillId="0" borderId="0" xfId="2" applyNumberFormat="1" applyFont="1" applyFill="1" applyBorder="1" applyAlignment="1">
      <alignment horizontal="center"/>
    </xf>
    <xf numFmtId="1" fontId="9" fillId="0" borderId="0" xfId="2" applyNumberFormat="1" applyFont="1" applyFill="1" applyAlignment="1">
      <alignment horizontal="center"/>
    </xf>
    <xf numFmtId="1" fontId="2" fillId="0" borderId="0" xfId="0" quotePrefix="1" applyNumberFormat="1" applyFont="1" applyFill="1" applyAlignment="1">
      <alignment horizontal="center"/>
    </xf>
    <xf numFmtId="0" fontId="9" fillId="0" borderId="0" xfId="0" applyFont="1" applyFill="1" applyAlignment="1">
      <alignment horizontal="left"/>
    </xf>
    <xf numFmtId="0" fontId="9" fillId="0" borderId="0" xfId="0" applyFont="1" applyFill="1"/>
    <xf numFmtId="164" fontId="9" fillId="0" borderId="0" xfId="2" applyFont="1" applyFill="1"/>
    <xf numFmtId="166" fontId="10" fillId="0" borderId="0" xfId="4" applyNumberFormat="1" applyFont="1" applyFill="1"/>
    <xf numFmtId="0" fontId="0" fillId="0" borderId="0" xfId="0" applyFill="1" applyAlignment="1">
      <alignment horizontal="left"/>
    </xf>
    <xf numFmtId="166" fontId="0" fillId="0" borderId="0" xfId="1" applyNumberFormat="1" applyFont="1" applyFill="1"/>
    <xf numFmtId="0" fontId="1" fillId="0" borderId="0" xfId="5" applyFill="1" applyAlignment="1">
      <alignment horizontal="left"/>
    </xf>
    <xf numFmtId="49" fontId="4" fillId="0" borderId="0" xfId="6" applyNumberFormat="1" applyFill="1" applyAlignment="1">
      <alignment horizontal="fill"/>
    </xf>
    <xf numFmtId="167" fontId="9" fillId="0" borderId="0" xfId="6" applyFont="1" applyFill="1"/>
    <xf numFmtId="166" fontId="5" fillId="0" borderId="0" xfId="1" applyNumberFormat="1" applyFont="1" applyFill="1" applyAlignment="1">
      <alignment horizontal="center"/>
    </xf>
    <xf numFmtId="167" fontId="4" fillId="0" borderId="0" xfId="6" applyFill="1"/>
    <xf numFmtId="166" fontId="8" fillId="0" borderId="0" xfId="1" applyNumberFormat="1" applyFont="1" applyFill="1" applyAlignment="1">
      <alignment horizontal="center"/>
    </xf>
    <xf numFmtId="0" fontId="11" fillId="0" borderId="0" xfId="0" applyFont="1" applyFill="1"/>
    <xf numFmtId="49" fontId="4" fillId="0" borderId="0" xfId="2" applyNumberFormat="1" applyFill="1" applyAlignment="1">
      <alignment horizontal="fill"/>
    </xf>
    <xf numFmtId="166" fontId="12" fillId="0" borderId="0" xfId="1" applyNumberFormat="1" applyFont="1" applyFill="1"/>
    <xf numFmtId="0" fontId="13" fillId="0" borderId="0" xfId="0" applyFont="1" applyFill="1" applyAlignment="1">
      <alignment horizontal="left"/>
    </xf>
    <xf numFmtId="0" fontId="14" fillId="0" borderId="0" xfId="0" applyFont="1" applyFill="1"/>
    <xf numFmtId="167" fontId="14" fillId="0" borderId="0" xfId="6" applyFont="1" applyFill="1"/>
    <xf numFmtId="164" fontId="4" fillId="2" borderId="0" xfId="2" applyFill="1"/>
    <xf numFmtId="166" fontId="5" fillId="2" borderId="0" xfId="1" applyNumberFormat="1" applyFont="1" applyFill="1" applyAlignment="1">
      <alignment horizontal="center"/>
    </xf>
    <xf numFmtId="166" fontId="8" fillId="0" borderId="1" xfId="1" applyNumberFormat="1" applyFont="1" applyFill="1" applyBorder="1" applyAlignment="1">
      <alignment horizontal="center"/>
    </xf>
  </cellXfs>
  <cellStyles count="7">
    <cellStyle name="Comma" xfId="1" builtinId="3"/>
    <cellStyle name="Comma 10" xfId="4"/>
    <cellStyle name="FRxAmtStyle" xfId="2"/>
    <cellStyle name="FRxAmtStyle 10 2" xfId="6"/>
    <cellStyle name="Normal" xfId="0" builtinId="0"/>
    <cellStyle name="Normal 355 5" xfId="5"/>
    <cellStyle name="Percent 9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imanage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02"/>
  <sheetViews>
    <sheetView tabSelected="1" topLeftCell="A55" workbookViewId="0">
      <selection activeCell="F13" sqref="F13"/>
    </sheetView>
  </sheetViews>
  <sheetFormatPr defaultRowHeight="15" x14ac:dyDescent="0.25"/>
  <cols>
    <col min="1" max="1" width="69.85546875" bestFit="1" customWidth="1"/>
    <col min="2" max="2" width="9.5703125" bestFit="1" customWidth="1"/>
    <col min="3" max="3" width="15.85546875" bestFit="1" customWidth="1"/>
    <col min="4" max="4" width="10.28515625" bestFit="1" customWidth="1"/>
    <col min="5" max="6" width="11.28515625" bestFit="1" customWidth="1"/>
    <col min="7" max="7" width="10" bestFit="1" customWidth="1"/>
    <col min="8" max="8" width="11.28515625" bestFit="1" customWidth="1"/>
    <col min="10" max="10" width="8.42578125" bestFit="1" customWidth="1"/>
    <col min="11" max="12" width="9.7109375" hidden="1" customWidth="1"/>
    <col min="13" max="13" width="7.7109375" hidden="1" customWidth="1"/>
    <col min="14" max="14" width="8" hidden="1" customWidth="1"/>
    <col min="15" max="15" width="9.85546875" bestFit="1" customWidth="1"/>
    <col min="16" max="17" width="9.7109375" hidden="1" customWidth="1"/>
    <col min="18" max="18" width="7.7109375" hidden="1" customWidth="1"/>
    <col min="19" max="19" width="8" hidden="1" customWidth="1"/>
    <col min="20" max="20" width="9.85546875" bestFit="1" customWidth="1"/>
    <col min="21" max="22" width="9.7109375" hidden="1" customWidth="1"/>
    <col min="23" max="23" width="7.7109375" hidden="1" customWidth="1"/>
    <col min="24" max="24" width="8" hidden="1" customWidth="1"/>
    <col min="25" max="25" width="9.85546875" bestFit="1" customWidth="1"/>
  </cols>
  <sheetData>
    <row r="1" spans="1:25" ht="22.5" x14ac:dyDescent="0.45">
      <c r="A1" s="1" t="s">
        <v>0</v>
      </c>
      <c r="B1" s="2"/>
      <c r="C1" s="2"/>
      <c r="D1" s="3"/>
      <c r="E1" s="2"/>
      <c r="F1" s="3"/>
      <c r="G1" s="2"/>
      <c r="H1" s="3"/>
      <c r="I1" s="2"/>
      <c r="J1" s="4" t="s">
        <v>1</v>
      </c>
      <c r="K1" s="2">
        <v>2021</v>
      </c>
      <c r="L1" s="2">
        <v>2021</v>
      </c>
      <c r="M1" s="2">
        <v>2021</v>
      </c>
      <c r="N1" s="2">
        <v>2021</v>
      </c>
      <c r="O1" s="5" t="s">
        <v>2</v>
      </c>
      <c r="P1" s="5">
        <v>2022</v>
      </c>
      <c r="Q1" s="5">
        <v>2022</v>
      </c>
      <c r="R1" s="5">
        <v>2022</v>
      </c>
      <c r="S1" s="5">
        <v>2022</v>
      </c>
      <c r="T1" s="5" t="s">
        <v>3</v>
      </c>
      <c r="U1" s="5">
        <v>2023</v>
      </c>
      <c r="V1" s="5">
        <v>2023</v>
      </c>
      <c r="W1" s="5">
        <v>2023</v>
      </c>
      <c r="X1" s="5">
        <v>2023</v>
      </c>
      <c r="Y1" s="5" t="s">
        <v>4</v>
      </c>
    </row>
    <row r="2" spans="1:25" ht="19.5" x14ac:dyDescent="0.4">
      <c r="A2" s="6" t="s">
        <v>5</v>
      </c>
      <c r="B2" s="2"/>
      <c r="C2" s="2"/>
      <c r="D2" s="3"/>
      <c r="E2" s="2"/>
      <c r="F2" s="3"/>
      <c r="G2" s="2"/>
      <c r="H2" s="3"/>
      <c r="I2" s="2"/>
      <c r="J2" s="4" t="s">
        <v>6</v>
      </c>
      <c r="K2" s="4" t="s">
        <v>7</v>
      </c>
      <c r="L2" s="4" t="s">
        <v>8</v>
      </c>
      <c r="M2" s="4" t="s">
        <v>9</v>
      </c>
      <c r="N2" s="4" t="s">
        <v>10</v>
      </c>
      <c r="O2" s="4"/>
      <c r="P2" s="4" t="s">
        <v>7</v>
      </c>
      <c r="Q2" s="4" t="s">
        <v>8</v>
      </c>
      <c r="R2" s="4" t="s">
        <v>9</v>
      </c>
      <c r="S2" s="4" t="s">
        <v>10</v>
      </c>
      <c r="T2" s="4"/>
      <c r="U2" s="4" t="s">
        <v>7</v>
      </c>
      <c r="V2" s="4" t="s">
        <v>8</v>
      </c>
      <c r="W2" s="4" t="s">
        <v>9</v>
      </c>
      <c r="X2" s="4" t="s">
        <v>10</v>
      </c>
      <c r="Y2" s="4"/>
    </row>
    <row r="3" spans="1:25" ht="19.5" x14ac:dyDescent="0.4">
      <c r="A3" s="6" t="s">
        <v>11</v>
      </c>
      <c r="B3" s="2"/>
      <c r="C3" s="2"/>
      <c r="D3" s="3"/>
      <c r="E3" s="2"/>
      <c r="F3" s="3"/>
      <c r="G3" s="2"/>
      <c r="H3" s="3"/>
      <c r="I3" s="2"/>
      <c r="J3" s="4" t="s">
        <v>12</v>
      </c>
      <c r="K3" s="7">
        <v>0.39171</v>
      </c>
      <c r="L3" s="7">
        <v>0.18387999999999999</v>
      </c>
      <c r="M3" s="7">
        <v>3.5500000000000002E-3</v>
      </c>
      <c r="N3" s="7">
        <v>1.1100000000000001E-3</v>
      </c>
      <c r="O3" s="7">
        <f>SUM(K3:N3)</f>
        <v>0.58025000000000015</v>
      </c>
      <c r="P3" s="7">
        <v>0.39171</v>
      </c>
      <c r="Q3" s="7">
        <v>0.18387999999999999</v>
      </c>
      <c r="R3" s="7">
        <v>3.5500000000000002E-3</v>
      </c>
      <c r="S3" s="7">
        <v>1.1100000000000001E-3</v>
      </c>
      <c r="T3" s="7">
        <f>SUM(P3:S3)</f>
        <v>0.58025000000000015</v>
      </c>
      <c r="U3" s="7">
        <v>0.39171</v>
      </c>
      <c r="V3" s="7">
        <v>0.18387999999999999</v>
      </c>
      <c r="W3" s="7">
        <v>3.5500000000000002E-3</v>
      </c>
      <c r="X3" s="7">
        <v>1.1100000000000001E-3</v>
      </c>
      <c r="Y3" s="7">
        <f>SUM(U3:X3)</f>
        <v>0.58025000000000015</v>
      </c>
    </row>
    <row r="4" spans="1:25" ht="19.5" x14ac:dyDescent="0.4">
      <c r="A4" s="6"/>
      <c r="B4" s="2"/>
      <c r="C4" s="2"/>
      <c r="D4" s="3"/>
      <c r="E4" s="2"/>
      <c r="F4" s="3"/>
      <c r="G4" s="2"/>
      <c r="H4" s="3"/>
      <c r="I4" s="2"/>
      <c r="J4" s="4" t="s">
        <v>13</v>
      </c>
      <c r="K4" s="8">
        <v>0.70720000000000005</v>
      </c>
      <c r="L4" s="8"/>
      <c r="M4" s="8"/>
      <c r="N4" s="8"/>
      <c r="O4" s="8">
        <f t="shared" ref="O4:O7" si="0">SUM(K4:N4)</f>
        <v>0.70720000000000005</v>
      </c>
      <c r="P4" s="8">
        <v>0.70720000000000005</v>
      </c>
      <c r="Q4" s="8"/>
      <c r="R4" s="8"/>
      <c r="S4" s="8"/>
      <c r="T4" s="8">
        <f t="shared" ref="T4:T7" si="1">SUM(P4:S4)</f>
        <v>0.70720000000000005</v>
      </c>
      <c r="U4" s="8">
        <v>0.70720000000000005</v>
      </c>
      <c r="V4" s="8"/>
      <c r="W4" s="8"/>
      <c r="X4" s="8"/>
      <c r="Y4" s="8">
        <f t="shared" ref="Y4:Y7" si="2">SUM(U4:X4)</f>
        <v>0.70720000000000005</v>
      </c>
    </row>
    <row r="5" spans="1:25" x14ac:dyDescent="0.25">
      <c r="A5" s="2"/>
      <c r="B5" s="2"/>
      <c r="C5" s="2"/>
      <c r="D5" s="3"/>
      <c r="E5" s="2"/>
      <c r="F5" s="3"/>
      <c r="G5" s="2"/>
      <c r="H5" s="3"/>
      <c r="I5" s="2"/>
      <c r="J5" s="4" t="s">
        <v>14</v>
      </c>
      <c r="K5" s="8">
        <v>0.34799999999999998</v>
      </c>
      <c r="L5" s="8">
        <v>0.14399999999999999</v>
      </c>
      <c r="M5" s="8">
        <v>1E-3</v>
      </c>
      <c r="N5" s="8">
        <v>1E-3</v>
      </c>
      <c r="O5" s="8">
        <f t="shared" si="0"/>
        <v>0.49399999999999999</v>
      </c>
      <c r="P5" s="8">
        <v>0.34799999999999998</v>
      </c>
      <c r="Q5" s="8">
        <v>0.14399999999999999</v>
      </c>
      <c r="R5" s="8">
        <v>1E-3</v>
      </c>
      <c r="S5" s="8">
        <v>1E-3</v>
      </c>
      <c r="T5" s="8">
        <f t="shared" si="1"/>
        <v>0.49399999999999999</v>
      </c>
      <c r="U5" s="8">
        <v>0.34799999999999998</v>
      </c>
      <c r="V5" s="8">
        <v>0.14399999999999999</v>
      </c>
      <c r="W5" s="8">
        <v>1E-3</v>
      </c>
      <c r="X5" s="8">
        <v>1E-3</v>
      </c>
      <c r="Y5" s="8">
        <f t="shared" si="2"/>
        <v>0.49399999999999999</v>
      </c>
    </row>
    <row r="6" spans="1:25" x14ac:dyDescent="0.25">
      <c r="A6" s="2"/>
      <c r="B6" s="2"/>
      <c r="C6" s="2"/>
      <c r="D6" s="3"/>
      <c r="E6" s="2"/>
      <c r="F6" s="3"/>
      <c r="G6" s="2"/>
      <c r="H6" s="3"/>
      <c r="I6" s="2"/>
      <c r="J6" s="4" t="s">
        <v>15</v>
      </c>
      <c r="K6" s="8">
        <v>0.52</v>
      </c>
      <c r="L6" s="8"/>
      <c r="M6" s="8"/>
      <c r="N6" s="8"/>
      <c r="O6" s="8">
        <f t="shared" si="0"/>
        <v>0.52</v>
      </c>
      <c r="P6" s="8">
        <v>0.52</v>
      </c>
      <c r="Q6" s="8"/>
      <c r="R6" s="8"/>
      <c r="S6" s="8"/>
      <c r="T6" s="8">
        <f t="shared" si="1"/>
        <v>0.52</v>
      </c>
      <c r="U6" s="8">
        <v>0.52</v>
      </c>
      <c r="V6" s="8"/>
      <c r="W6" s="8"/>
      <c r="X6" s="8"/>
      <c r="Y6" s="8">
        <f t="shared" si="2"/>
        <v>0.52</v>
      </c>
    </row>
    <row r="7" spans="1:25" x14ac:dyDescent="0.25">
      <c r="A7" s="2"/>
      <c r="B7" s="2"/>
      <c r="C7" s="9" t="s">
        <v>16</v>
      </c>
      <c r="D7" s="10" t="s">
        <v>17</v>
      </c>
      <c r="E7" s="5" t="s">
        <v>18</v>
      </c>
      <c r="F7" s="10" t="s">
        <v>17</v>
      </c>
      <c r="G7" s="5" t="s">
        <v>18</v>
      </c>
      <c r="H7" s="10" t="s">
        <v>17</v>
      </c>
      <c r="I7" s="2"/>
      <c r="J7" s="4" t="s">
        <v>19</v>
      </c>
      <c r="K7" s="8">
        <v>0.39610000000000001</v>
      </c>
      <c r="L7" s="8">
        <v>0.13700000000000001</v>
      </c>
      <c r="M7" s="8">
        <v>3.2000000000000002E-3</v>
      </c>
      <c r="N7" s="8">
        <v>2.2000000000000001E-3</v>
      </c>
      <c r="O7" s="8">
        <f t="shared" si="0"/>
        <v>0.53849999999999998</v>
      </c>
      <c r="P7" s="8">
        <v>0.39610000000000001</v>
      </c>
      <c r="Q7" s="8">
        <v>0.13700000000000001</v>
      </c>
      <c r="R7" s="8">
        <v>3.2000000000000002E-3</v>
      </c>
      <c r="S7" s="8">
        <v>2.2000000000000001E-3</v>
      </c>
      <c r="T7" s="8">
        <f t="shared" si="1"/>
        <v>0.53849999999999998</v>
      </c>
      <c r="U7" s="8">
        <v>0.39610000000000001</v>
      </c>
      <c r="V7" s="8">
        <v>0.13700000000000001</v>
      </c>
      <c r="W7" s="8">
        <v>3.2000000000000002E-3</v>
      </c>
      <c r="X7" s="8">
        <v>2.2000000000000001E-3</v>
      </c>
      <c r="Y7" s="8">
        <f t="shared" si="2"/>
        <v>0.53849999999999998</v>
      </c>
    </row>
    <row r="8" spans="1:25" x14ac:dyDescent="0.25">
      <c r="A8" s="2"/>
      <c r="B8" s="2"/>
      <c r="C8" s="2"/>
      <c r="D8" s="11">
        <v>2021</v>
      </c>
      <c r="E8" s="12" t="s">
        <v>20</v>
      </c>
      <c r="F8" s="11">
        <v>2022</v>
      </c>
      <c r="G8" s="12" t="s">
        <v>20</v>
      </c>
      <c r="H8" s="11">
        <v>2023</v>
      </c>
      <c r="I8" s="2"/>
      <c r="J8" s="4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x14ac:dyDescent="0.25">
      <c r="A9" s="13" t="s">
        <v>21</v>
      </c>
      <c r="B9" s="14"/>
      <c r="C9" s="14"/>
      <c r="D9" s="15"/>
      <c r="E9" s="2"/>
      <c r="F9" s="15"/>
      <c r="G9" s="2"/>
      <c r="H9" s="15"/>
      <c r="I9" s="2"/>
      <c r="J9" s="16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x14ac:dyDescent="0.25">
      <c r="A10" s="17" t="s">
        <v>22</v>
      </c>
      <c r="B10" s="17" t="s">
        <v>23</v>
      </c>
      <c r="C10" s="16" t="s">
        <v>24</v>
      </c>
      <c r="D10" s="3">
        <v>-961447</v>
      </c>
      <c r="E10" s="18">
        <f>F10-D10</f>
        <v>-79415.522200000007</v>
      </c>
      <c r="F10" s="3">
        <v>-1040862.5222</v>
      </c>
      <c r="G10" s="18">
        <f>H10-F10</f>
        <v>-59537.3362698399</v>
      </c>
      <c r="H10" s="3">
        <v>-1100399.8584698399</v>
      </c>
      <c r="I10" s="2"/>
      <c r="J10" s="16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x14ac:dyDescent="0.25">
      <c r="A11" s="17" t="s">
        <v>25</v>
      </c>
      <c r="B11" s="17" t="s">
        <v>26</v>
      </c>
      <c r="C11" s="16" t="s">
        <v>24</v>
      </c>
      <c r="D11" s="3">
        <v>-1011240</v>
      </c>
      <c r="E11" s="18">
        <f t="shared" ref="E11:G16" si="3">F11-D11</f>
        <v>-83528.424000000115</v>
      </c>
      <c r="F11" s="3">
        <v>-1094768.4240000001</v>
      </c>
      <c r="G11" s="18">
        <f t="shared" si="3"/>
        <v>-62620.7538528</v>
      </c>
      <c r="H11" s="3">
        <v>-1157389.1778528001</v>
      </c>
      <c r="I11" s="2"/>
      <c r="J11" s="16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</row>
    <row r="12" spans="1:25" x14ac:dyDescent="0.25">
      <c r="A12" s="17" t="s">
        <v>27</v>
      </c>
      <c r="B12" s="17" t="s">
        <v>28</v>
      </c>
      <c r="C12" s="16" t="s">
        <v>24</v>
      </c>
      <c r="D12" s="3">
        <v>-5765</v>
      </c>
      <c r="E12" s="18">
        <f t="shared" si="3"/>
        <v>-476.18900000000031</v>
      </c>
      <c r="F12" s="3">
        <v>-6241.1890000000003</v>
      </c>
      <c r="G12" s="18">
        <f t="shared" si="3"/>
        <v>-356.99601079999957</v>
      </c>
      <c r="H12" s="3">
        <v>-6598.1850107999999</v>
      </c>
      <c r="I12" s="2"/>
      <c r="J12" s="16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</row>
    <row r="13" spans="1:25" x14ac:dyDescent="0.25">
      <c r="A13" s="17" t="s">
        <v>29</v>
      </c>
      <c r="B13" s="17" t="s">
        <v>30</v>
      </c>
      <c r="C13" s="16" t="s">
        <v>24</v>
      </c>
      <c r="D13" s="3">
        <v>2184983</v>
      </c>
      <c r="E13" s="18">
        <f t="shared" si="3"/>
        <v>180479.59580000024</v>
      </c>
      <c r="F13" s="3">
        <v>2365462.5958000002</v>
      </c>
      <c r="G13" s="18">
        <f t="shared" si="3"/>
        <v>135304.46047975961</v>
      </c>
      <c r="H13" s="3">
        <v>2500767.0562797599</v>
      </c>
      <c r="I13" s="2"/>
      <c r="J13" s="16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 spans="1:25" x14ac:dyDescent="0.25">
      <c r="A14" s="19" t="s">
        <v>31</v>
      </c>
      <c r="B14" s="17"/>
      <c r="C14" s="17"/>
      <c r="D14" s="3">
        <v>809078.76923076925</v>
      </c>
      <c r="E14" s="18">
        <f t="shared" si="3"/>
        <v>66829.906338461558</v>
      </c>
      <c r="F14" s="3">
        <v>875908.67556923081</v>
      </c>
      <c r="G14" s="18">
        <f t="shared" si="3"/>
        <v>50101.976242559962</v>
      </c>
      <c r="H14" s="3">
        <v>926010.65181179077</v>
      </c>
      <c r="I14" s="2"/>
      <c r="J14" s="16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</row>
    <row r="15" spans="1:25" x14ac:dyDescent="0.25">
      <c r="A15" s="2"/>
      <c r="B15" s="2"/>
      <c r="C15" s="2"/>
      <c r="D15" s="20" t="s">
        <v>32</v>
      </c>
      <c r="E15" s="2"/>
      <c r="F15" s="20" t="s">
        <v>32</v>
      </c>
      <c r="G15" s="2"/>
      <c r="H15" s="20" t="s">
        <v>32</v>
      </c>
      <c r="I15" s="2"/>
      <c r="J15" s="16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x14ac:dyDescent="0.25">
      <c r="A16" s="13" t="s">
        <v>33</v>
      </c>
      <c r="B16" s="14"/>
      <c r="C16" s="14"/>
      <c r="D16" s="21">
        <v>1015609.7692307692</v>
      </c>
      <c r="E16" s="18">
        <f t="shared" si="3"/>
        <v>83889.366938461782</v>
      </c>
      <c r="F16" s="21">
        <v>1099499.136169231</v>
      </c>
      <c r="G16" s="18">
        <f t="shared" si="3"/>
        <v>62891.350588879082</v>
      </c>
      <c r="H16" s="21">
        <v>1162390.4867581101</v>
      </c>
      <c r="I16" s="2"/>
      <c r="J16" s="16" t="s">
        <v>14</v>
      </c>
      <c r="K16" s="22">
        <v>353432.19969230768</v>
      </c>
      <c r="L16" s="22">
        <v>146247.80676923075</v>
      </c>
      <c r="M16" s="22">
        <v>1015.6097692307693</v>
      </c>
      <c r="N16" s="22">
        <v>1015.6097692307693</v>
      </c>
      <c r="O16" s="22">
        <f>SUM(K16:N16)</f>
        <v>501711.22599999997</v>
      </c>
      <c r="P16" s="22">
        <v>382625.69938689237</v>
      </c>
      <c r="Q16" s="22">
        <v>158327.87560836924</v>
      </c>
      <c r="R16" s="22">
        <v>1099.499136169231</v>
      </c>
      <c r="S16" s="22">
        <v>1099.499136169231</v>
      </c>
      <c r="T16" s="22">
        <f>SUM(P16:S16)</f>
        <v>543152.57326760003</v>
      </c>
      <c r="U16" s="22">
        <v>404511.88939182227</v>
      </c>
      <c r="V16" s="22">
        <v>167384.23009316783</v>
      </c>
      <c r="W16" s="22">
        <v>1162.3904867581102</v>
      </c>
      <c r="X16" s="22">
        <v>1162.3904867581102</v>
      </c>
      <c r="Y16" s="22">
        <f>SUM(U16:X16)</f>
        <v>574220.90045850631</v>
      </c>
    </row>
    <row r="17" spans="1:25" x14ac:dyDescent="0.25">
      <c r="A17" s="2"/>
      <c r="B17" s="2"/>
      <c r="C17" s="2"/>
      <c r="D17" s="23"/>
      <c r="E17" s="2"/>
      <c r="F17" s="23"/>
      <c r="G17" s="2"/>
      <c r="H17" s="23"/>
      <c r="I17" s="2"/>
      <c r="J17" s="16"/>
      <c r="K17" s="24"/>
      <c r="L17" s="24"/>
      <c r="M17" s="24"/>
      <c r="N17" s="24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</row>
    <row r="18" spans="1:25" x14ac:dyDescent="0.25">
      <c r="A18" s="13" t="s">
        <v>34</v>
      </c>
      <c r="B18" s="14"/>
      <c r="C18" s="14"/>
      <c r="D18" s="15"/>
      <c r="E18" s="2"/>
      <c r="F18" s="15"/>
      <c r="G18" s="2"/>
      <c r="H18" s="15"/>
      <c r="I18" s="2"/>
      <c r="J18" s="16"/>
      <c r="K18" s="24"/>
      <c r="L18" s="24"/>
      <c r="M18" s="24"/>
      <c r="N18" s="24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</row>
    <row r="19" spans="1:25" x14ac:dyDescent="0.25">
      <c r="A19" s="17" t="s">
        <v>35</v>
      </c>
      <c r="B19" s="17" t="s">
        <v>36</v>
      </c>
      <c r="C19" s="16" t="s">
        <v>24</v>
      </c>
      <c r="D19" s="3">
        <v>-2932665</v>
      </c>
      <c r="E19" s="18">
        <f t="shared" ref="E19:G21" si="4">F19-D19</f>
        <v>-242238.12900000019</v>
      </c>
      <c r="F19" s="3">
        <v>-3174903.1290000002</v>
      </c>
      <c r="G19" s="18">
        <f t="shared" si="4"/>
        <v>-181604.45897879964</v>
      </c>
      <c r="H19" s="3">
        <v>-3356507.5879787998</v>
      </c>
      <c r="I19" s="2"/>
      <c r="J19" s="16"/>
      <c r="K19" s="24"/>
      <c r="L19" s="24"/>
      <c r="M19" s="24"/>
      <c r="N19" s="24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</row>
    <row r="20" spans="1:25" x14ac:dyDescent="0.25">
      <c r="A20" s="17" t="s">
        <v>37</v>
      </c>
      <c r="B20" s="17" t="s">
        <v>38</v>
      </c>
      <c r="C20" s="16" t="s">
        <v>24</v>
      </c>
      <c r="D20" s="3">
        <v>-357347</v>
      </c>
      <c r="E20" s="18">
        <f t="shared" si="4"/>
        <v>-29516.862199999974</v>
      </c>
      <c r="F20" s="3">
        <v>-386863.86219999997</v>
      </c>
      <c r="G20" s="18">
        <f t="shared" si="4"/>
        <v>-22128.612917839957</v>
      </c>
      <c r="H20" s="3">
        <v>-408992.47511783993</v>
      </c>
      <c r="I20" s="2"/>
      <c r="J20" s="25"/>
      <c r="K20" s="24"/>
      <c r="L20" s="24"/>
      <c r="M20" s="24"/>
      <c r="N20" s="24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</row>
    <row r="21" spans="1:25" x14ac:dyDescent="0.25">
      <c r="A21" s="17" t="s">
        <v>39</v>
      </c>
      <c r="B21" s="17" t="s">
        <v>40</v>
      </c>
      <c r="C21" s="16" t="s">
        <v>24</v>
      </c>
      <c r="D21" s="3">
        <v>2932665</v>
      </c>
      <c r="E21" s="18">
        <f t="shared" si="4"/>
        <v>242238.12900000019</v>
      </c>
      <c r="F21" s="3">
        <v>3174903.1290000002</v>
      </c>
      <c r="G21" s="18">
        <f t="shared" si="4"/>
        <v>181604.45897879964</v>
      </c>
      <c r="H21" s="3">
        <v>3356507.5879787998</v>
      </c>
      <c r="I21" s="2"/>
      <c r="J21" s="16"/>
      <c r="K21" s="24"/>
      <c r="L21" s="24"/>
      <c r="M21" s="24"/>
      <c r="N21" s="24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</row>
    <row r="22" spans="1:25" x14ac:dyDescent="0.25">
      <c r="A22" s="2"/>
      <c r="B22" s="2"/>
      <c r="C22" s="2"/>
      <c r="D22" s="26" t="s">
        <v>32</v>
      </c>
      <c r="E22" s="2"/>
      <c r="F22" s="26" t="s">
        <v>32</v>
      </c>
      <c r="G22" s="2"/>
      <c r="H22" s="26" t="s">
        <v>32</v>
      </c>
      <c r="I22" s="2"/>
      <c r="J22" s="16"/>
      <c r="K22" s="18"/>
      <c r="L22" s="18"/>
      <c r="M22" s="18"/>
      <c r="N22" s="18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</row>
    <row r="23" spans="1:25" x14ac:dyDescent="0.25">
      <c r="A23" s="13" t="s">
        <v>41</v>
      </c>
      <c r="B23" s="14"/>
      <c r="C23" s="14"/>
      <c r="D23" s="15">
        <v>-357347</v>
      </c>
      <c r="E23" s="18">
        <f t="shared" ref="E23:G23" si="5">F23-D23</f>
        <v>-29516.862199999858</v>
      </c>
      <c r="F23" s="15">
        <v>-386863.86219999986</v>
      </c>
      <c r="G23" s="18">
        <f t="shared" si="5"/>
        <v>-22128.612917840015</v>
      </c>
      <c r="H23" s="15">
        <v>-408992.47511783987</v>
      </c>
      <c r="I23" s="2"/>
      <c r="J23" s="16" t="s">
        <v>14</v>
      </c>
      <c r="K23" s="22">
        <v>-124356.75599999999</v>
      </c>
      <c r="L23" s="22">
        <v>-51457.967999999993</v>
      </c>
      <c r="M23" s="22">
        <v>-357.34699999999998</v>
      </c>
      <c r="N23" s="22">
        <v>-357.34699999999998</v>
      </c>
      <c r="O23" s="22">
        <f>SUM(K23:N23)</f>
        <v>-176529.41800000001</v>
      </c>
      <c r="P23" s="22">
        <v>-134628.62404559995</v>
      </c>
      <c r="Q23" s="22">
        <v>-55708.396156799972</v>
      </c>
      <c r="R23" s="22">
        <v>-386.86386219999986</v>
      </c>
      <c r="S23" s="22">
        <v>-386.86386219999986</v>
      </c>
      <c r="T23" s="22">
        <f>SUM(P23:S23)</f>
        <v>-191110.74792679993</v>
      </c>
      <c r="U23" s="22">
        <v>-142329.38134100827</v>
      </c>
      <c r="V23" s="22">
        <v>-58894.916416968939</v>
      </c>
      <c r="W23" s="22">
        <v>-408.99247511783989</v>
      </c>
      <c r="X23" s="22">
        <v>-408.99247511783989</v>
      </c>
      <c r="Y23" s="22">
        <f>SUM(U23:X23)</f>
        <v>-202042.28270821291</v>
      </c>
    </row>
    <row r="24" spans="1:25" x14ac:dyDescent="0.25">
      <c r="A24" s="2"/>
      <c r="B24" s="2"/>
      <c r="C24" s="2"/>
      <c r="D24" s="3"/>
      <c r="E24" s="2"/>
      <c r="F24" s="3"/>
      <c r="G24" s="2"/>
      <c r="H24" s="3"/>
      <c r="I24" s="2"/>
      <c r="J24" s="16"/>
      <c r="K24" s="24"/>
      <c r="L24" s="24"/>
      <c r="M24" s="24"/>
      <c r="N24" s="24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</row>
    <row r="25" spans="1:25" x14ac:dyDescent="0.25">
      <c r="A25" s="13" t="s">
        <v>42</v>
      </c>
      <c r="B25" s="14"/>
      <c r="C25" s="14"/>
      <c r="D25" s="15"/>
      <c r="E25" s="2"/>
      <c r="F25" s="15"/>
      <c r="G25" s="2"/>
      <c r="H25" s="15"/>
      <c r="I25" s="2"/>
      <c r="J25" s="16"/>
      <c r="K25" s="24"/>
      <c r="L25" s="24"/>
      <c r="M25" s="24"/>
      <c r="N25" s="24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</row>
    <row r="26" spans="1:25" x14ac:dyDescent="0.25">
      <c r="A26" s="17" t="s">
        <v>43</v>
      </c>
      <c r="B26" s="17" t="s">
        <v>44</v>
      </c>
      <c r="C26" s="16" t="s">
        <v>24</v>
      </c>
      <c r="D26" s="3">
        <v>13657</v>
      </c>
      <c r="E26" s="18">
        <f t="shared" ref="E26:G27" si="6">F26-D26</f>
        <v>1128.0681999999997</v>
      </c>
      <c r="F26" s="3">
        <v>14785.0682</v>
      </c>
      <c r="G26" s="18">
        <f t="shared" si="6"/>
        <v>845.70590103999893</v>
      </c>
      <c r="H26" s="3">
        <v>15630.774101039999</v>
      </c>
      <c r="I26" s="2"/>
      <c r="J26" s="16"/>
      <c r="K26" s="24"/>
      <c r="L26" s="24"/>
      <c r="M26" s="24"/>
      <c r="N26" s="24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</row>
    <row r="27" spans="1:25" x14ac:dyDescent="0.25">
      <c r="A27" s="17" t="s">
        <v>45</v>
      </c>
      <c r="B27" s="17" t="s">
        <v>46</v>
      </c>
      <c r="C27" s="16" t="s">
        <v>24</v>
      </c>
      <c r="D27" s="3">
        <v>-671</v>
      </c>
      <c r="E27" s="18">
        <f t="shared" si="6"/>
        <v>-55.424600000000055</v>
      </c>
      <c r="F27" s="3">
        <v>-726.42460000000005</v>
      </c>
      <c r="G27" s="18">
        <f t="shared" si="6"/>
        <v>-41.551487119999933</v>
      </c>
      <c r="H27" s="3">
        <v>-767.97608711999999</v>
      </c>
      <c r="I27" s="2"/>
      <c r="J27" s="16"/>
      <c r="K27" s="24"/>
      <c r="L27" s="24"/>
      <c r="M27" s="24"/>
      <c r="N27" s="24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</row>
    <row r="28" spans="1:25" x14ac:dyDescent="0.25">
      <c r="A28" s="2"/>
      <c r="B28" s="2"/>
      <c r="C28" s="2"/>
      <c r="D28" s="26" t="s">
        <v>32</v>
      </c>
      <c r="E28" s="2"/>
      <c r="F28" s="26" t="s">
        <v>32</v>
      </c>
      <c r="G28" s="2"/>
      <c r="H28" s="26" t="s">
        <v>32</v>
      </c>
      <c r="I28" s="2"/>
      <c r="J28" s="16"/>
      <c r="K28" s="24"/>
      <c r="L28" s="24"/>
      <c r="M28" s="24"/>
      <c r="N28" s="24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</row>
    <row r="29" spans="1:25" x14ac:dyDescent="0.25">
      <c r="A29" s="13" t="s">
        <v>47</v>
      </c>
      <c r="B29" s="14"/>
      <c r="C29" s="14"/>
      <c r="D29" s="15">
        <v>12985</v>
      </c>
      <c r="E29" s="18">
        <f t="shared" ref="E29:G29" si="7">F29-D29</f>
        <v>1073.6435999999994</v>
      </c>
      <c r="F29" s="15">
        <v>14058.643599999999</v>
      </c>
      <c r="G29" s="18">
        <f t="shared" si="7"/>
        <v>804.15441391999957</v>
      </c>
      <c r="H29" s="15">
        <v>14862.798013919999</v>
      </c>
      <c r="I29" s="2"/>
      <c r="J29" s="16" t="s">
        <v>14</v>
      </c>
      <c r="K29" s="18">
        <v>4518.78</v>
      </c>
      <c r="L29" s="18">
        <v>1869.84</v>
      </c>
      <c r="M29" s="18">
        <v>12.984999999999999</v>
      </c>
      <c r="N29" s="18">
        <v>12.984999999999999</v>
      </c>
      <c r="O29" s="27">
        <f>SUM(K29:N29)</f>
        <v>6414.5899999999992</v>
      </c>
      <c r="P29" s="27">
        <v>4892.4079727999997</v>
      </c>
      <c r="Q29" s="27">
        <v>2024.4446783999997</v>
      </c>
      <c r="R29" s="27">
        <v>14.0586436</v>
      </c>
      <c r="S29" s="27">
        <v>14.0586436</v>
      </c>
      <c r="T29" s="27">
        <f>SUM(P29:S29)</f>
        <v>6944.9699383999996</v>
      </c>
      <c r="U29" s="27">
        <v>5172.2537088441595</v>
      </c>
      <c r="V29" s="27">
        <v>2140.2429140044796</v>
      </c>
      <c r="W29" s="27">
        <v>14.862798013919999</v>
      </c>
      <c r="X29" s="27">
        <v>14.862798013919999</v>
      </c>
      <c r="Y29" s="27">
        <f>SUM(U29:X29)</f>
        <v>7342.222218876479</v>
      </c>
    </row>
    <row r="30" spans="1:25" x14ac:dyDescent="0.25">
      <c r="A30" s="2"/>
      <c r="B30" s="2"/>
      <c r="C30" s="2"/>
      <c r="D30" s="3"/>
      <c r="E30" s="2"/>
      <c r="F30" s="3"/>
      <c r="G30" s="2"/>
      <c r="H30" s="3"/>
      <c r="I30" s="2"/>
      <c r="J30" s="16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</row>
    <row r="31" spans="1:25" x14ac:dyDescent="0.25">
      <c r="A31" s="13" t="s">
        <v>48</v>
      </c>
      <c r="B31" s="14"/>
      <c r="C31" s="14"/>
      <c r="D31" s="15"/>
      <c r="E31" s="2"/>
      <c r="F31" s="15"/>
      <c r="G31" s="2"/>
      <c r="H31" s="15"/>
      <c r="I31" s="2"/>
      <c r="J31" s="16"/>
      <c r="K31" s="24"/>
      <c r="L31" s="24"/>
      <c r="M31" s="24"/>
      <c r="N31" s="24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</row>
    <row r="32" spans="1:25" x14ac:dyDescent="0.25">
      <c r="A32" s="17" t="s">
        <v>49</v>
      </c>
      <c r="B32" s="17" t="s">
        <v>50</v>
      </c>
      <c r="C32" s="16" t="s">
        <v>24</v>
      </c>
      <c r="D32" s="3">
        <v>4662</v>
      </c>
      <c r="E32" s="18">
        <f t="shared" ref="E32:G33" si="8">F32-D32</f>
        <v>385.08119999999963</v>
      </c>
      <c r="F32" s="3">
        <v>5047.0811999999996</v>
      </c>
      <c r="G32" s="18">
        <f t="shared" si="8"/>
        <v>288.69304463999924</v>
      </c>
      <c r="H32" s="3">
        <v>5335.7742446399989</v>
      </c>
      <c r="I32" s="2"/>
      <c r="J32" s="16"/>
      <c r="K32" s="18"/>
      <c r="L32" s="18"/>
      <c r="M32" s="18"/>
      <c r="N32" s="18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</row>
    <row r="33" spans="1:25" x14ac:dyDescent="0.25">
      <c r="A33" s="17" t="s">
        <v>51</v>
      </c>
      <c r="B33" s="17" t="s">
        <v>52</v>
      </c>
      <c r="C33" s="16" t="s">
        <v>24</v>
      </c>
      <c r="D33" s="3">
        <v>71070</v>
      </c>
      <c r="E33" s="18">
        <f t="shared" si="8"/>
        <v>5870.3819999999978</v>
      </c>
      <c r="F33" s="3">
        <v>76940.381999999998</v>
      </c>
      <c r="G33" s="18">
        <f t="shared" si="8"/>
        <v>4400.9898503999866</v>
      </c>
      <c r="H33" s="3">
        <v>81341.371850399984</v>
      </c>
      <c r="I33" s="2"/>
      <c r="J33" s="16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</row>
    <row r="34" spans="1:25" x14ac:dyDescent="0.25">
      <c r="A34" s="2"/>
      <c r="B34" s="2"/>
      <c r="C34" s="2"/>
      <c r="D34" s="26" t="s">
        <v>32</v>
      </c>
      <c r="E34" s="2"/>
      <c r="F34" s="26" t="s">
        <v>32</v>
      </c>
      <c r="G34" s="2"/>
      <c r="H34" s="26" t="s">
        <v>32</v>
      </c>
      <c r="I34" s="2"/>
      <c r="J34" s="16"/>
      <c r="K34" s="24"/>
      <c r="L34" s="24"/>
      <c r="M34" s="24"/>
      <c r="N34" s="24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</row>
    <row r="35" spans="1:25" x14ac:dyDescent="0.25">
      <c r="A35" s="13" t="s">
        <v>53</v>
      </c>
      <c r="B35" s="14"/>
      <c r="C35" s="14"/>
      <c r="D35" s="15">
        <v>75732</v>
      </c>
      <c r="E35" s="18">
        <f t="shared" ref="E35:G35" si="9">F35-D35</f>
        <v>6255.4631999999983</v>
      </c>
      <c r="F35" s="15">
        <v>81987.463199999998</v>
      </c>
      <c r="G35" s="18">
        <f t="shared" si="9"/>
        <v>4689.6828950399795</v>
      </c>
      <c r="H35" s="15">
        <v>86677.146095039978</v>
      </c>
      <c r="I35" s="2"/>
      <c r="J35" s="16" t="s">
        <v>14</v>
      </c>
      <c r="K35" s="24">
        <v>26354.735999999997</v>
      </c>
      <c r="L35" s="24">
        <v>10905.407999999999</v>
      </c>
      <c r="M35" s="24">
        <v>75.731999999999999</v>
      </c>
      <c r="N35" s="24">
        <v>75.731999999999999</v>
      </c>
      <c r="O35" s="22">
        <f>SUM(K35:N35)</f>
        <v>37411.608000000007</v>
      </c>
      <c r="P35" s="22">
        <v>28531.637193599996</v>
      </c>
      <c r="Q35" s="22">
        <v>11806.194700799999</v>
      </c>
      <c r="R35" s="22">
        <v>81.987463199999993</v>
      </c>
      <c r="S35" s="22">
        <v>81.987463199999993</v>
      </c>
      <c r="T35" s="22">
        <f>SUM(P35:S35)</f>
        <v>40501.80682079999</v>
      </c>
      <c r="U35" s="22">
        <v>30163.646841073911</v>
      </c>
      <c r="V35" s="22">
        <v>12481.509037685755</v>
      </c>
      <c r="W35" s="22">
        <v>86.677146095039973</v>
      </c>
      <c r="X35" s="22">
        <v>86.677146095039973</v>
      </c>
      <c r="Y35" s="22">
        <f>SUM(U35:X35)</f>
        <v>42818.510170949747</v>
      </c>
    </row>
    <row r="36" spans="1:25" x14ac:dyDescent="0.25">
      <c r="A36" s="2"/>
      <c r="B36" s="2"/>
      <c r="C36" s="2"/>
      <c r="D36" s="3"/>
      <c r="E36" s="2"/>
      <c r="F36" s="3"/>
      <c r="G36" s="2"/>
      <c r="H36" s="3"/>
      <c r="I36" s="2"/>
      <c r="J36" s="16"/>
      <c r="K36" s="24"/>
      <c r="L36" s="24"/>
      <c r="M36" s="24"/>
      <c r="N36" s="24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</row>
    <row r="37" spans="1:25" x14ac:dyDescent="0.25">
      <c r="A37" s="13" t="s">
        <v>54</v>
      </c>
      <c r="B37" s="14"/>
      <c r="C37" s="14"/>
      <c r="D37" s="15"/>
      <c r="E37" s="2"/>
      <c r="F37" s="15"/>
      <c r="G37" s="2"/>
      <c r="H37" s="15"/>
      <c r="I37" s="2"/>
      <c r="J37" s="16"/>
      <c r="K37" s="24"/>
      <c r="L37" s="24"/>
      <c r="M37" s="24"/>
      <c r="N37" s="24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</row>
    <row r="38" spans="1:25" x14ac:dyDescent="0.25">
      <c r="A38" s="17" t="s">
        <v>55</v>
      </c>
      <c r="B38" s="17" t="s">
        <v>56</v>
      </c>
      <c r="C38" s="16" t="s">
        <v>24</v>
      </c>
      <c r="D38" s="3">
        <v>113722</v>
      </c>
      <c r="E38" s="18">
        <f t="shared" ref="E38:G38" si="10">F38-D38</f>
        <v>9393.4372000000003</v>
      </c>
      <c r="F38" s="3">
        <v>123115.4372</v>
      </c>
      <c r="G38" s="18">
        <f t="shared" si="10"/>
        <v>7042.2030078399839</v>
      </c>
      <c r="H38" s="3">
        <v>130157.64020783998</v>
      </c>
      <c r="I38" s="2"/>
      <c r="J38" s="16" t="s">
        <v>14</v>
      </c>
      <c r="K38" s="24">
        <v>39575.255999999994</v>
      </c>
      <c r="L38" s="24">
        <v>16375.967999999999</v>
      </c>
      <c r="M38" s="24">
        <v>113.72200000000001</v>
      </c>
      <c r="N38" s="24">
        <v>113.72200000000001</v>
      </c>
      <c r="O38" s="22">
        <f>SUM(K38:N38)</f>
        <v>56178.667999999998</v>
      </c>
      <c r="P38" s="22">
        <v>42844.172145599994</v>
      </c>
      <c r="Q38" s="22">
        <v>17728.622956799998</v>
      </c>
      <c r="R38" s="22">
        <v>123.1154372</v>
      </c>
      <c r="S38" s="22">
        <v>123.1154372</v>
      </c>
      <c r="T38" s="22">
        <f>SUM(P38:S38)</f>
        <v>60819.025976799996</v>
      </c>
      <c r="U38" s="22">
        <v>45294.858792328312</v>
      </c>
      <c r="V38" s="22">
        <v>18742.700189928957</v>
      </c>
      <c r="W38" s="22">
        <v>130.15764020783999</v>
      </c>
      <c r="X38" s="22">
        <v>130.15764020783999</v>
      </c>
      <c r="Y38" s="22">
        <f>SUM(U38:X38)</f>
        <v>64297.874262672951</v>
      </c>
    </row>
    <row r="39" spans="1:25" x14ac:dyDescent="0.25">
      <c r="A39" s="2"/>
      <c r="B39" s="2"/>
      <c r="C39" s="2"/>
      <c r="D39" s="26" t="s">
        <v>32</v>
      </c>
      <c r="E39" s="2"/>
      <c r="F39" s="26" t="s">
        <v>32</v>
      </c>
      <c r="G39" s="2"/>
      <c r="H39" s="26" t="s">
        <v>32</v>
      </c>
      <c r="I39" s="2"/>
      <c r="J39" s="16"/>
      <c r="K39" s="18"/>
      <c r="L39" s="18"/>
      <c r="M39" s="18"/>
      <c r="N39" s="18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</row>
    <row r="40" spans="1:25" x14ac:dyDescent="0.25">
      <c r="A40" s="13" t="s">
        <v>57</v>
      </c>
      <c r="B40" s="14"/>
      <c r="C40" s="14"/>
      <c r="D40" s="15">
        <v>113722</v>
      </c>
      <c r="E40" s="18">
        <f t="shared" ref="E40:G40" si="11">F40-D40</f>
        <v>9393.4372000000003</v>
      </c>
      <c r="F40" s="15">
        <v>123115.4372</v>
      </c>
      <c r="G40" s="18">
        <f t="shared" si="11"/>
        <v>7042.2030078399839</v>
      </c>
      <c r="H40" s="15">
        <v>130157.64020783998</v>
      </c>
      <c r="I40" s="2"/>
      <c r="J40" s="16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</row>
    <row r="41" spans="1:25" x14ac:dyDescent="0.25">
      <c r="A41" s="13" t="s">
        <v>58</v>
      </c>
      <c r="B41" s="14"/>
      <c r="C41" s="14"/>
      <c r="D41" s="15"/>
      <c r="E41" s="2"/>
      <c r="F41" s="15"/>
      <c r="G41" s="2"/>
      <c r="H41" s="15"/>
      <c r="I41" s="2"/>
      <c r="J41" s="16"/>
      <c r="K41" s="24"/>
      <c r="L41" s="24"/>
      <c r="M41" s="24"/>
      <c r="N41" s="24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</row>
    <row r="42" spans="1:25" x14ac:dyDescent="0.25">
      <c r="A42" s="17" t="s">
        <v>59</v>
      </c>
      <c r="B42" s="17" t="s">
        <v>60</v>
      </c>
      <c r="C42" s="16" t="s">
        <v>61</v>
      </c>
      <c r="D42" s="3">
        <v>705514</v>
      </c>
      <c r="E42" s="18">
        <f t="shared" ref="E42:G43" si="12">F42-D42</f>
        <v>-470186.58384615381</v>
      </c>
      <c r="F42" s="3">
        <v>235327.41615384619</v>
      </c>
      <c r="G42" s="18">
        <f t="shared" si="12"/>
        <v>-119687.84769230774</v>
      </c>
      <c r="H42" s="3">
        <v>115639.56846153845</v>
      </c>
      <c r="I42" s="2"/>
      <c r="J42" s="16" t="s">
        <v>62</v>
      </c>
      <c r="K42" s="24">
        <v>276356.88893999998</v>
      </c>
      <c r="L42" s="24">
        <v>129729.91432</v>
      </c>
      <c r="M42" s="24">
        <v>2504.5747000000001</v>
      </c>
      <c r="N42" s="24">
        <v>783.12054000000012</v>
      </c>
      <c r="O42" s="22">
        <f>SUM(K42:N42)</f>
        <v>409374.49849999993</v>
      </c>
      <c r="P42" s="22">
        <v>92180.102181623093</v>
      </c>
      <c r="Q42" s="22">
        <v>43272.005282369239</v>
      </c>
      <c r="R42" s="22">
        <v>835.41232734615403</v>
      </c>
      <c r="S42" s="22">
        <v>261.21343193076927</v>
      </c>
      <c r="T42" s="22">
        <f>SUM(P42:S42)</f>
        <v>136548.73322326926</v>
      </c>
      <c r="U42" s="22">
        <v>45297.175362069225</v>
      </c>
      <c r="V42" s="22">
        <v>21263.803848707688</v>
      </c>
      <c r="W42" s="22">
        <v>410.52046803846156</v>
      </c>
      <c r="X42" s="22">
        <v>128.35992099230771</v>
      </c>
      <c r="Y42" s="22">
        <f>SUM(U42:X42)</f>
        <v>67099.859599807693</v>
      </c>
    </row>
    <row r="43" spans="1:25" x14ac:dyDescent="0.25">
      <c r="A43" s="17" t="s">
        <v>63</v>
      </c>
      <c r="B43" s="17" t="s">
        <v>64</v>
      </c>
      <c r="C43" s="16" t="s">
        <v>61</v>
      </c>
      <c r="D43" s="3">
        <v>-115329</v>
      </c>
      <c r="E43" s="18">
        <f t="shared" si="12"/>
        <v>104879.46153846153</v>
      </c>
      <c r="F43" s="3">
        <v>-10449.538461538461</v>
      </c>
      <c r="G43" s="18">
        <f t="shared" si="12"/>
        <v>10449.538461538461</v>
      </c>
      <c r="H43" s="3">
        <v>0</v>
      </c>
      <c r="I43" s="2"/>
      <c r="J43" s="16" t="s">
        <v>62</v>
      </c>
      <c r="K43" s="18">
        <v>-45175.52259</v>
      </c>
      <c r="L43" s="18">
        <v>-21206.696519999998</v>
      </c>
      <c r="M43" s="18">
        <v>-409.41795000000002</v>
      </c>
      <c r="N43" s="18">
        <v>-128.01519000000002</v>
      </c>
      <c r="O43" s="27">
        <f>SUM(K43:N43)</f>
        <v>-66919.652250000014</v>
      </c>
      <c r="P43" s="27">
        <v>-4093.1887107692305</v>
      </c>
      <c r="Q43" s="27">
        <v>-1921.461132307692</v>
      </c>
      <c r="R43" s="27">
        <v>-37.095861538461541</v>
      </c>
      <c r="S43" s="27">
        <v>-11.598987692307693</v>
      </c>
      <c r="T43" s="27">
        <f>SUM(P43:S43)</f>
        <v>-6063.3446923076917</v>
      </c>
      <c r="U43" s="27">
        <v>0</v>
      </c>
      <c r="V43" s="27">
        <v>0</v>
      </c>
      <c r="W43" s="27">
        <v>0</v>
      </c>
      <c r="X43" s="27">
        <v>0</v>
      </c>
      <c r="Y43" s="27">
        <f>SUM(U43:X43)</f>
        <v>0</v>
      </c>
    </row>
    <row r="44" spans="1:25" x14ac:dyDescent="0.25">
      <c r="A44" s="2"/>
      <c r="B44" s="2"/>
      <c r="C44" s="2"/>
      <c r="D44" s="26" t="s">
        <v>32</v>
      </c>
      <c r="E44" s="2"/>
      <c r="F44" s="26" t="s">
        <v>32</v>
      </c>
      <c r="G44" s="2"/>
      <c r="H44" s="26" t="s">
        <v>32</v>
      </c>
      <c r="I44" s="2"/>
      <c r="J44" s="16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</row>
    <row r="45" spans="1:25" x14ac:dyDescent="0.25">
      <c r="A45" s="13" t="s">
        <v>65</v>
      </c>
      <c r="B45" s="14"/>
      <c r="C45" s="14"/>
      <c r="D45" s="15">
        <v>590185</v>
      </c>
      <c r="E45" s="18">
        <f t="shared" ref="E45:G45" si="13">F45-D45</f>
        <v>-365307.12230769231</v>
      </c>
      <c r="F45" s="15">
        <v>224877.87769230772</v>
      </c>
      <c r="G45" s="18">
        <f t="shared" si="13"/>
        <v>-109238.30923076927</v>
      </c>
      <c r="H45" s="15">
        <v>115639.56846153845</v>
      </c>
      <c r="I45" s="2"/>
      <c r="J45" s="16"/>
      <c r="K45" s="24"/>
      <c r="L45" s="24"/>
      <c r="M45" s="24"/>
      <c r="N45" s="24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</row>
    <row r="46" spans="1:25" x14ac:dyDescent="0.25">
      <c r="A46" s="2"/>
      <c r="B46" s="2"/>
      <c r="C46" s="2"/>
      <c r="D46" s="3"/>
      <c r="E46" s="2"/>
      <c r="F46" s="3"/>
      <c r="G46" s="2"/>
      <c r="H46" s="3"/>
      <c r="I46" s="2"/>
      <c r="J46" s="16"/>
      <c r="K46" s="24"/>
      <c r="L46" s="24"/>
      <c r="M46" s="24"/>
      <c r="N46" s="24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</row>
    <row r="47" spans="1:25" ht="15.75" x14ac:dyDescent="0.3">
      <c r="A47" s="28" t="s">
        <v>66</v>
      </c>
      <c r="B47" s="29"/>
      <c r="C47" s="29"/>
      <c r="D47" s="30"/>
      <c r="E47" s="2"/>
      <c r="F47" s="30"/>
      <c r="G47" s="2"/>
      <c r="H47" s="30"/>
      <c r="I47" s="2"/>
      <c r="J47" s="16"/>
      <c r="K47" s="24"/>
      <c r="L47" s="24"/>
      <c r="M47" s="24"/>
      <c r="N47" s="24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</row>
    <row r="48" spans="1:25" x14ac:dyDescent="0.25">
      <c r="A48" s="2"/>
      <c r="B48" s="2"/>
      <c r="C48" s="2"/>
      <c r="D48" s="23"/>
      <c r="E48" s="2"/>
      <c r="F48" s="23"/>
      <c r="G48" s="2"/>
      <c r="H48" s="23"/>
      <c r="I48" s="2"/>
      <c r="J48" s="16"/>
      <c r="K48" s="24"/>
      <c r="L48" s="24"/>
      <c r="M48" s="24"/>
      <c r="N48" s="24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x14ac:dyDescent="0.25">
      <c r="A49" s="13" t="s">
        <v>67</v>
      </c>
      <c r="B49" s="14"/>
      <c r="C49" s="14"/>
      <c r="D49" s="21"/>
      <c r="E49" s="2"/>
      <c r="F49" s="21"/>
      <c r="G49" s="2"/>
      <c r="H49" s="21"/>
      <c r="I49" s="2"/>
      <c r="J49" s="16"/>
      <c r="K49" s="24"/>
      <c r="L49" s="24"/>
      <c r="M49" s="24"/>
      <c r="N49" s="24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x14ac:dyDescent="0.25">
      <c r="A50" s="17" t="s">
        <v>68</v>
      </c>
      <c r="B50" s="17" t="s">
        <v>69</v>
      </c>
      <c r="C50" s="16" t="s">
        <v>24</v>
      </c>
      <c r="D50" s="3">
        <v>423723</v>
      </c>
      <c r="E50" s="18">
        <f t="shared" ref="E50:G57" si="14">F50-D50</f>
        <v>34999.519800000009</v>
      </c>
      <c r="F50" s="3">
        <v>458722.51980000001</v>
      </c>
      <c r="G50" s="18">
        <f t="shared" si="14"/>
        <v>26238.928132559988</v>
      </c>
      <c r="H50" s="3">
        <v>484961.44793256</v>
      </c>
      <c r="I50" s="2"/>
      <c r="J50" s="16" t="s">
        <v>14</v>
      </c>
      <c r="K50" s="18">
        <v>-147455.60399999999</v>
      </c>
      <c r="L50" s="18">
        <v>-61016.111999999994</v>
      </c>
      <c r="M50" s="18">
        <v>-423.72300000000001</v>
      </c>
      <c r="N50" s="18">
        <v>-423.72300000000001</v>
      </c>
      <c r="O50" s="27">
        <f>SUM(K50:N50)</f>
        <v>-209319.16199999998</v>
      </c>
      <c r="P50" s="27">
        <v>-159635.43689039999</v>
      </c>
      <c r="Q50" s="27">
        <v>-66056.042851199993</v>
      </c>
      <c r="R50" s="27">
        <v>-458.72251980000004</v>
      </c>
      <c r="S50" s="27">
        <v>-458.72251980000004</v>
      </c>
      <c r="T50" s="27">
        <f>SUM(P50:S50)</f>
        <v>-226608.92478120001</v>
      </c>
      <c r="U50" s="27">
        <v>-168766.58388053087</v>
      </c>
      <c r="V50" s="27">
        <v>-69834.448502288637</v>
      </c>
      <c r="W50" s="27">
        <v>-484.96144793256002</v>
      </c>
      <c r="X50" s="27">
        <v>-484.96144793256002</v>
      </c>
      <c r="Y50" s="27">
        <f>SUM(U50:X50)</f>
        <v>-239570.95527868462</v>
      </c>
    </row>
    <row r="51" spans="1:25" x14ac:dyDescent="0.25">
      <c r="A51" s="17" t="s">
        <v>70</v>
      </c>
      <c r="B51" s="17" t="s">
        <v>71</v>
      </c>
      <c r="C51" s="16" t="s">
        <v>24</v>
      </c>
      <c r="D51" s="3">
        <v>4114240</v>
      </c>
      <c r="E51" s="18">
        <f t="shared" si="14"/>
        <v>339836.22400000039</v>
      </c>
      <c r="F51" s="3">
        <v>4454076.2240000004</v>
      </c>
      <c r="G51" s="18">
        <f t="shared" si="14"/>
        <v>254773.16001279932</v>
      </c>
      <c r="H51" s="3">
        <v>4708849.3840127997</v>
      </c>
      <c r="I51" s="2"/>
      <c r="J51" s="16" t="s">
        <v>14</v>
      </c>
      <c r="K51" s="22">
        <v>-1431755.5199999998</v>
      </c>
      <c r="L51" s="22">
        <v>-592450.55999999994</v>
      </c>
      <c r="M51" s="22">
        <v>-4114.24</v>
      </c>
      <c r="N51" s="22">
        <v>-4114.24</v>
      </c>
      <c r="O51" s="22">
        <f t="shared" ref="O51:O57" si="15">SUM(K51:N51)</f>
        <v>-2032434.5599999996</v>
      </c>
      <c r="P51" s="22">
        <v>-1550018.5259519999</v>
      </c>
      <c r="Q51" s="22">
        <v>-641386.97625599999</v>
      </c>
      <c r="R51" s="22">
        <v>-4454.0762240000004</v>
      </c>
      <c r="S51" s="22">
        <v>-4454.0762240000004</v>
      </c>
      <c r="T51" s="22">
        <f t="shared" ref="T51:T57" si="16">SUM(P51:S51)</f>
        <v>-2200313.6546560004</v>
      </c>
      <c r="U51" s="22">
        <v>-1638679.5856364542</v>
      </c>
      <c r="V51" s="22">
        <v>-678074.31129784312</v>
      </c>
      <c r="W51" s="22">
        <v>-4708.8493840127994</v>
      </c>
      <c r="X51" s="22">
        <v>-4708.8493840127994</v>
      </c>
      <c r="Y51" s="22">
        <f t="shared" ref="Y51:Y57" si="17">SUM(U51:X51)</f>
        <v>-2326171.5957023227</v>
      </c>
    </row>
    <row r="52" spans="1:25" x14ac:dyDescent="0.25">
      <c r="A52" s="17" t="s">
        <v>72</v>
      </c>
      <c r="B52" s="17" t="s">
        <v>73</v>
      </c>
      <c r="C52" s="16" t="s">
        <v>24</v>
      </c>
      <c r="D52" s="3">
        <v>64405</v>
      </c>
      <c r="E52" s="18">
        <f t="shared" si="14"/>
        <v>5319.8530000000028</v>
      </c>
      <c r="F52" s="3">
        <v>69724.853000000003</v>
      </c>
      <c r="G52" s="18">
        <f t="shared" si="14"/>
        <v>3988.2615915999922</v>
      </c>
      <c r="H52" s="3">
        <v>73713.114591599995</v>
      </c>
      <c r="I52" s="2"/>
      <c r="J52" s="16" t="s">
        <v>14</v>
      </c>
      <c r="K52" s="24">
        <v>-22412.94</v>
      </c>
      <c r="L52" s="24">
        <v>-9274.32</v>
      </c>
      <c r="M52" s="24">
        <v>-64.405000000000001</v>
      </c>
      <c r="N52" s="24">
        <v>-64.405000000000001</v>
      </c>
      <c r="O52" s="22">
        <f t="shared" si="15"/>
        <v>-31816.069999999996</v>
      </c>
      <c r="P52" s="22">
        <v>-24264.248843999998</v>
      </c>
      <c r="Q52" s="22">
        <v>-10040.378832</v>
      </c>
      <c r="R52" s="22">
        <v>-69.72485300000001</v>
      </c>
      <c r="S52" s="22">
        <v>-69.72485300000001</v>
      </c>
      <c r="T52" s="22">
        <f t="shared" si="16"/>
        <v>-34444.077381999996</v>
      </c>
      <c r="U52" s="22">
        <v>-25652.163877876796</v>
      </c>
      <c r="V52" s="22">
        <v>-10614.688501190398</v>
      </c>
      <c r="W52" s="22">
        <v>-73.713114591600004</v>
      </c>
      <c r="X52" s="22">
        <v>-73.713114591600004</v>
      </c>
      <c r="Y52" s="22">
        <f t="shared" si="17"/>
        <v>-36414.278608250388</v>
      </c>
    </row>
    <row r="53" spans="1:25" x14ac:dyDescent="0.25">
      <c r="A53" s="17" t="s">
        <v>74</v>
      </c>
      <c r="B53" s="17" t="s">
        <v>75</v>
      </c>
      <c r="C53" s="16" t="s">
        <v>24</v>
      </c>
      <c r="D53" s="3">
        <v>497</v>
      </c>
      <c r="E53" s="18">
        <f t="shared" si="14"/>
        <v>41.052199999999971</v>
      </c>
      <c r="F53" s="3">
        <v>538.05219999999997</v>
      </c>
      <c r="G53" s="18">
        <f t="shared" si="14"/>
        <v>30.776585839999939</v>
      </c>
      <c r="H53" s="3">
        <v>568.82878583999991</v>
      </c>
      <c r="I53" s="2"/>
      <c r="J53" s="16" t="s">
        <v>19</v>
      </c>
      <c r="K53" s="24">
        <v>-196.86170000000001</v>
      </c>
      <c r="L53" s="24">
        <v>-68.088999999999999</v>
      </c>
      <c r="M53" s="24">
        <v>-1.5904</v>
      </c>
      <c r="N53" s="24">
        <v>-1.0934000000000001</v>
      </c>
      <c r="O53" s="22">
        <f t="shared" si="15"/>
        <v>-267.63449999999995</v>
      </c>
      <c r="P53" s="22">
        <v>-213.12247642</v>
      </c>
      <c r="Q53" s="22">
        <v>-73.713151400000001</v>
      </c>
      <c r="R53" s="22">
        <v>-1.72176704</v>
      </c>
      <c r="S53" s="22">
        <v>-1.1837148399999999</v>
      </c>
      <c r="T53" s="22">
        <f t="shared" si="16"/>
        <v>-289.74110969999998</v>
      </c>
      <c r="U53" s="22">
        <v>-225.31308207122396</v>
      </c>
      <c r="V53" s="22">
        <v>-77.92954366008</v>
      </c>
      <c r="W53" s="22">
        <v>-1.8202521146879997</v>
      </c>
      <c r="X53" s="22">
        <v>-1.2514233288479999</v>
      </c>
      <c r="Y53" s="22">
        <f t="shared" si="17"/>
        <v>-306.31430117483995</v>
      </c>
    </row>
    <row r="54" spans="1:25" x14ac:dyDescent="0.25">
      <c r="A54" s="17" t="s">
        <v>76</v>
      </c>
      <c r="B54" s="17" t="s">
        <v>77</v>
      </c>
      <c r="C54" s="16" t="s">
        <v>24</v>
      </c>
      <c r="D54" s="3">
        <v>1087</v>
      </c>
      <c r="E54" s="18">
        <f t="shared" si="14"/>
        <v>89.786200000000008</v>
      </c>
      <c r="F54" s="3">
        <v>1176.7862</v>
      </c>
      <c r="G54" s="18">
        <f t="shared" si="14"/>
        <v>67.312170639999977</v>
      </c>
      <c r="H54" s="3">
        <v>1244.09837064</v>
      </c>
      <c r="I54" s="2"/>
      <c r="J54" s="16" t="s">
        <v>19</v>
      </c>
      <c r="K54" s="24">
        <v>-430.5607</v>
      </c>
      <c r="L54" s="24">
        <v>-148.91900000000001</v>
      </c>
      <c r="M54" s="24">
        <v>-3.4784000000000002</v>
      </c>
      <c r="N54" s="24">
        <v>-2.3914</v>
      </c>
      <c r="O54" s="22">
        <f t="shared" si="15"/>
        <v>-585.34949999999992</v>
      </c>
      <c r="P54" s="22">
        <v>-466.12501381999999</v>
      </c>
      <c r="Q54" s="22">
        <v>-161.21970940000003</v>
      </c>
      <c r="R54" s="22">
        <v>-3.7657158400000004</v>
      </c>
      <c r="S54" s="22">
        <v>-2.5889296400000004</v>
      </c>
      <c r="T54" s="22">
        <f t="shared" si="16"/>
        <v>-633.69936869999992</v>
      </c>
      <c r="U54" s="22">
        <v>-492.78736461050403</v>
      </c>
      <c r="V54" s="22">
        <v>-170.44147677768001</v>
      </c>
      <c r="W54" s="22">
        <v>-3.9811147860480003</v>
      </c>
      <c r="X54" s="22">
        <v>-2.7370164154080001</v>
      </c>
      <c r="Y54" s="22">
        <f t="shared" si="17"/>
        <v>-669.94697258964004</v>
      </c>
    </row>
    <row r="55" spans="1:25" x14ac:dyDescent="0.25">
      <c r="A55" s="17" t="s">
        <v>78</v>
      </c>
      <c r="B55" s="17" t="s">
        <v>79</v>
      </c>
      <c r="C55" s="16" t="s">
        <v>24</v>
      </c>
      <c r="D55" s="3">
        <v>1636</v>
      </c>
      <c r="E55" s="18">
        <f t="shared" si="14"/>
        <v>135.13360000000011</v>
      </c>
      <c r="F55" s="3">
        <v>1771.1336000000001</v>
      </c>
      <c r="G55" s="18">
        <f t="shared" si="14"/>
        <v>101.30884191999985</v>
      </c>
      <c r="H55" s="3">
        <v>1872.44244192</v>
      </c>
      <c r="I55" s="2"/>
      <c r="J55" s="16" t="s">
        <v>19</v>
      </c>
      <c r="K55" s="24">
        <v>-648.01959999999997</v>
      </c>
      <c r="L55" s="24">
        <v>-224.13200000000001</v>
      </c>
      <c r="M55" s="24">
        <v>-5.2351999999999999</v>
      </c>
      <c r="N55" s="24">
        <v>-3.5992000000000002</v>
      </c>
      <c r="O55" s="22">
        <f t="shared" si="15"/>
        <v>-880.98599999999988</v>
      </c>
      <c r="P55" s="22">
        <v>-701.54601896000008</v>
      </c>
      <c r="Q55" s="22">
        <v>-242.64530320000003</v>
      </c>
      <c r="R55" s="22">
        <v>-5.6676275200000008</v>
      </c>
      <c r="S55" s="22">
        <v>-3.8964939200000006</v>
      </c>
      <c r="T55" s="22">
        <f t="shared" si="16"/>
        <v>-953.75544360000015</v>
      </c>
      <c r="U55" s="22">
        <v>-741.67445124451206</v>
      </c>
      <c r="V55" s="22">
        <v>-256.52461454304</v>
      </c>
      <c r="W55" s="22">
        <v>-5.9918158141440001</v>
      </c>
      <c r="X55" s="22">
        <v>-4.1193733722240005</v>
      </c>
      <c r="Y55" s="22">
        <f t="shared" si="17"/>
        <v>-1008.3102549739201</v>
      </c>
    </row>
    <row r="56" spans="1:25" x14ac:dyDescent="0.25">
      <c r="A56" s="17" t="s">
        <v>80</v>
      </c>
      <c r="B56" s="17" t="s">
        <v>81</v>
      </c>
      <c r="C56" s="16" t="s">
        <v>24</v>
      </c>
      <c r="D56" s="3">
        <v>82692</v>
      </c>
      <c r="E56" s="18">
        <f t="shared" si="14"/>
        <v>6830.3592000000062</v>
      </c>
      <c r="F56" s="3">
        <v>89522.359200000006</v>
      </c>
      <c r="G56" s="18">
        <f t="shared" si="14"/>
        <v>5120.6789462399902</v>
      </c>
      <c r="H56" s="3">
        <v>94643.038146239996</v>
      </c>
      <c r="I56" s="2"/>
      <c r="J56" s="16" t="s">
        <v>19</v>
      </c>
      <c r="K56" s="24">
        <v>-32754.301200000002</v>
      </c>
      <c r="L56" s="24">
        <v>-11328.804</v>
      </c>
      <c r="M56" s="24">
        <v>-264.61439999999999</v>
      </c>
      <c r="N56" s="24">
        <v>-181.92240000000001</v>
      </c>
      <c r="O56" s="22">
        <f t="shared" si="15"/>
        <v>-44529.642000000007</v>
      </c>
      <c r="P56" s="22">
        <v>-35459.806479120001</v>
      </c>
      <c r="Q56" s="22">
        <v>-12264.563210400001</v>
      </c>
      <c r="R56" s="22">
        <v>-286.47154944000005</v>
      </c>
      <c r="S56" s="22">
        <v>-196.94919024000004</v>
      </c>
      <c r="T56" s="22">
        <f t="shared" si="16"/>
        <v>-48207.790429200002</v>
      </c>
      <c r="U56" s="22">
        <v>-37488.107409725664</v>
      </c>
      <c r="V56" s="22">
        <v>-12966.096226034881</v>
      </c>
      <c r="W56" s="22">
        <v>-302.85772206796798</v>
      </c>
      <c r="X56" s="22">
        <v>-208.21468392172801</v>
      </c>
      <c r="Y56" s="22">
        <f t="shared" si="17"/>
        <v>-50965.276041750243</v>
      </c>
    </row>
    <row r="57" spans="1:25" x14ac:dyDescent="0.25">
      <c r="A57" s="17" t="s">
        <v>82</v>
      </c>
      <c r="B57" s="17" t="s">
        <v>83</v>
      </c>
      <c r="C57" s="16" t="s">
        <v>24</v>
      </c>
      <c r="D57" s="3">
        <v>-34133</v>
      </c>
      <c r="E57" s="18">
        <f t="shared" si="14"/>
        <v>-2819.3858000000037</v>
      </c>
      <c r="F57" s="3">
        <v>-36952.385800000004</v>
      </c>
      <c r="G57" s="18">
        <f t="shared" si="14"/>
        <v>-2113.6764677600004</v>
      </c>
      <c r="H57" s="3">
        <v>-39066.062267760004</v>
      </c>
      <c r="I57" s="2"/>
      <c r="J57" s="16" t="s">
        <v>19</v>
      </c>
      <c r="K57" s="18">
        <v>13520.0813</v>
      </c>
      <c r="L57" s="18">
        <v>4676.2210000000005</v>
      </c>
      <c r="M57" s="18">
        <v>109.2256</v>
      </c>
      <c r="N57" s="18">
        <v>75.092600000000004</v>
      </c>
      <c r="O57" s="27">
        <f t="shared" si="15"/>
        <v>18380.620500000001</v>
      </c>
      <c r="P57" s="27">
        <v>14636.840015380001</v>
      </c>
      <c r="Q57" s="27">
        <v>5062.4768546000005</v>
      </c>
      <c r="R57" s="27">
        <v>118.24763456000002</v>
      </c>
      <c r="S57" s="27">
        <v>81.295248760000007</v>
      </c>
      <c r="T57" s="27">
        <f t="shared" si="16"/>
        <v>19898.859753300003</v>
      </c>
      <c r="U57" s="27">
        <v>15474.067264259738</v>
      </c>
      <c r="V57" s="27">
        <v>5352.050530683121</v>
      </c>
      <c r="W57" s="27">
        <v>125.01139925683202</v>
      </c>
      <c r="X57" s="27">
        <v>85.945336989072018</v>
      </c>
      <c r="Y57" s="27">
        <f t="shared" si="17"/>
        <v>21037.074531188766</v>
      </c>
    </row>
    <row r="58" spans="1:25" x14ac:dyDescent="0.25">
      <c r="A58" s="2"/>
      <c r="B58" s="2"/>
      <c r="C58" s="2"/>
      <c r="D58" s="20" t="s">
        <v>32</v>
      </c>
      <c r="E58" s="2"/>
      <c r="F58" s="20" t="s">
        <v>32</v>
      </c>
      <c r="G58" s="2"/>
      <c r="H58" s="20" t="s">
        <v>32</v>
      </c>
      <c r="I58" s="2"/>
      <c r="J58" s="16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</row>
    <row r="59" spans="1:25" x14ac:dyDescent="0.25">
      <c r="A59" s="13" t="s">
        <v>84</v>
      </c>
      <c r="B59" s="14"/>
      <c r="C59" s="14"/>
      <c r="D59" s="21">
        <v>4654146</v>
      </c>
      <c r="E59" s="18">
        <f t="shared" ref="E59:G59" si="18">F59-D59</f>
        <v>384433.54220000003</v>
      </c>
      <c r="F59" s="21">
        <v>5038579.5422</v>
      </c>
      <c r="G59" s="18">
        <f t="shared" si="18"/>
        <v>288206.74981383979</v>
      </c>
      <c r="H59" s="21">
        <v>5326786.2920138398</v>
      </c>
      <c r="I59" s="2"/>
      <c r="J59" s="16"/>
      <c r="K59" s="24"/>
      <c r="L59" s="24"/>
      <c r="M59" s="24"/>
      <c r="N59" s="24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</row>
    <row r="60" spans="1:25" x14ac:dyDescent="0.25">
      <c r="A60" s="2"/>
      <c r="B60" s="2"/>
      <c r="C60" s="2"/>
      <c r="D60" s="23"/>
      <c r="E60" s="2"/>
      <c r="F60" s="23"/>
      <c r="G60" s="2"/>
      <c r="H60" s="23"/>
      <c r="I60" s="2"/>
      <c r="J60" s="16"/>
      <c r="K60" s="24"/>
      <c r="L60" s="24"/>
      <c r="M60" s="24"/>
      <c r="N60" s="24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</row>
    <row r="61" spans="1:25" x14ac:dyDescent="0.25">
      <c r="A61" s="13" t="s">
        <v>85</v>
      </c>
      <c r="B61" s="14"/>
      <c r="C61" s="14"/>
      <c r="D61" s="23"/>
      <c r="E61" s="2"/>
      <c r="F61" s="23"/>
      <c r="G61" s="2"/>
      <c r="H61" s="23"/>
      <c r="I61" s="2"/>
      <c r="J61" s="16"/>
      <c r="K61" s="24"/>
      <c r="L61" s="24"/>
      <c r="M61" s="24"/>
      <c r="N61" s="24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</row>
    <row r="62" spans="1:25" x14ac:dyDescent="0.25">
      <c r="A62" s="17" t="s">
        <v>86</v>
      </c>
      <c r="B62" s="17" t="s">
        <v>87</v>
      </c>
      <c r="C62" s="16" t="s">
        <v>24</v>
      </c>
      <c r="D62" s="3">
        <v>-107692</v>
      </c>
      <c r="E62" s="18">
        <f t="shared" ref="E62:G67" si="19">F62-D62</f>
        <v>-8895.3592000000062</v>
      </c>
      <c r="F62" s="3">
        <v>-116587.35920000001</v>
      </c>
      <c r="G62" s="18">
        <f t="shared" si="19"/>
        <v>-6668.7969462399924</v>
      </c>
      <c r="H62" s="3">
        <v>-123256.15614624</v>
      </c>
      <c r="I62" s="2"/>
      <c r="J62" s="16" t="s">
        <v>14</v>
      </c>
      <c r="K62" s="24">
        <v>37476.815999999999</v>
      </c>
      <c r="L62" s="24">
        <v>15507.647999999999</v>
      </c>
      <c r="M62" s="24">
        <v>107.69200000000001</v>
      </c>
      <c r="N62" s="24">
        <v>107.69200000000001</v>
      </c>
      <c r="O62" s="22">
        <f t="shared" ref="O62:O67" si="20">SUM(K62:N62)</f>
        <v>53199.848000000005</v>
      </c>
      <c r="P62" s="22">
        <v>40572.401001600003</v>
      </c>
      <c r="Q62" s="22">
        <v>16788.579724799998</v>
      </c>
      <c r="R62" s="22">
        <v>116.58735920000001</v>
      </c>
      <c r="S62" s="22">
        <v>116.58735920000001</v>
      </c>
      <c r="T62" s="22">
        <f t="shared" ref="T62:T67" si="21">SUM(P62:S62)</f>
        <v>57594.155444799995</v>
      </c>
      <c r="U62" s="22">
        <v>42893.142338891514</v>
      </c>
      <c r="V62" s="22">
        <v>17748.88648505856</v>
      </c>
      <c r="W62" s="22">
        <v>123.25615614624</v>
      </c>
      <c r="X62" s="22">
        <v>123.25615614624</v>
      </c>
      <c r="Y62" s="22">
        <f t="shared" ref="Y62:Y67" si="22">SUM(U62:X62)</f>
        <v>60888.541136242558</v>
      </c>
    </row>
    <row r="63" spans="1:25" x14ac:dyDescent="0.25">
      <c r="A63" s="17" t="s">
        <v>88</v>
      </c>
      <c r="B63" s="17" t="s">
        <v>89</v>
      </c>
      <c r="C63" s="16" t="s">
        <v>24</v>
      </c>
      <c r="D63" s="3">
        <v>-90541</v>
      </c>
      <c r="E63" s="18">
        <f t="shared" si="19"/>
        <v>-7478.6866000000009</v>
      </c>
      <c r="F63" s="3">
        <v>-98019.686600000001</v>
      </c>
      <c r="G63" s="18">
        <f t="shared" si="19"/>
        <v>-5606.7260735199961</v>
      </c>
      <c r="H63" s="3">
        <v>-103626.41267352</v>
      </c>
      <c r="I63" s="2"/>
      <c r="J63" s="16" t="s">
        <v>14</v>
      </c>
      <c r="K63" s="24">
        <v>31508.267999999996</v>
      </c>
      <c r="L63" s="24">
        <v>13037.903999999999</v>
      </c>
      <c r="M63" s="24">
        <v>90.540999999999997</v>
      </c>
      <c r="N63" s="24">
        <v>90.540999999999997</v>
      </c>
      <c r="O63" s="22">
        <f t="shared" si="20"/>
        <v>44727.253999999986</v>
      </c>
      <c r="P63" s="22">
        <v>34110.850936800001</v>
      </c>
      <c r="Q63" s="22">
        <v>14114.834870399998</v>
      </c>
      <c r="R63" s="22">
        <v>98.0196866</v>
      </c>
      <c r="S63" s="22">
        <v>98.0196866</v>
      </c>
      <c r="T63" s="22">
        <f t="shared" si="21"/>
        <v>48421.725180399997</v>
      </c>
      <c r="U63" s="22">
        <v>36061.991610384954</v>
      </c>
      <c r="V63" s="22">
        <v>14922.203424986879</v>
      </c>
      <c r="W63" s="22">
        <v>103.62641267351999</v>
      </c>
      <c r="X63" s="22">
        <v>103.62641267351999</v>
      </c>
      <c r="Y63" s="22">
        <f t="shared" si="22"/>
        <v>51191.447860718872</v>
      </c>
    </row>
    <row r="64" spans="1:25" x14ac:dyDescent="0.25">
      <c r="A64" s="17" t="s">
        <v>90</v>
      </c>
      <c r="B64" s="17" t="s">
        <v>91</v>
      </c>
      <c r="C64" s="16" t="s">
        <v>24</v>
      </c>
      <c r="D64" s="3">
        <v>-48164</v>
      </c>
      <c r="E64" s="18">
        <f t="shared" si="19"/>
        <v>-3978.3464000000022</v>
      </c>
      <c r="F64" s="3">
        <v>-52142.346400000002</v>
      </c>
      <c r="G64" s="18">
        <f t="shared" si="19"/>
        <v>-2982.5422140799928</v>
      </c>
      <c r="H64" s="3">
        <v>-55124.888614079995</v>
      </c>
      <c r="I64" s="2"/>
      <c r="J64" s="16" t="s">
        <v>14</v>
      </c>
      <c r="K64" s="24">
        <v>16761.072</v>
      </c>
      <c r="L64" s="24">
        <v>6935.6159999999991</v>
      </c>
      <c r="M64" s="24">
        <v>48.164000000000001</v>
      </c>
      <c r="N64" s="24">
        <v>48.164000000000001</v>
      </c>
      <c r="O64" s="22">
        <f t="shared" si="20"/>
        <v>23793.016</v>
      </c>
      <c r="P64" s="22">
        <v>18145.536547200001</v>
      </c>
      <c r="Q64" s="22">
        <v>7508.4978815999993</v>
      </c>
      <c r="R64" s="22">
        <v>52.142346400000001</v>
      </c>
      <c r="S64" s="22">
        <v>52.142346400000001</v>
      </c>
      <c r="T64" s="22">
        <f t="shared" si="21"/>
        <v>25758.319121600001</v>
      </c>
      <c r="U64" s="22">
        <v>19183.461237699838</v>
      </c>
      <c r="V64" s="22">
        <v>7937.9839604275185</v>
      </c>
      <c r="W64" s="22">
        <v>55.12488861408</v>
      </c>
      <c r="X64" s="22">
        <v>55.12488861408</v>
      </c>
      <c r="Y64" s="22">
        <f t="shared" si="22"/>
        <v>27231.694975355513</v>
      </c>
    </row>
    <row r="65" spans="1:25" x14ac:dyDescent="0.25">
      <c r="A65" s="17" t="s">
        <v>92</v>
      </c>
      <c r="B65" s="17" t="s">
        <v>93</v>
      </c>
      <c r="C65" s="16" t="s">
        <v>24</v>
      </c>
      <c r="D65" s="3">
        <v>-428317</v>
      </c>
      <c r="E65" s="18">
        <f t="shared" si="19"/>
        <v>-35378.984200000006</v>
      </c>
      <c r="F65" s="3">
        <v>-463695.98420000001</v>
      </c>
      <c r="G65" s="18">
        <f t="shared" si="19"/>
        <v>-26523.410296239948</v>
      </c>
      <c r="H65" s="3">
        <v>-490219.39449623995</v>
      </c>
      <c r="I65" s="2"/>
      <c r="J65" s="16" t="s">
        <v>14</v>
      </c>
      <c r="K65" s="18">
        <v>149054.31599999999</v>
      </c>
      <c r="L65" s="18">
        <v>61677.647999999994</v>
      </c>
      <c r="M65" s="18">
        <v>428.31700000000001</v>
      </c>
      <c r="N65" s="18">
        <v>428.31700000000001</v>
      </c>
      <c r="O65" s="27">
        <f t="shared" si="20"/>
        <v>211588.598</v>
      </c>
      <c r="P65" s="27">
        <v>161366.2025016</v>
      </c>
      <c r="Q65" s="27">
        <v>66772.221724799994</v>
      </c>
      <c r="R65" s="27">
        <v>463.6959842</v>
      </c>
      <c r="S65" s="27">
        <v>463.6959842</v>
      </c>
      <c r="T65" s="27">
        <f t="shared" si="21"/>
        <v>229065.81619479996</v>
      </c>
      <c r="U65" s="27">
        <v>170596.3492846915</v>
      </c>
      <c r="V65" s="27">
        <v>70591.592807458554</v>
      </c>
      <c r="W65" s="27">
        <v>490.21939449623994</v>
      </c>
      <c r="X65" s="27">
        <v>490.21939449623994</v>
      </c>
      <c r="Y65" s="27">
        <f t="shared" si="22"/>
        <v>242168.38088114251</v>
      </c>
    </row>
    <row r="66" spans="1:25" x14ac:dyDescent="0.25">
      <c r="A66" s="17" t="s">
        <v>94</v>
      </c>
      <c r="B66" s="17" t="s">
        <v>95</v>
      </c>
      <c r="C66" s="16" t="s">
        <v>24</v>
      </c>
      <c r="D66" s="3">
        <v>-12740</v>
      </c>
      <c r="E66" s="18">
        <f t="shared" si="19"/>
        <v>-1052.3240000000005</v>
      </c>
      <c r="F66" s="3">
        <v>-13792.324000000001</v>
      </c>
      <c r="G66" s="18">
        <f t="shared" si="19"/>
        <v>-788.92093279999972</v>
      </c>
      <c r="H66" s="3">
        <v>-14581.2449328</v>
      </c>
      <c r="I66" s="2"/>
      <c r="J66" s="16" t="s">
        <v>14</v>
      </c>
      <c r="K66" s="22">
        <v>4433.5199999999995</v>
      </c>
      <c r="L66" s="22">
        <v>1834.56</v>
      </c>
      <c r="M66" s="22">
        <v>12.74</v>
      </c>
      <c r="N66" s="22">
        <v>12.74</v>
      </c>
      <c r="O66" s="22">
        <f t="shared" si="20"/>
        <v>6293.5599999999995</v>
      </c>
      <c r="P66" s="22">
        <v>4799.728752</v>
      </c>
      <c r="Q66" s="22">
        <v>1986.094656</v>
      </c>
      <c r="R66" s="22">
        <v>13.792324000000001</v>
      </c>
      <c r="S66" s="22">
        <v>13.792324000000001</v>
      </c>
      <c r="T66" s="22">
        <f t="shared" si="21"/>
        <v>6813.4080560000002</v>
      </c>
      <c r="U66" s="22">
        <v>5074.2732366144</v>
      </c>
      <c r="V66" s="22">
        <v>2099.6992703231999</v>
      </c>
      <c r="W66" s="22">
        <v>14.581244932800001</v>
      </c>
      <c r="X66" s="22">
        <v>14.581244932800001</v>
      </c>
      <c r="Y66" s="22">
        <f t="shared" si="22"/>
        <v>7203.1349968031991</v>
      </c>
    </row>
    <row r="67" spans="1:25" x14ac:dyDescent="0.25">
      <c r="A67" s="17" t="s">
        <v>96</v>
      </c>
      <c r="B67" s="17" t="s">
        <v>97</v>
      </c>
      <c r="C67" s="16" t="s">
        <v>24</v>
      </c>
      <c r="D67" s="3">
        <v>-563594</v>
      </c>
      <c r="E67" s="18">
        <f t="shared" si="19"/>
        <v>-46552.864399999962</v>
      </c>
      <c r="F67" s="3">
        <v>-610146.86439999996</v>
      </c>
      <c r="G67" s="18">
        <f t="shared" si="19"/>
        <v>-34900.400643679895</v>
      </c>
      <c r="H67" s="3">
        <v>-645047.26504367986</v>
      </c>
      <c r="I67" s="2"/>
      <c r="J67" s="16" t="s">
        <v>14</v>
      </c>
      <c r="K67" s="24">
        <v>196130.712</v>
      </c>
      <c r="L67" s="24">
        <v>81157.535999999993</v>
      </c>
      <c r="M67" s="24">
        <v>563.59400000000005</v>
      </c>
      <c r="N67" s="24">
        <v>563.59400000000005</v>
      </c>
      <c r="O67" s="22">
        <f t="shared" si="20"/>
        <v>278415.43599999999</v>
      </c>
      <c r="P67" s="22">
        <v>212331.10881119999</v>
      </c>
      <c r="Q67" s="22">
        <v>87861.148473599984</v>
      </c>
      <c r="R67" s="22">
        <v>610.14686440000003</v>
      </c>
      <c r="S67" s="22">
        <v>610.14686440000003</v>
      </c>
      <c r="T67" s="22">
        <f t="shared" si="21"/>
        <v>301412.55101359996</v>
      </c>
      <c r="U67" s="22">
        <v>224476.44823520057</v>
      </c>
      <c r="V67" s="22">
        <v>92886.806166289898</v>
      </c>
      <c r="W67" s="22">
        <v>645.04726504367989</v>
      </c>
      <c r="X67" s="22">
        <v>645.04726504367989</v>
      </c>
      <c r="Y67" s="22">
        <f t="shared" si="22"/>
        <v>318653.34893157776</v>
      </c>
    </row>
    <row r="68" spans="1:25" x14ac:dyDescent="0.25">
      <c r="A68" s="2"/>
      <c r="B68" s="2"/>
      <c r="C68" s="2"/>
      <c r="D68" s="20" t="s">
        <v>32</v>
      </c>
      <c r="E68" s="2"/>
      <c r="F68" s="20" t="s">
        <v>32</v>
      </c>
      <c r="G68" s="2"/>
      <c r="H68" s="20" t="s">
        <v>32</v>
      </c>
      <c r="I68" s="2"/>
      <c r="J68" s="16"/>
      <c r="K68" s="24"/>
      <c r="L68" s="24"/>
      <c r="M68" s="24"/>
      <c r="N68" s="24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</row>
    <row r="69" spans="1:25" x14ac:dyDescent="0.25">
      <c r="A69" s="13" t="s">
        <v>98</v>
      </c>
      <c r="B69" s="14"/>
      <c r="C69" s="14"/>
      <c r="D69" s="21">
        <v>-1251048</v>
      </c>
      <c r="E69" s="18">
        <f t="shared" ref="E69:G69" si="23">F69-D69</f>
        <v>-103336.56479999982</v>
      </c>
      <c r="F69" s="21">
        <v>-1354384.5647999998</v>
      </c>
      <c r="G69" s="18">
        <f t="shared" si="23"/>
        <v>-77470.797106559854</v>
      </c>
      <c r="H69" s="21">
        <v>-1431855.3619065597</v>
      </c>
      <c r="I69" s="2"/>
      <c r="J69" s="16"/>
      <c r="K69" s="24"/>
      <c r="L69" s="24"/>
      <c r="M69" s="24"/>
      <c r="N69" s="24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</row>
    <row r="70" spans="1:25" x14ac:dyDescent="0.25">
      <c r="A70" s="2"/>
      <c r="B70" s="2"/>
      <c r="C70" s="2"/>
      <c r="D70" s="23"/>
      <c r="E70" s="2"/>
      <c r="F70" s="23"/>
      <c r="G70" s="2"/>
      <c r="H70" s="23"/>
      <c r="I70" s="2"/>
      <c r="J70" s="16"/>
      <c r="K70" s="24"/>
      <c r="L70" s="24"/>
      <c r="M70" s="24"/>
      <c r="N70" s="24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</row>
    <row r="71" spans="1:25" x14ac:dyDescent="0.25">
      <c r="A71" s="13" t="s">
        <v>99</v>
      </c>
      <c r="B71" s="14"/>
      <c r="C71" s="14"/>
      <c r="D71" s="21"/>
      <c r="E71" s="2"/>
      <c r="F71" s="21"/>
      <c r="G71" s="2"/>
      <c r="H71" s="21"/>
      <c r="I71" s="2"/>
      <c r="J71" s="16"/>
      <c r="K71" s="24"/>
      <c r="L71" s="24"/>
      <c r="M71" s="24"/>
      <c r="N71" s="24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</row>
    <row r="72" spans="1:25" x14ac:dyDescent="0.25">
      <c r="A72" s="17" t="s">
        <v>100</v>
      </c>
      <c r="B72" s="17" t="s">
        <v>101</v>
      </c>
      <c r="C72" s="16" t="s">
        <v>102</v>
      </c>
      <c r="D72" s="3">
        <v>758252</v>
      </c>
      <c r="E72" s="18">
        <f t="shared" ref="E72:G75" si="24">F72-D72</f>
        <v>26538.819999999949</v>
      </c>
      <c r="F72" s="3">
        <v>784790.82</v>
      </c>
      <c r="G72" s="18">
        <f t="shared" si="24"/>
        <v>27467.678699999931</v>
      </c>
      <c r="H72" s="3">
        <v>812258.49869999988</v>
      </c>
      <c r="I72" s="2"/>
      <c r="J72" s="16" t="s">
        <v>19</v>
      </c>
      <c r="K72" s="18">
        <v>-300343.61719999998</v>
      </c>
      <c r="L72" s="18">
        <v>-103880.524</v>
      </c>
      <c r="M72" s="18">
        <v>-2426.4064000000003</v>
      </c>
      <c r="N72" s="18">
        <v>-1668.1544000000001</v>
      </c>
      <c r="O72" s="27">
        <f t="shared" ref="O72:O75" si="25">SUM(K72:N72)</f>
        <v>-408318.70199999993</v>
      </c>
      <c r="P72" s="27">
        <v>-310855.64380199998</v>
      </c>
      <c r="Q72" s="27">
        <v>-107516.34234</v>
      </c>
      <c r="R72" s="27">
        <v>-2511.3306240000002</v>
      </c>
      <c r="S72" s="27">
        <v>-1726.539804</v>
      </c>
      <c r="T72" s="27">
        <f t="shared" ref="T72:T75" si="26">SUM(P72:S72)</f>
        <v>-422609.85656999995</v>
      </c>
      <c r="U72" s="27">
        <v>-321735.59133506997</v>
      </c>
      <c r="V72" s="27">
        <v>-111279.4143219</v>
      </c>
      <c r="W72" s="27">
        <v>-2599.2271958399997</v>
      </c>
      <c r="X72" s="27">
        <v>-1786.9686971399999</v>
      </c>
      <c r="Y72" s="27">
        <f t="shared" ref="Y72:Y75" si="27">SUM(U72:X72)</f>
        <v>-437401.20154994994</v>
      </c>
    </row>
    <row r="73" spans="1:25" x14ac:dyDescent="0.25">
      <c r="A73" s="17" t="s">
        <v>103</v>
      </c>
      <c r="B73" s="17" t="s">
        <v>104</v>
      </c>
      <c r="C73" s="16" t="s">
        <v>102</v>
      </c>
      <c r="D73" s="3">
        <v>288271</v>
      </c>
      <c r="E73" s="18">
        <f t="shared" si="24"/>
        <v>10089.484999999986</v>
      </c>
      <c r="F73" s="3">
        <v>298360.48499999999</v>
      </c>
      <c r="G73" s="18">
        <f t="shared" si="24"/>
        <v>10442.616974999954</v>
      </c>
      <c r="H73" s="3">
        <v>308803.10197499994</v>
      </c>
      <c r="I73" s="2"/>
      <c r="J73" s="16" t="s">
        <v>19</v>
      </c>
      <c r="K73" s="22">
        <v>-114184.1431</v>
      </c>
      <c r="L73" s="22">
        <v>-39493.127</v>
      </c>
      <c r="M73" s="22">
        <v>-922.46720000000005</v>
      </c>
      <c r="N73" s="22">
        <v>-634.19620000000009</v>
      </c>
      <c r="O73" s="22">
        <f t="shared" si="25"/>
        <v>-155233.93350000001</v>
      </c>
      <c r="P73" s="22">
        <v>-118180.5881085</v>
      </c>
      <c r="Q73" s="22">
        <v>-40875.386445000004</v>
      </c>
      <c r="R73" s="22">
        <v>-954.75355200000001</v>
      </c>
      <c r="S73" s="22">
        <v>-656.39306699999997</v>
      </c>
      <c r="T73" s="22">
        <f t="shared" si="26"/>
        <v>-160667.12117250002</v>
      </c>
      <c r="U73" s="22">
        <v>-122316.90869229748</v>
      </c>
      <c r="V73" s="22">
        <v>-42306.024970574996</v>
      </c>
      <c r="W73" s="22">
        <v>-988.16992631999983</v>
      </c>
      <c r="X73" s="22">
        <v>-679.36682434499994</v>
      </c>
      <c r="Y73" s="22">
        <f t="shared" si="27"/>
        <v>-166290.47041353746</v>
      </c>
    </row>
    <row r="74" spans="1:25" x14ac:dyDescent="0.25">
      <c r="A74" s="17" t="s">
        <v>105</v>
      </c>
      <c r="B74" s="17" t="s">
        <v>106</v>
      </c>
      <c r="C74" s="16" t="s">
        <v>102</v>
      </c>
      <c r="D74" s="3">
        <v>634719</v>
      </c>
      <c r="E74" s="18">
        <f t="shared" si="24"/>
        <v>22215.164999999921</v>
      </c>
      <c r="F74" s="3">
        <v>656934.16499999992</v>
      </c>
      <c r="G74" s="18">
        <f t="shared" si="24"/>
        <v>22992.695774999913</v>
      </c>
      <c r="H74" s="3">
        <v>679926.86077499983</v>
      </c>
      <c r="I74" s="2"/>
      <c r="J74" s="16" t="s">
        <v>19</v>
      </c>
      <c r="K74" s="24">
        <v>-251412.19589999999</v>
      </c>
      <c r="L74" s="24">
        <v>-86956.503000000012</v>
      </c>
      <c r="M74" s="24">
        <v>-2031.1008000000002</v>
      </c>
      <c r="N74" s="24">
        <v>-1396.3818000000001</v>
      </c>
      <c r="O74" s="22">
        <f t="shared" si="25"/>
        <v>-341796.18150000001</v>
      </c>
      <c r="P74" s="22">
        <v>-260211.62275649997</v>
      </c>
      <c r="Q74" s="22">
        <v>-89999.98060499999</v>
      </c>
      <c r="R74" s="22">
        <v>-2102.1893279999999</v>
      </c>
      <c r="S74" s="22">
        <v>-1445.2551629999998</v>
      </c>
      <c r="T74" s="22">
        <f t="shared" si="26"/>
        <v>-353759.04785249999</v>
      </c>
      <c r="U74" s="22">
        <v>-269319.02955297742</v>
      </c>
      <c r="V74" s="22">
        <v>-93149.979926174987</v>
      </c>
      <c r="W74" s="22">
        <v>-2175.7659544799994</v>
      </c>
      <c r="X74" s="22">
        <v>-1495.8390937049996</v>
      </c>
      <c r="Y74" s="22">
        <f t="shared" si="27"/>
        <v>-366140.61452733737</v>
      </c>
    </row>
    <row r="75" spans="1:25" x14ac:dyDescent="0.25">
      <c r="A75" s="17" t="s">
        <v>107</v>
      </c>
      <c r="B75" s="17" t="s">
        <v>108</v>
      </c>
      <c r="C75" s="16" t="s">
        <v>102</v>
      </c>
      <c r="D75" s="3">
        <v>30243</v>
      </c>
      <c r="E75" s="18">
        <f t="shared" si="24"/>
        <v>1058.5049999999974</v>
      </c>
      <c r="F75" s="3">
        <v>31301.504999999997</v>
      </c>
      <c r="G75" s="18">
        <f t="shared" si="24"/>
        <v>1095.552674999999</v>
      </c>
      <c r="H75" s="3">
        <v>32397.057674999996</v>
      </c>
      <c r="I75" s="2"/>
      <c r="J75" s="16" t="s">
        <v>19</v>
      </c>
      <c r="K75" s="24">
        <v>-11979.2523</v>
      </c>
      <c r="L75" s="24">
        <v>-4143.2910000000002</v>
      </c>
      <c r="M75" s="24">
        <v>-96.777600000000007</v>
      </c>
      <c r="N75" s="24">
        <v>-66.534599999999998</v>
      </c>
      <c r="O75" s="22">
        <f t="shared" si="25"/>
        <v>-16285.855500000001</v>
      </c>
      <c r="P75" s="22">
        <v>-12398.526130499999</v>
      </c>
      <c r="Q75" s="22">
        <v>-4288.3061850000004</v>
      </c>
      <c r="R75" s="22">
        <v>-100.164816</v>
      </c>
      <c r="S75" s="22">
        <v>-68.863310999999996</v>
      </c>
      <c r="T75" s="22">
        <f t="shared" si="26"/>
        <v>-16855.860442500001</v>
      </c>
      <c r="U75" s="22">
        <v>-12832.474545067498</v>
      </c>
      <c r="V75" s="22">
        <v>-4438.396901475</v>
      </c>
      <c r="W75" s="22">
        <v>-103.67058455999999</v>
      </c>
      <c r="X75" s="22">
        <v>-71.273526884999995</v>
      </c>
      <c r="Y75" s="22">
        <f t="shared" si="27"/>
        <v>-17445.815557987502</v>
      </c>
    </row>
    <row r="76" spans="1:25" x14ac:dyDescent="0.25">
      <c r="A76" s="2"/>
      <c r="B76" s="2"/>
      <c r="C76" s="2"/>
      <c r="D76" s="20" t="s">
        <v>32</v>
      </c>
      <c r="E76" s="2"/>
      <c r="F76" s="20" t="s">
        <v>32</v>
      </c>
      <c r="G76" s="2"/>
      <c r="H76" s="20" t="s">
        <v>32</v>
      </c>
      <c r="I76" s="2"/>
      <c r="J76" s="16"/>
      <c r="K76" s="24"/>
      <c r="L76" s="24"/>
      <c r="M76" s="24"/>
      <c r="N76" s="24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</row>
    <row r="77" spans="1:25" x14ac:dyDescent="0.25">
      <c r="A77" s="13" t="s">
        <v>109</v>
      </c>
      <c r="B77" s="14"/>
      <c r="C77" s="14"/>
      <c r="D77" s="21">
        <v>1711485</v>
      </c>
      <c r="E77" s="18">
        <f t="shared" ref="E77:G77" si="28">F77-D77</f>
        <v>59901.974999999627</v>
      </c>
      <c r="F77" s="21">
        <v>1771386.9749999996</v>
      </c>
      <c r="G77" s="18">
        <f t="shared" si="28"/>
        <v>61998.544125000248</v>
      </c>
      <c r="H77" s="21">
        <v>1833385.5191249999</v>
      </c>
      <c r="I77" s="2"/>
      <c r="J77" s="16"/>
      <c r="K77" s="24"/>
      <c r="L77" s="24"/>
      <c r="M77" s="24"/>
      <c r="N77" s="24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</row>
    <row r="78" spans="1:25" x14ac:dyDescent="0.25">
      <c r="A78" s="2"/>
      <c r="B78" s="2"/>
      <c r="C78" s="2"/>
      <c r="D78" s="23"/>
      <c r="E78" s="2"/>
      <c r="F78" s="23"/>
      <c r="G78" s="2"/>
      <c r="H78" s="23"/>
      <c r="I78" s="2"/>
      <c r="J78" s="16"/>
      <c r="K78" s="24"/>
      <c r="L78" s="24"/>
      <c r="M78" s="24"/>
      <c r="N78" s="24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</row>
    <row r="79" spans="1:25" x14ac:dyDescent="0.25">
      <c r="A79" s="13" t="s">
        <v>110</v>
      </c>
      <c r="B79" s="14"/>
      <c r="C79" s="14"/>
      <c r="D79" s="21"/>
      <c r="E79" s="2"/>
      <c r="F79" s="21"/>
      <c r="G79" s="2"/>
      <c r="H79" s="21"/>
      <c r="I79" s="2"/>
      <c r="J79" s="16"/>
      <c r="K79" s="18"/>
      <c r="L79" s="18"/>
      <c r="M79" s="18"/>
      <c r="N79" s="18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</row>
    <row r="80" spans="1:25" x14ac:dyDescent="0.25">
      <c r="A80" s="17" t="s">
        <v>111</v>
      </c>
      <c r="B80" s="17" t="s">
        <v>112</v>
      </c>
      <c r="C80" s="16" t="s">
        <v>102</v>
      </c>
      <c r="D80" s="3">
        <v>154852</v>
      </c>
      <c r="E80" s="18">
        <f t="shared" ref="E80:G85" si="29">F80-D80</f>
        <v>5419.8199999999779</v>
      </c>
      <c r="F80" s="3">
        <v>160271.81999999998</v>
      </c>
      <c r="G80" s="18">
        <f t="shared" si="29"/>
        <v>5609.5136999999813</v>
      </c>
      <c r="H80" s="3">
        <v>165881.33369999996</v>
      </c>
      <c r="I80" s="2"/>
      <c r="J80" s="16" t="s">
        <v>19</v>
      </c>
      <c r="K80" s="22">
        <v>-80523.040000000008</v>
      </c>
      <c r="L80" s="22">
        <v>0</v>
      </c>
      <c r="M80" s="22">
        <v>0</v>
      </c>
      <c r="N80" s="22">
        <v>0</v>
      </c>
      <c r="O80" s="22">
        <f t="shared" ref="O80:O85" si="30">SUM(K80:N80)</f>
        <v>-80523.040000000008</v>
      </c>
      <c r="P80" s="22">
        <v>-83341.346399999995</v>
      </c>
      <c r="Q80" s="22">
        <v>0</v>
      </c>
      <c r="R80" s="22">
        <v>0</v>
      </c>
      <c r="S80" s="22">
        <v>0</v>
      </c>
      <c r="T80" s="22">
        <f t="shared" ref="T80:T85" si="31">SUM(P80:S80)</f>
        <v>-83341.346399999995</v>
      </c>
      <c r="U80" s="22">
        <v>-86258.293523999979</v>
      </c>
      <c r="V80" s="22">
        <v>0</v>
      </c>
      <c r="W80" s="22">
        <v>0</v>
      </c>
      <c r="X80" s="22">
        <v>0</v>
      </c>
      <c r="Y80" s="22">
        <f t="shared" ref="Y80:Y85" si="32">SUM(U80:X80)</f>
        <v>-86258.293523999979</v>
      </c>
    </row>
    <row r="81" spans="1:25" x14ac:dyDescent="0.25">
      <c r="A81" s="17" t="s">
        <v>113</v>
      </c>
      <c r="B81" s="17" t="s">
        <v>114</v>
      </c>
      <c r="C81" s="16" t="s">
        <v>61</v>
      </c>
      <c r="D81" s="3">
        <v>160761</v>
      </c>
      <c r="E81" s="18">
        <f t="shared" si="29"/>
        <v>-76722.921538461538</v>
      </c>
      <c r="F81" s="3">
        <v>84038.078461538462</v>
      </c>
      <c r="G81" s="18">
        <f t="shared" si="29"/>
        <v>-37216.210769230776</v>
      </c>
      <c r="H81" s="3">
        <v>46821.867692307686</v>
      </c>
      <c r="I81" s="2"/>
      <c r="J81" s="16" t="s">
        <v>19</v>
      </c>
      <c r="K81" s="24">
        <v>-63677.432099999998</v>
      </c>
      <c r="L81" s="24">
        <v>-22024.257000000001</v>
      </c>
      <c r="M81" s="24">
        <v>-514.43520000000001</v>
      </c>
      <c r="N81" s="24">
        <v>-353.67420000000004</v>
      </c>
      <c r="O81" s="22">
        <f t="shared" si="30"/>
        <v>-86569.798500000004</v>
      </c>
      <c r="P81" s="22">
        <v>-33287.482878615388</v>
      </c>
      <c r="Q81" s="22">
        <v>-11513.216749230771</v>
      </c>
      <c r="R81" s="22">
        <v>-268.92185107692308</v>
      </c>
      <c r="S81" s="22">
        <v>-184.88377261538463</v>
      </c>
      <c r="T81" s="22">
        <f t="shared" si="31"/>
        <v>-45254.505251538467</v>
      </c>
      <c r="U81" s="22">
        <v>-18546.141792923074</v>
      </c>
      <c r="V81" s="22">
        <v>-6414.5958738461532</v>
      </c>
      <c r="W81" s="22">
        <v>-149.8299766153846</v>
      </c>
      <c r="X81" s="22">
        <v>-103.00810892307692</v>
      </c>
      <c r="Y81" s="22">
        <f t="shared" si="32"/>
        <v>-25213.575752307686</v>
      </c>
    </row>
    <row r="82" spans="1:25" x14ac:dyDescent="0.25">
      <c r="A82" s="17" t="s">
        <v>115</v>
      </c>
      <c r="B82" s="17" t="s">
        <v>116</v>
      </c>
      <c r="C82" s="16" t="s">
        <v>102</v>
      </c>
      <c r="D82" s="3">
        <v>27156</v>
      </c>
      <c r="E82" s="18">
        <f t="shared" si="29"/>
        <v>950.45999999999913</v>
      </c>
      <c r="F82" s="3">
        <v>28106.46</v>
      </c>
      <c r="G82" s="18">
        <f t="shared" si="29"/>
        <v>983.72609999999622</v>
      </c>
      <c r="H82" s="3">
        <v>29090.186099999995</v>
      </c>
      <c r="I82" s="2"/>
      <c r="J82" s="16" t="s">
        <v>19</v>
      </c>
      <c r="K82" s="24">
        <v>-10756.491599999999</v>
      </c>
      <c r="L82" s="24">
        <v>-3720.3720000000003</v>
      </c>
      <c r="M82" s="24">
        <v>-86.899200000000008</v>
      </c>
      <c r="N82" s="24">
        <v>-59.743200000000002</v>
      </c>
      <c r="O82" s="22">
        <f t="shared" si="30"/>
        <v>-14623.506000000001</v>
      </c>
      <c r="P82" s="22">
        <v>-11132.968806000001</v>
      </c>
      <c r="Q82" s="22">
        <v>-3850.58502</v>
      </c>
      <c r="R82" s="22">
        <v>-89.940672000000006</v>
      </c>
      <c r="S82" s="22">
        <v>-61.834212000000001</v>
      </c>
      <c r="T82" s="22">
        <f t="shared" si="31"/>
        <v>-15135.328710000002</v>
      </c>
      <c r="U82" s="22">
        <v>-11522.622714209998</v>
      </c>
      <c r="V82" s="22">
        <v>-3985.3554956999997</v>
      </c>
      <c r="W82" s="22">
        <v>-93.088595519999984</v>
      </c>
      <c r="X82" s="22">
        <v>-63.998409419999994</v>
      </c>
      <c r="Y82" s="22">
        <f t="shared" si="32"/>
        <v>-15665.065214849998</v>
      </c>
    </row>
    <row r="83" spans="1:25" x14ac:dyDescent="0.25">
      <c r="A83" s="17" t="s">
        <v>117</v>
      </c>
      <c r="B83" s="17" t="s">
        <v>118</v>
      </c>
      <c r="C83" s="16" t="s">
        <v>102</v>
      </c>
      <c r="D83" s="3">
        <v>-223</v>
      </c>
      <c r="E83" s="18">
        <f t="shared" si="29"/>
        <v>-7.8049999999999784</v>
      </c>
      <c r="F83" s="3">
        <v>-230.80499999999998</v>
      </c>
      <c r="G83" s="18">
        <f t="shared" si="29"/>
        <v>-8.0781749999999874</v>
      </c>
      <c r="H83" s="3">
        <v>-238.88317499999997</v>
      </c>
      <c r="I83" s="2"/>
      <c r="J83" s="16" t="s">
        <v>19</v>
      </c>
      <c r="K83" s="24">
        <v>88.330300000000008</v>
      </c>
      <c r="L83" s="24">
        <v>30.551000000000002</v>
      </c>
      <c r="M83" s="24">
        <v>0.71360000000000001</v>
      </c>
      <c r="N83" s="24">
        <v>0.49060000000000004</v>
      </c>
      <c r="O83" s="22">
        <f t="shared" si="30"/>
        <v>120.08550000000001</v>
      </c>
      <c r="P83" s="22">
        <v>91.421860499999994</v>
      </c>
      <c r="Q83" s="22">
        <v>31.620284999999999</v>
      </c>
      <c r="R83" s="22">
        <v>0.73857600000000001</v>
      </c>
      <c r="S83" s="22">
        <v>0.50777099999999997</v>
      </c>
      <c r="T83" s="22">
        <f t="shared" si="31"/>
        <v>124.28849249999999</v>
      </c>
      <c r="U83" s="22">
        <v>94.621625617499987</v>
      </c>
      <c r="V83" s="22">
        <v>32.726994974999997</v>
      </c>
      <c r="W83" s="22">
        <v>0.76442615999999997</v>
      </c>
      <c r="X83" s="22">
        <v>0.52554298499999996</v>
      </c>
      <c r="Y83" s="22">
        <f t="shared" si="32"/>
        <v>128.63858973749998</v>
      </c>
    </row>
    <row r="84" spans="1:25" x14ac:dyDescent="0.25">
      <c r="A84" s="17" t="s">
        <v>119</v>
      </c>
      <c r="B84" s="17" t="s">
        <v>120</v>
      </c>
      <c r="C84" s="16" t="s">
        <v>102</v>
      </c>
      <c r="D84" s="3">
        <v>-17156</v>
      </c>
      <c r="E84" s="18">
        <f t="shared" si="29"/>
        <v>-600.45999999999913</v>
      </c>
      <c r="F84" s="3">
        <v>-17756.46</v>
      </c>
      <c r="G84" s="18">
        <f t="shared" si="29"/>
        <v>-621.47609999999986</v>
      </c>
      <c r="H84" s="3">
        <v>-18377.936099999999</v>
      </c>
      <c r="I84" s="2"/>
      <c r="J84" s="16" t="s">
        <v>19</v>
      </c>
      <c r="K84" s="24">
        <v>6795.4916000000003</v>
      </c>
      <c r="L84" s="24">
        <v>2350.3720000000003</v>
      </c>
      <c r="M84" s="24">
        <v>54.8992</v>
      </c>
      <c r="N84" s="24">
        <v>37.743200000000002</v>
      </c>
      <c r="O84" s="22">
        <f t="shared" si="30"/>
        <v>9238.5060000000012</v>
      </c>
      <c r="P84" s="22">
        <v>7033.3338059999996</v>
      </c>
      <c r="Q84" s="22">
        <v>2432.6350200000002</v>
      </c>
      <c r="R84" s="22">
        <v>56.820672000000002</v>
      </c>
      <c r="S84" s="22">
        <v>39.064211999999998</v>
      </c>
      <c r="T84" s="22">
        <f t="shared" si="31"/>
        <v>9561.8537099999994</v>
      </c>
      <c r="U84" s="22">
        <v>7279.5004892099996</v>
      </c>
      <c r="V84" s="22">
        <v>2517.7772457000001</v>
      </c>
      <c r="W84" s="22">
        <v>58.809395520000002</v>
      </c>
      <c r="X84" s="22">
        <v>40.431459420000003</v>
      </c>
      <c r="Y84" s="22">
        <f t="shared" si="32"/>
        <v>9896.5185898500004</v>
      </c>
    </row>
    <row r="85" spans="1:25" x14ac:dyDescent="0.25">
      <c r="A85" s="17" t="s">
        <v>121</v>
      </c>
      <c r="B85" s="17" t="s">
        <v>122</v>
      </c>
      <c r="C85" s="16" t="s">
        <v>102</v>
      </c>
      <c r="D85" s="3">
        <v>-17299</v>
      </c>
      <c r="E85" s="18">
        <f t="shared" si="29"/>
        <v>-605.46500000000015</v>
      </c>
      <c r="F85" s="3">
        <v>-17904.465</v>
      </c>
      <c r="G85" s="18">
        <f t="shared" si="29"/>
        <v>-626.65627499999755</v>
      </c>
      <c r="H85" s="3">
        <v>-18531.121274999998</v>
      </c>
      <c r="I85" s="2"/>
      <c r="J85" s="16" t="s">
        <v>19</v>
      </c>
      <c r="K85" s="24">
        <v>6852.1338999999998</v>
      </c>
      <c r="L85" s="24">
        <v>2369.9630000000002</v>
      </c>
      <c r="M85" s="24">
        <v>55.3568</v>
      </c>
      <c r="N85" s="24">
        <v>38.0578</v>
      </c>
      <c r="O85" s="22">
        <f t="shared" si="30"/>
        <v>9315.5115000000005</v>
      </c>
      <c r="P85" s="22">
        <v>7091.9585864999999</v>
      </c>
      <c r="Q85" s="22">
        <v>2452.911705</v>
      </c>
      <c r="R85" s="22">
        <v>57.294288000000002</v>
      </c>
      <c r="S85" s="22">
        <v>39.389823</v>
      </c>
      <c r="T85" s="22">
        <f t="shared" si="31"/>
        <v>9641.5544024999981</v>
      </c>
      <c r="U85" s="22">
        <v>7340.1771370274992</v>
      </c>
      <c r="V85" s="22">
        <v>2538.7636146750001</v>
      </c>
      <c r="W85" s="22">
        <v>59.299588079999992</v>
      </c>
      <c r="X85" s="22">
        <v>40.768466804999996</v>
      </c>
      <c r="Y85" s="22">
        <f t="shared" si="32"/>
        <v>9979.0088065875007</v>
      </c>
    </row>
    <row r="86" spans="1:25" x14ac:dyDescent="0.25">
      <c r="A86" s="2"/>
      <c r="B86" s="2"/>
      <c r="C86" s="2"/>
      <c r="D86" s="20" t="s">
        <v>32</v>
      </c>
      <c r="E86" s="2"/>
      <c r="F86" s="20" t="s">
        <v>32</v>
      </c>
      <c r="G86" s="2"/>
      <c r="H86" s="20" t="s">
        <v>32</v>
      </c>
      <c r="I86" s="2"/>
      <c r="J86" s="16"/>
      <c r="K86" s="18"/>
      <c r="L86" s="18"/>
      <c r="M86" s="18"/>
      <c r="N86" s="18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</row>
    <row r="87" spans="1:25" x14ac:dyDescent="0.25">
      <c r="A87" s="13" t="s">
        <v>123</v>
      </c>
      <c r="B87" s="14"/>
      <c r="C87" s="14"/>
      <c r="D87" s="21">
        <v>308091</v>
      </c>
      <c r="E87" s="18">
        <f t="shared" ref="E87:G87" si="33">F87-D87</f>
        <v>-71566.371538461535</v>
      </c>
      <c r="F87" s="21">
        <v>236524.62846153846</v>
      </c>
      <c r="G87" s="18">
        <f t="shared" si="33"/>
        <v>-31879.181519230828</v>
      </c>
      <c r="H87" s="21">
        <v>204645.44694230764</v>
      </c>
      <c r="I87" s="2"/>
      <c r="J87" s="16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</row>
    <row r="88" spans="1:25" x14ac:dyDescent="0.25">
      <c r="A88" s="2"/>
      <c r="B88" s="2"/>
      <c r="C88" s="2"/>
      <c r="D88" s="23"/>
      <c r="E88" s="2"/>
      <c r="F88" s="23"/>
      <c r="G88" s="2"/>
      <c r="H88" s="23"/>
      <c r="I88" s="2"/>
      <c r="J88" s="16"/>
      <c r="K88" s="24"/>
      <c r="L88" s="24"/>
      <c r="M88" s="24"/>
      <c r="N88" s="24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</row>
    <row r="89" spans="1:25" x14ac:dyDescent="0.25">
      <c r="A89" s="13" t="s">
        <v>124</v>
      </c>
      <c r="B89" s="14"/>
      <c r="C89" s="14"/>
      <c r="D89" s="15"/>
      <c r="E89" s="2"/>
      <c r="F89" s="15"/>
      <c r="G89" s="2"/>
      <c r="H89" s="15"/>
      <c r="I89" s="2"/>
      <c r="J89" s="16"/>
      <c r="K89" s="24"/>
      <c r="L89" s="24"/>
      <c r="M89" s="24"/>
      <c r="N89" s="24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</row>
    <row r="90" spans="1:25" x14ac:dyDescent="0.25">
      <c r="A90" s="17" t="s">
        <v>125</v>
      </c>
      <c r="B90" s="17" t="s">
        <v>126</v>
      </c>
      <c r="C90" s="16" t="s">
        <v>61</v>
      </c>
      <c r="D90" s="3">
        <v>-9527121</v>
      </c>
      <c r="E90" s="18">
        <f t="shared" ref="E90:G95" si="34">F90-D90</f>
        <v>-4051903</v>
      </c>
      <c r="F90" s="3">
        <v>-13579024</v>
      </c>
      <c r="G90" s="18">
        <f t="shared" si="34"/>
        <v>0</v>
      </c>
      <c r="H90" s="31">
        <v>-13579024</v>
      </c>
      <c r="I90" s="2"/>
      <c r="J90" s="16" t="s">
        <v>15</v>
      </c>
      <c r="K90" s="24">
        <v>4954102.92</v>
      </c>
      <c r="L90" s="24">
        <v>0</v>
      </c>
      <c r="M90" s="24">
        <v>0</v>
      </c>
      <c r="N90" s="24">
        <v>0</v>
      </c>
      <c r="O90" s="22">
        <f t="shared" ref="O90:O95" si="35">SUM(K90:N90)</f>
        <v>4954102.92</v>
      </c>
      <c r="P90" s="22">
        <v>7061092.4800000004</v>
      </c>
      <c r="Q90" s="22">
        <v>0</v>
      </c>
      <c r="R90" s="22">
        <v>0</v>
      </c>
      <c r="S90" s="22">
        <v>0</v>
      </c>
      <c r="T90" s="32">
        <f t="shared" ref="T90:T95" si="36">SUM(P90:S90)</f>
        <v>7061092.4800000004</v>
      </c>
      <c r="U90" s="22">
        <v>7061092.4800000004</v>
      </c>
      <c r="V90" s="22">
        <v>0</v>
      </c>
      <c r="W90" s="22">
        <v>0</v>
      </c>
      <c r="X90" s="22">
        <v>0</v>
      </c>
      <c r="Y90" s="22">
        <f t="shared" ref="Y90:Y95" si="37">SUM(U90:X90)</f>
        <v>7061092.4800000004</v>
      </c>
    </row>
    <row r="91" spans="1:25" x14ac:dyDescent="0.25">
      <c r="A91" s="17" t="s">
        <v>127</v>
      </c>
      <c r="B91" s="17" t="s">
        <v>128</v>
      </c>
      <c r="C91" s="16" t="s">
        <v>102</v>
      </c>
      <c r="D91" s="3">
        <v>-73875</v>
      </c>
      <c r="E91" s="18">
        <f t="shared" si="34"/>
        <v>-2585.625</v>
      </c>
      <c r="F91" s="3">
        <v>-76460.625</v>
      </c>
      <c r="G91" s="18">
        <f t="shared" si="34"/>
        <v>-2676.1218749999971</v>
      </c>
      <c r="H91" s="3">
        <v>-79136.746874999997</v>
      </c>
      <c r="I91" s="2"/>
      <c r="J91" s="16" t="s">
        <v>15</v>
      </c>
      <c r="K91" s="24">
        <v>38415</v>
      </c>
      <c r="L91" s="24">
        <v>0</v>
      </c>
      <c r="M91" s="24">
        <v>0</v>
      </c>
      <c r="N91" s="24">
        <v>0</v>
      </c>
      <c r="O91" s="22">
        <f t="shared" si="35"/>
        <v>38415</v>
      </c>
      <c r="P91" s="22">
        <v>39759.525000000001</v>
      </c>
      <c r="Q91" s="22">
        <v>0</v>
      </c>
      <c r="R91" s="22">
        <v>0</v>
      </c>
      <c r="S91" s="22">
        <v>0</v>
      </c>
      <c r="T91" s="22">
        <f t="shared" si="36"/>
        <v>39759.525000000001</v>
      </c>
      <c r="U91" s="22">
        <v>41151.108375000003</v>
      </c>
      <c r="V91" s="22">
        <v>0</v>
      </c>
      <c r="W91" s="22">
        <v>0</v>
      </c>
      <c r="X91" s="22">
        <v>0</v>
      </c>
      <c r="Y91" s="22">
        <f t="shared" si="37"/>
        <v>41151.108375000003</v>
      </c>
    </row>
    <row r="92" spans="1:25" x14ac:dyDescent="0.25">
      <c r="A92" s="17" t="s">
        <v>129</v>
      </c>
      <c r="B92" s="17" t="s">
        <v>130</v>
      </c>
      <c r="C92" s="16" t="s">
        <v>61</v>
      </c>
      <c r="D92" s="3">
        <v>-524039</v>
      </c>
      <c r="E92" s="18">
        <f t="shared" si="34"/>
        <v>-74649</v>
      </c>
      <c r="F92" s="3">
        <v>-598688</v>
      </c>
      <c r="G92" s="18">
        <f t="shared" si="34"/>
        <v>0</v>
      </c>
      <c r="H92" s="3">
        <v>-598688</v>
      </c>
      <c r="I92" s="2"/>
      <c r="J92" s="16" t="s">
        <v>15</v>
      </c>
      <c r="K92" s="18">
        <v>272500.28000000003</v>
      </c>
      <c r="L92" s="18">
        <v>0</v>
      </c>
      <c r="M92" s="18">
        <v>0</v>
      </c>
      <c r="N92" s="18">
        <v>0</v>
      </c>
      <c r="O92" s="27">
        <f t="shared" si="35"/>
        <v>272500.28000000003</v>
      </c>
      <c r="P92" s="27">
        <v>311317.76000000001</v>
      </c>
      <c r="Q92" s="27">
        <v>0</v>
      </c>
      <c r="R92" s="27">
        <v>0</v>
      </c>
      <c r="S92" s="27">
        <v>0</v>
      </c>
      <c r="T92" s="27">
        <f t="shared" si="36"/>
        <v>311317.76000000001</v>
      </c>
      <c r="U92" s="27">
        <v>311317.76000000001</v>
      </c>
      <c r="V92" s="27">
        <v>0</v>
      </c>
      <c r="W92" s="27">
        <v>0</v>
      </c>
      <c r="X92" s="27">
        <v>0</v>
      </c>
      <c r="Y92" s="27">
        <f t="shared" si="37"/>
        <v>311317.76000000001</v>
      </c>
    </row>
    <row r="93" spans="1:25" x14ac:dyDescent="0.25">
      <c r="A93" s="17" t="s">
        <v>131</v>
      </c>
      <c r="B93" s="17" t="s">
        <v>132</v>
      </c>
      <c r="C93" s="16" t="s">
        <v>102</v>
      </c>
      <c r="D93" s="3">
        <v>-101763</v>
      </c>
      <c r="E93" s="18">
        <f t="shared" si="34"/>
        <v>-3561.7049999999872</v>
      </c>
      <c r="F93" s="3">
        <v>-105324.70499999999</v>
      </c>
      <c r="G93" s="18">
        <f t="shared" si="34"/>
        <v>-3686.3646749999898</v>
      </c>
      <c r="H93" s="3">
        <v>-109011.06967499998</v>
      </c>
      <c r="I93" s="2"/>
      <c r="J93" s="16" t="s">
        <v>15</v>
      </c>
      <c r="K93" s="22">
        <v>52916.76</v>
      </c>
      <c r="L93" s="22">
        <v>0</v>
      </c>
      <c r="M93" s="22">
        <v>0</v>
      </c>
      <c r="N93" s="22">
        <v>0</v>
      </c>
      <c r="O93" s="22">
        <f t="shared" si="35"/>
        <v>52916.76</v>
      </c>
      <c r="P93" s="22">
        <v>54768.846599999997</v>
      </c>
      <c r="Q93" s="22">
        <v>0</v>
      </c>
      <c r="R93" s="22">
        <v>0</v>
      </c>
      <c r="S93" s="22">
        <v>0</v>
      </c>
      <c r="T93" s="22">
        <f t="shared" si="36"/>
        <v>54768.846599999997</v>
      </c>
      <c r="U93" s="22">
        <v>56685.756230999992</v>
      </c>
      <c r="V93" s="22">
        <v>0</v>
      </c>
      <c r="W93" s="22">
        <v>0</v>
      </c>
      <c r="X93" s="22">
        <v>0</v>
      </c>
      <c r="Y93" s="22">
        <f t="shared" si="37"/>
        <v>56685.756230999992</v>
      </c>
    </row>
    <row r="94" spans="1:25" x14ac:dyDescent="0.25">
      <c r="A94" s="17" t="s">
        <v>133</v>
      </c>
      <c r="B94" s="17" t="s">
        <v>134</v>
      </c>
      <c r="C94" s="16" t="s">
        <v>102</v>
      </c>
      <c r="D94" s="3">
        <v>-6994</v>
      </c>
      <c r="E94" s="18">
        <f t="shared" si="34"/>
        <v>-244.78999999999905</v>
      </c>
      <c r="F94" s="3">
        <v>-7238.7899999999991</v>
      </c>
      <c r="G94" s="18">
        <f t="shared" si="34"/>
        <v>-253.35764999999901</v>
      </c>
      <c r="H94" s="3">
        <v>-7492.1476499999981</v>
      </c>
      <c r="I94" s="2"/>
      <c r="J94" s="16" t="s">
        <v>15</v>
      </c>
      <c r="K94" s="24">
        <v>3636.88</v>
      </c>
      <c r="L94" s="24">
        <v>0</v>
      </c>
      <c r="M94" s="24">
        <v>0</v>
      </c>
      <c r="N94" s="24">
        <v>0</v>
      </c>
      <c r="O94" s="22">
        <f t="shared" si="35"/>
        <v>3636.88</v>
      </c>
      <c r="P94" s="22">
        <v>3764.1707999999994</v>
      </c>
      <c r="Q94" s="22">
        <v>0</v>
      </c>
      <c r="R94" s="22">
        <v>0</v>
      </c>
      <c r="S94" s="22">
        <v>0</v>
      </c>
      <c r="T94" s="22">
        <f t="shared" si="36"/>
        <v>3764.1707999999994</v>
      </c>
      <c r="U94" s="22">
        <v>3895.9167779999993</v>
      </c>
      <c r="V94" s="22">
        <v>0</v>
      </c>
      <c r="W94" s="22">
        <v>0</v>
      </c>
      <c r="X94" s="22">
        <v>0</v>
      </c>
      <c r="Y94" s="22">
        <f t="shared" si="37"/>
        <v>3895.9167779999993</v>
      </c>
    </row>
    <row r="95" spans="1:25" x14ac:dyDescent="0.25">
      <c r="A95" s="17" t="s">
        <v>135</v>
      </c>
      <c r="B95" s="17" t="s">
        <v>136</v>
      </c>
      <c r="C95" s="16" t="s">
        <v>102</v>
      </c>
      <c r="D95" s="3">
        <v>254904</v>
      </c>
      <c r="E95" s="18">
        <f t="shared" si="34"/>
        <v>8921.6399999999558</v>
      </c>
      <c r="F95" s="3">
        <v>263825.63999999996</v>
      </c>
      <c r="G95" s="18">
        <f t="shared" si="34"/>
        <v>9233.897399999958</v>
      </c>
      <c r="H95" s="3">
        <v>273059.53739999991</v>
      </c>
      <c r="I95" s="2"/>
      <c r="J95" s="16" t="s">
        <v>15</v>
      </c>
      <c r="K95" s="24">
        <v>-132550.08000000002</v>
      </c>
      <c r="L95" s="24">
        <v>0</v>
      </c>
      <c r="M95" s="24">
        <v>0</v>
      </c>
      <c r="N95" s="24">
        <v>0</v>
      </c>
      <c r="O95" s="22">
        <f t="shared" si="35"/>
        <v>-132550.08000000002</v>
      </c>
      <c r="P95" s="22">
        <v>-137189.33279999997</v>
      </c>
      <c r="Q95" s="22">
        <v>0</v>
      </c>
      <c r="R95" s="22">
        <v>0</v>
      </c>
      <c r="S95" s="22">
        <v>0</v>
      </c>
      <c r="T95" s="22">
        <f t="shared" si="36"/>
        <v>-137189.33279999997</v>
      </c>
      <c r="U95" s="22">
        <v>-141990.95944799995</v>
      </c>
      <c r="V95" s="22">
        <v>0</v>
      </c>
      <c r="W95" s="22">
        <v>0</v>
      </c>
      <c r="X95" s="22">
        <v>0</v>
      </c>
      <c r="Y95" s="22">
        <f t="shared" si="37"/>
        <v>-141990.95944799995</v>
      </c>
    </row>
    <row r="96" spans="1:25" x14ac:dyDescent="0.25">
      <c r="A96" s="2"/>
      <c r="B96" s="2"/>
      <c r="C96" s="2"/>
      <c r="D96" s="26" t="s">
        <v>32</v>
      </c>
      <c r="E96" s="2"/>
      <c r="F96" s="26" t="s">
        <v>32</v>
      </c>
      <c r="G96" s="2"/>
      <c r="H96" s="26" t="s">
        <v>32</v>
      </c>
      <c r="I96" s="2"/>
      <c r="J96" s="16"/>
      <c r="K96" s="24"/>
      <c r="L96" s="24"/>
      <c r="M96" s="24"/>
      <c r="N96" s="24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</row>
    <row r="97" spans="1:25" x14ac:dyDescent="0.25">
      <c r="A97" s="13" t="s">
        <v>137</v>
      </c>
      <c r="B97" s="14"/>
      <c r="C97" s="14"/>
      <c r="D97" s="15">
        <v>-9978889</v>
      </c>
      <c r="E97" s="18">
        <f t="shared" ref="E97:G97" si="38">F97-D97</f>
        <v>-4124021.4799999986</v>
      </c>
      <c r="F97" s="15">
        <v>-14102910.479999999</v>
      </c>
      <c r="G97" s="18">
        <f t="shared" si="38"/>
        <v>2618.0531999990344</v>
      </c>
      <c r="H97" s="15">
        <v>-14100292.4268</v>
      </c>
      <c r="I97" s="2"/>
      <c r="J97" s="16"/>
      <c r="K97" s="24"/>
      <c r="L97" s="24"/>
      <c r="M97" s="24"/>
      <c r="N97" s="24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</row>
    <row r="98" spans="1:25" x14ac:dyDescent="0.25">
      <c r="A98" s="2"/>
      <c r="B98" s="2"/>
      <c r="C98" s="2"/>
      <c r="D98" s="3"/>
      <c r="E98" s="2"/>
      <c r="F98" s="3"/>
      <c r="G98" s="2"/>
      <c r="H98" s="3">
        <v>-13934411.0931</v>
      </c>
      <c r="I98" s="2"/>
      <c r="J98" s="16"/>
      <c r="K98" s="24"/>
      <c r="L98" s="24"/>
      <c r="M98" s="24"/>
      <c r="N98" s="24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</row>
    <row r="99" spans="1:25" x14ac:dyDescent="0.25">
      <c r="A99" s="13" t="s">
        <v>138</v>
      </c>
      <c r="B99" s="14"/>
      <c r="C99" s="14"/>
      <c r="D99" s="15"/>
      <c r="E99" s="2"/>
      <c r="F99" s="15"/>
      <c r="G99" s="2"/>
      <c r="H99" s="15"/>
      <c r="I99" s="2"/>
      <c r="J99" s="16"/>
      <c r="K99" s="18"/>
      <c r="L99" s="18"/>
      <c r="M99" s="18"/>
      <c r="N99" s="18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</row>
    <row r="100" spans="1:25" x14ac:dyDescent="0.25">
      <c r="A100" s="17" t="s">
        <v>139</v>
      </c>
      <c r="B100" s="17" t="s">
        <v>140</v>
      </c>
      <c r="C100" s="16" t="s">
        <v>61</v>
      </c>
      <c r="D100" s="3">
        <v>432440</v>
      </c>
      <c r="E100" s="18">
        <f t="shared" ref="E100:G100" si="39">F100-D100</f>
        <v>-277120.4184615385</v>
      </c>
      <c r="F100" s="3">
        <v>155319.58153846153</v>
      </c>
      <c r="G100" s="18">
        <f t="shared" si="39"/>
        <v>-85227.726923076902</v>
      </c>
      <c r="H100" s="3">
        <v>70091.854615384626</v>
      </c>
      <c r="I100" s="2"/>
      <c r="J100" s="16" t="s">
        <v>62</v>
      </c>
      <c r="K100" s="22">
        <v>-169391.0724</v>
      </c>
      <c r="L100" s="22">
        <v>-79517.06719999999</v>
      </c>
      <c r="M100" s="22">
        <v>-1535.162</v>
      </c>
      <c r="N100" s="22">
        <v>-480.00840000000005</v>
      </c>
      <c r="O100" s="22">
        <f t="shared" ref="O100" si="40">SUM(K100:N100)</f>
        <v>-250923.31</v>
      </c>
      <c r="P100" s="22">
        <v>-60840.233284430768</v>
      </c>
      <c r="Q100" s="22">
        <v>-28560.164653292304</v>
      </c>
      <c r="R100" s="22">
        <v>-551.3845144615384</v>
      </c>
      <c r="S100" s="22">
        <v>-172.40473550769232</v>
      </c>
      <c r="T100" s="22">
        <f t="shared" ref="T100" si="41">SUM(P100:S100)</f>
        <v>-90124.187187692296</v>
      </c>
      <c r="U100" s="22">
        <v>-27455.680371392311</v>
      </c>
      <c r="V100" s="22">
        <v>-12888.490226676924</v>
      </c>
      <c r="W100" s="22">
        <v>-248.82608388461543</v>
      </c>
      <c r="X100" s="22">
        <v>-77.801958623076942</v>
      </c>
      <c r="Y100" s="22">
        <f t="shared" ref="Y100" si="42">SUM(U100:X100)</f>
        <v>-40670.798640576933</v>
      </c>
    </row>
    <row r="101" spans="1:25" x14ac:dyDescent="0.25">
      <c r="A101" s="2"/>
      <c r="B101" s="2"/>
      <c r="C101" s="2"/>
      <c r="D101" s="3"/>
      <c r="E101" s="2"/>
      <c r="F101" s="3"/>
      <c r="G101" s="2"/>
      <c r="H101" s="3"/>
      <c r="I101" s="2"/>
      <c r="J101" s="16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</row>
    <row r="102" spans="1:25" x14ac:dyDescent="0.25">
      <c r="A102" s="2"/>
      <c r="B102" s="2"/>
      <c r="C102" s="2"/>
      <c r="D102" s="26"/>
      <c r="E102" s="2"/>
      <c r="F102" s="26"/>
      <c r="G102" s="2"/>
      <c r="H102" s="26"/>
      <c r="I102" s="2"/>
      <c r="J102" s="16"/>
      <c r="K102" s="24">
        <v>3544427.0313423076</v>
      </c>
      <c r="L102" s="24">
        <v>-592203.78563076933</v>
      </c>
      <c r="M102" s="24">
        <v>-8063.4330807692313</v>
      </c>
      <c r="N102" s="24">
        <v>-6531.8278807692313</v>
      </c>
      <c r="O102" s="33">
        <f t="shared" ref="O102" si="43">SUM(K102:N102)</f>
        <v>2937627.9847499998</v>
      </c>
      <c r="P102" s="33">
        <v>5585037.8147016615</v>
      </c>
      <c r="Q102" s="33">
        <v>-636289.21417769219</v>
      </c>
      <c r="R102" s="33">
        <v>-8541.2365950415387</v>
      </c>
      <c r="S102" s="33">
        <v>-6807.2631087953832</v>
      </c>
      <c r="T102" s="33">
        <f t="shared" ref="T102" si="44">SUM(P102:S102)</f>
        <v>4933400.1008201325</v>
      </c>
      <c r="U102" s="33">
        <v>5506703.5789202759</v>
      </c>
      <c r="V102" s="33">
        <v>-666710.63771158236</v>
      </c>
      <c r="W102" s="33">
        <v>-8869.3969336208829</v>
      </c>
      <c r="X102" s="33">
        <v>-7049.1213775613114</v>
      </c>
      <c r="Y102" s="33">
        <f t="shared" ref="Y102" si="45">SUM(U102:X102)</f>
        <v>4824074.4228975112</v>
      </c>
    </row>
  </sheetData>
  <pageMargins left="0.7" right="0.7" top="0.75" bottom="0.75" header="0.3" footer="0.3"/>
  <legacyDrawing r:id="rId1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 A C T I V E ! 1 5 6 7 6 6 7 4 . 1 < / d o c u m e n t i d >  
     < s e n d e r i d > K E A B E T < / s e n d e r i d >  
     < s e n d e r e m a i l > B K E A T I N G @ G U N S T E R . C O M < / s e n d e r e m a i l >  
     < l a s t m o d i f i e d > 2 0 2 2 - 0 3 - 1 6 T 0 8 : 1 0 : 0 7 . 0 0 0 0 0 0 0 - 0 4 : 0 0 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Chesapeake Utilities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Welch, Kathy</dc:creator>
  <cp:lastModifiedBy>Welch, Kathy</cp:lastModifiedBy>
  <dcterms:created xsi:type="dcterms:W3CDTF">2022-03-16T12:05:55Z</dcterms:created>
  <dcterms:modified xsi:type="dcterms:W3CDTF">2022-03-16T12:10:07Z</dcterms:modified>
</cp:coreProperties>
</file>