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\MFR Backup\G Schedules\G-2 NOI\G2-12 to 19 Operation &amp; Maint Expense\List of Adjustments\"/>
    </mc:Choice>
  </mc:AlternateContent>
  <bookViews>
    <workbookView xWindow="0" yWindow="0" windowWidth="23040" windowHeight="9195" tabRatio="850"/>
  </bookViews>
  <sheets>
    <sheet name="Bad Debt Projections" sheetId="16" r:id="rId1"/>
    <sheet name="Customer Growth Applied" sheetId="10" r:id="rId2"/>
    <sheet name="Actuals Summary Avgs Normalized" sheetId="4" r:id="rId3"/>
    <sheet name="Pivot" sheetId="2" r:id="rId4"/>
    <sheet name="gl trans 2015-2021" sheetId="1" r:id="rId5"/>
    <sheet name="CF Detail" sheetId="3" r:id="rId6"/>
    <sheet name="CFG JDC Phosphate" sheetId="15" r:id="rId7"/>
    <sheet name="1225-1440 Pivot" sheetId="9" r:id="rId8"/>
    <sheet name="CFG 1225-1440 gl trans" sheetId="6" r:id="rId9"/>
    <sheet name="C-37 FN" sheetId="11" r:id="rId10"/>
    <sheet name="C-37 CF" sheetId="12" r:id="rId11"/>
    <sheet name="C-37 FI" sheetId="13" r:id="rId12"/>
    <sheet name="C-37 FT" sheetId="14" r:id="rId13"/>
  </sheets>
  <externalReferences>
    <externalReference r:id="rId14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I" localSheetId="0">#REF!</definedName>
    <definedName name="\I">#REF!</definedName>
    <definedName name="\M" localSheetId="0">#REF!</definedName>
    <definedName name="\M">#REF!</definedName>
    <definedName name="\Z" localSheetId="0">#REF!</definedName>
    <definedName name="\Z">#REF!</definedName>
    <definedName name="_10A32ITC3" localSheetId="0">#REF!</definedName>
    <definedName name="_10A32ITC3">#REF!</definedName>
    <definedName name="_11A_4" localSheetId="0">#REF!</definedName>
    <definedName name="_11A_4">#REF!</definedName>
    <definedName name="_12A_5" localSheetId="0">#REF!</definedName>
    <definedName name="_12A_5">#REF!</definedName>
    <definedName name="_13A_6" localSheetId="0">#REF!</definedName>
    <definedName name="_13A_6">#REF!</definedName>
    <definedName name="_14B_1PG1OF2" localSheetId="0">#REF!</definedName>
    <definedName name="_14B_1PG1OF2">#REF!</definedName>
    <definedName name="_15B_1PG2OF2" localSheetId="0">#REF!</definedName>
    <definedName name="_15B_1PG2OF2">#REF!</definedName>
    <definedName name="_16PAGE_1" localSheetId="0">#REF!</definedName>
    <definedName name="_16PAGE_1">#REF!</definedName>
    <definedName name="_17PAGE_2" localSheetId="0">#REF!</definedName>
    <definedName name="_17PAGE_2">#REF!</definedName>
    <definedName name="_18PAGE_3" localSheetId="0">#REF!</definedName>
    <definedName name="_18PAGE_3">#REF!</definedName>
    <definedName name="_19PAGE_4" localSheetId="0">#REF!</definedName>
    <definedName name="_19PAGE_4">#REF!</definedName>
    <definedName name="_1A_1" localSheetId="0">#REF!</definedName>
    <definedName name="_1A_1">#REF!</definedName>
    <definedName name="_20PAGE_5" localSheetId="0">#REF!</definedName>
    <definedName name="_20PAGE_5">#REF!</definedName>
    <definedName name="_21PAGE_6" localSheetId="0">#REF!</definedName>
    <definedName name="_21PAGE_6">#REF!</definedName>
    <definedName name="_22PAGE_7" localSheetId="0">#REF!</definedName>
    <definedName name="_22PAGE_7">#REF!</definedName>
    <definedName name="_23TOC_A" localSheetId="0">#REF!</definedName>
    <definedName name="_23TOC_A">#REF!</definedName>
    <definedName name="_24TOC_B" localSheetId="0">#REF!</definedName>
    <definedName name="_24TOC_B">#REF!</definedName>
    <definedName name="_25TOC_B2" localSheetId="0">#REF!</definedName>
    <definedName name="_25TOC_B2">#REF!</definedName>
    <definedName name="_26TOC_C1" localSheetId="0">#REF!</definedName>
    <definedName name="_26TOC_C1">#REF!</definedName>
    <definedName name="_27TOC_C2" localSheetId="0">#REF!</definedName>
    <definedName name="_27TOC_C2">#REF!</definedName>
    <definedName name="_28TOC_D" localSheetId="0">#REF!</definedName>
    <definedName name="_28TOC_D">#REF!</definedName>
    <definedName name="_29TOC_E" localSheetId="0">#REF!</definedName>
    <definedName name="_29TOC_E">#REF!</definedName>
    <definedName name="_2A12MAT_SUP" localSheetId="0">#REF!</definedName>
    <definedName name="_2A12MAT_SUP">#REF!</definedName>
    <definedName name="_30TOC_F" localSheetId="0">#REF!</definedName>
    <definedName name="_30TOC_F">#REF!</definedName>
    <definedName name="_31TOC_G" localSheetId="0">#REF!</definedName>
    <definedName name="_31TOC_G">#REF!</definedName>
    <definedName name="_32TOC_H" localSheetId="0">#REF!</definedName>
    <definedName name="_32TOC_H">#REF!</definedName>
    <definedName name="_33TOC_I" localSheetId="0">#REF!</definedName>
    <definedName name="_33TOC_I">#REF!</definedName>
    <definedName name="_3A15_NOI" localSheetId="0">#REF!</definedName>
    <definedName name="_3A15_NOI">#REF!</definedName>
    <definedName name="_4A17A_GEXP" localSheetId="0">#REF!</definedName>
    <definedName name="_4A17A_GEXP">#REF!</definedName>
    <definedName name="_5A_2" localSheetId="0">#REF!</definedName>
    <definedName name="_5A_2">#REF!</definedName>
    <definedName name="_6A24COST_CAP" localSheetId="0">#REF!</definedName>
    <definedName name="_6A24COST_CAP">#REF!</definedName>
    <definedName name="_7A_3" localSheetId="0">#REF!</definedName>
    <definedName name="_7A_3">#REF!</definedName>
    <definedName name="_8A32ITC" localSheetId="0">#REF!</definedName>
    <definedName name="_8A32ITC">#REF!</definedName>
    <definedName name="_9A32ITC10" localSheetId="0">#REF!</definedName>
    <definedName name="_9A32ITC10">#REF!</definedName>
    <definedName name="_B2" localSheetId="0">#REF!</definedName>
    <definedName name="_B2">#REF!</definedName>
    <definedName name="_B3" localSheetId="0">#REF!</definedName>
    <definedName name="_B3">#REF!</definedName>
    <definedName name="_xlnm._FilterDatabase" localSheetId="8" hidden="1">'CFG 1225-1440 gl trans'!$A$1:$Q$264</definedName>
    <definedName name="_xlnm._FilterDatabase" localSheetId="4" hidden="1">'gl trans 2015-2021'!$A$1:$Q$317</definedName>
    <definedName name="_Key1" localSheetId="0" hidden="1">#REF!</definedName>
    <definedName name="_Key1" hidden="1">#REF!</definedName>
    <definedName name="_LIB01" localSheetId="0">#REF!</definedName>
    <definedName name="_LIB01">#REF!</definedName>
    <definedName name="_LIB87" localSheetId="0">#REF!</definedName>
    <definedName name="_LIB87">#REF!</definedName>
    <definedName name="_Order1" hidden="1">255</definedName>
    <definedName name="_Sort" localSheetId="0" hidden="1">#REF!</definedName>
    <definedName name="_Sort" hidden="1">#REF!</definedName>
    <definedName name="A10CWIP" localSheetId="0">#REF!</definedName>
    <definedName name="A10CWIP">#REF!</definedName>
    <definedName name="A11CUSTADV" localSheetId="0">#REF!</definedName>
    <definedName name="A11CUSTADV">#REF!</definedName>
    <definedName name="A12JOBSUP" localSheetId="0">#REF!</definedName>
    <definedName name="A12JOBSUP">#REF!</definedName>
    <definedName name="A12LPINV" localSheetId="0">#REF!</definedName>
    <definedName name="A12LPINV">#REF!</definedName>
    <definedName name="A13WORKCAP" localSheetId="0">#REF!</definedName>
    <definedName name="A13WORKCAP">#REF!</definedName>
    <definedName name="A14ADDRBASE" localSheetId="0">#REF!</definedName>
    <definedName name="A14ADDRBASE">#REF!</definedName>
    <definedName name="A16NOIADJ" localSheetId="0">#REF!</definedName>
    <definedName name="A16NOIADJ">#REF!</definedName>
    <definedName name="A17DISEXP" localSheetId="0">#REF!</definedName>
    <definedName name="A17DISEXP">#REF!</definedName>
    <definedName name="A17REVENUES" localSheetId="0">#REF!</definedName>
    <definedName name="A17REVENUES">#REF!</definedName>
    <definedName name="A18ENCONS" localSheetId="0">#REF!</definedName>
    <definedName name="A18ENCONS">#REF!</definedName>
    <definedName name="A19EXPALL" localSheetId="0">#REF!</definedName>
    <definedName name="A19EXPALL">#REF!</definedName>
    <definedName name="A1FINSTAT" localSheetId="0">#REF!</definedName>
    <definedName name="A1FINSTAT">#REF!</definedName>
    <definedName name="A20NONADJ" localSheetId="0">#REF!</definedName>
    <definedName name="A20NONADJ">#REF!</definedName>
    <definedName name="A21EXPFAC" localSheetId="0">#REF!</definedName>
    <definedName name="A21EXPFAC">#REF!</definedName>
    <definedName name="A22RATERELIEF" localSheetId="0">#REF!</definedName>
    <definedName name="A22RATERELIEF">#REF!</definedName>
    <definedName name="A23COSTCAP" localSheetId="0">#REF!</definedName>
    <definedName name="A23COSTCAP">#REF!</definedName>
    <definedName name="A23DEBTCOST" localSheetId="0">#REF!</definedName>
    <definedName name="A23DEBTCOST">#REF!</definedName>
    <definedName name="A24CEBTCOST" localSheetId="0">#REF!</definedName>
    <definedName name="A24CEBTCOST">#REF!</definedName>
    <definedName name="A25COSTFREECAP" localSheetId="0">#REF!</definedName>
    <definedName name="A25COSTFREECAP">#REF!</definedName>
    <definedName name="A26INTREL" localSheetId="0">#REF!</definedName>
    <definedName name="A26INTREL">#REF!</definedName>
    <definedName name="A27PROJDATA" localSheetId="0">#REF!</definedName>
    <definedName name="A27PROJDATA">#REF!</definedName>
    <definedName name="A28SAFTYCIT" localSheetId="0">#REF!</definedName>
    <definedName name="A28SAFTYCIT">#REF!</definedName>
    <definedName name="A29RAXINFO" localSheetId="0">#REF!</definedName>
    <definedName name="A29RAXINFO">#REF!</definedName>
    <definedName name="A2RATEBASE" localSheetId="0">#REF!</definedName>
    <definedName name="A2RATEBASE">#REF!</definedName>
    <definedName name="A30REACQBONDS" localSheetId="0">#REF!</definedName>
    <definedName name="A30REACQBONDS">#REF!</definedName>
    <definedName name="A31DEFINCTAX" localSheetId="0">#REF!</definedName>
    <definedName name="A31DEFINCTAX">#REF!</definedName>
    <definedName name="A33TAXCHECK" localSheetId="0">#REF!</definedName>
    <definedName name="A33TAXCHECK">#REF!</definedName>
    <definedName name="A3ADJRBASE" localSheetId="0">#REF!</definedName>
    <definedName name="A3ADJRBASE">#REF!</definedName>
    <definedName name="A4PLBAL" localSheetId="0">#REF!</definedName>
    <definedName name="A4PLBAL">#REF!</definedName>
    <definedName name="A5BKDEP" localSheetId="0">#REF!</definedName>
    <definedName name="A5BKDEP">#REF!</definedName>
    <definedName name="A5DEPEXP" localSheetId="0">#REF!</definedName>
    <definedName name="A5DEPEXP">#REF!</definedName>
    <definedName name="A5PLDEP" localSheetId="0">#REF!</definedName>
    <definedName name="A5PLDEP">#REF!</definedName>
    <definedName name="A6DEPRES" localSheetId="0">#REF!</definedName>
    <definedName name="A6DEPRES">#REF!</definedName>
    <definedName name="A7COMPL" localSheetId="0">#REF!</definedName>
    <definedName name="A7COMPL">#REF!</definedName>
    <definedName name="A8COMRES" localSheetId="0">#REF!</definedName>
    <definedName name="A8COMRES">#REF!</definedName>
    <definedName name="A9FUTUSE" localSheetId="0">#REF!</definedName>
    <definedName name="A9FUTUSE">#REF!</definedName>
    <definedName name="ASST01" localSheetId="0">#REF!</definedName>
    <definedName name="ASST01">#REF!</definedName>
    <definedName name="ASST87" localSheetId="0">#REF!</definedName>
    <definedName name="ASST87">#REF!</definedName>
    <definedName name="COVER" localSheetId="0">#REF!</definedName>
    <definedName name="COVER">#REF!</definedName>
    <definedName name="EXEC" localSheetId="0">#REF!</definedName>
    <definedName name="EXEC">#REF!</definedName>
    <definedName name="INCOME01" localSheetId="0">#REF!</definedName>
    <definedName name="INCOME01">#REF!</definedName>
    <definedName name="INCOME87" localSheetId="0">#REF!</definedName>
    <definedName name="INCOME87">#REF!</definedName>
    <definedName name="INDEX" localSheetId="0">#REF!</definedName>
    <definedName name="INDEX">#REF!</definedName>
    <definedName name="INT_FY86" localSheetId="0">#REF!</definedName>
    <definedName name="INT_FY86">#REF!</definedName>
    <definedName name="INTERIM" localSheetId="0">#REF!</definedName>
    <definedName name="INTERIM">#REF!</definedName>
    <definedName name="NOI" localSheetId="0">#REF!</definedName>
    <definedName name="NOI">#REF!</definedName>
    <definedName name="PAGE_5" localSheetId="0">#REF!</definedName>
    <definedName name="PAGE_5">#REF!</definedName>
    <definedName name="PAGE_6" localSheetId="0">#REF!</definedName>
    <definedName name="PAGE_6">#REF!</definedName>
    <definedName name="_xlnm.Print_Area" localSheetId="0">#REF!</definedName>
    <definedName name="_xlnm.Print_Area" localSheetId="10">'C-37 CF'!$A$1:$H$52</definedName>
    <definedName name="_xlnm.Print_Area" localSheetId="11">'C-37 FI'!$A$1:$H$57</definedName>
    <definedName name="_xlnm.Print_Area" localSheetId="9">'C-37 FN'!$A$1:$H$52</definedName>
    <definedName name="_xlnm.Print_Area" localSheetId="12">'C-37 FT'!$A$1:$H$39</definedName>
    <definedName name="_xlnm.Print_Area">#REF!</definedName>
    <definedName name="RATE" localSheetId="0">#REF!</definedName>
    <definedName name="RATE">#REF!</definedName>
    <definedName name="RATEBASE" localSheetId="0">#REF!</definedName>
    <definedName name="RATEBASE">#REF!</definedName>
    <definedName name="ROR" localSheetId="0">#REF!</definedName>
    <definedName name="ROR">#REF!</definedName>
    <definedName name="SCHA2" localSheetId="0">#REF!</definedName>
    <definedName name="SCHA2">#REF!</definedName>
    <definedName name="SCHA4RC" localSheetId="0">#REF!</definedName>
    <definedName name="SCHA4RC">#REF!</definedName>
    <definedName name="SCHA6RC" localSheetId="0">#REF!</definedName>
    <definedName name="SCHA6RC">#REF!</definedName>
    <definedName name="SCHB12PAGE1" localSheetId="0">#REF!</definedName>
    <definedName name="SCHB12PAGE1">#REF!</definedName>
    <definedName name="SCHB12PAGE2" localSheetId="0">#REF!</definedName>
    <definedName name="SCHB12PAGE2">#REF!</definedName>
    <definedName name="SCHB5P1" localSheetId="0">#REF!</definedName>
    <definedName name="SCHB5P1">#REF!</definedName>
    <definedName name="SCHB5P2" localSheetId="0">#REF!</definedName>
    <definedName name="SCHB5P2">#REF!</definedName>
    <definedName name="SCHB5P3" localSheetId="0">#REF!</definedName>
    <definedName name="SCHB5P3">#REF!</definedName>
    <definedName name="SCHB7P1" localSheetId="0">#REF!</definedName>
    <definedName name="SCHB7P1">#REF!</definedName>
    <definedName name="SCHB7P2" localSheetId="0">#REF!</definedName>
    <definedName name="SCHB7P2">#REF!</definedName>
    <definedName name="SCHE3P1" localSheetId="0">#REF!</definedName>
    <definedName name="SCHE3P1">#REF!</definedName>
    <definedName name="SCHE3P2" localSheetId="0">#REF!</definedName>
    <definedName name="SCHE3P2">#REF!</definedName>
    <definedName name="SCHE3P3" localSheetId="0">#REF!</definedName>
    <definedName name="SCHE3P3">#REF!</definedName>
    <definedName name="SCHE3P4" localSheetId="0">#REF!</definedName>
    <definedName name="SCHE3P4">#REF!</definedName>
    <definedName name="SCHE6P1" localSheetId="0">#REF!</definedName>
    <definedName name="SCHE6P1">#REF!</definedName>
    <definedName name="SCHE6P2" localSheetId="0">#REF!</definedName>
    <definedName name="SCHE6P2">#REF!</definedName>
    <definedName name="SCHE6P3" localSheetId="0">#REF!</definedName>
    <definedName name="SCHE6P3">#REF!</definedName>
    <definedName name="SCHE6P4" localSheetId="0">#REF!</definedName>
    <definedName name="SCHE6P4">#REF!</definedName>
    <definedName name="TAXES" localSheetId="0">#REF!</definedName>
    <definedName name="TAXES">#REF!</definedName>
    <definedName name="TITLE" localSheetId="0">#REF!</definedName>
    <definedName name="TITLE">#REF!</definedName>
  </definedNames>
  <calcPr calcId="162913"/>
  <pivotCaches>
    <pivotCache cacheId="16" r:id="rId15"/>
    <pivotCache cacheId="17" r:id="rId1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6" l="1"/>
  <c r="F26" i="16"/>
  <c r="I27" i="16"/>
  <c r="I26" i="16"/>
  <c r="I25" i="16"/>
  <c r="I24" i="16"/>
  <c r="G27" i="16"/>
  <c r="G26" i="16"/>
  <c r="G25" i="16"/>
  <c r="G28" i="16" s="1"/>
  <c r="G24" i="16"/>
  <c r="I28" i="16"/>
  <c r="H28" i="16"/>
  <c r="F28" i="16"/>
  <c r="D27" i="16" l="1"/>
  <c r="D26" i="16"/>
  <c r="D25" i="16"/>
  <c r="D24" i="16"/>
  <c r="C25" i="16" l="1"/>
  <c r="C26" i="16"/>
  <c r="C27" i="16"/>
  <c r="C24" i="16"/>
  <c r="D9" i="10" l="1"/>
  <c r="M5" i="10"/>
  <c r="M9" i="10" s="1"/>
  <c r="D14" i="4"/>
  <c r="C14" i="4"/>
  <c r="E14" i="16"/>
  <c r="C14" i="16"/>
  <c r="E13" i="16"/>
  <c r="C13" i="16"/>
  <c r="E12" i="16"/>
  <c r="C12" i="16"/>
  <c r="E11" i="16"/>
  <c r="C11" i="16"/>
  <c r="E8" i="16"/>
  <c r="D8" i="16"/>
  <c r="B8" i="16"/>
  <c r="K7" i="16"/>
  <c r="B14" i="16" s="1"/>
  <c r="D14" i="16" s="1"/>
  <c r="F14" i="16" s="1"/>
  <c r="B27" i="16" s="1"/>
  <c r="K6" i="16"/>
  <c r="B13" i="16" s="1"/>
  <c r="K5" i="16"/>
  <c r="B12" i="16" s="1"/>
  <c r="F4" i="16"/>
  <c r="F8" i="16" s="1"/>
  <c r="C8" i="16"/>
  <c r="E18" i="10"/>
  <c r="E17" i="10"/>
  <c r="F17" i="10" s="1"/>
  <c r="E16" i="10"/>
  <c r="F16" i="10" s="1"/>
  <c r="F18" i="10"/>
  <c r="E15" i="10"/>
  <c r="D16" i="10"/>
  <c r="D17" i="10"/>
  <c r="D18" i="10"/>
  <c r="C18" i="10"/>
  <c r="C17" i="10"/>
  <c r="C16" i="10"/>
  <c r="C15" i="10"/>
  <c r="L8" i="4"/>
  <c r="M8" i="4"/>
  <c r="K8" i="4"/>
  <c r="B16" i="10"/>
  <c r="B17" i="10"/>
  <c r="B18" i="10"/>
  <c r="H9" i="10"/>
  <c r="G9" i="10"/>
  <c r="E9" i="10"/>
  <c r="B9" i="10"/>
  <c r="M8" i="10"/>
  <c r="L8" i="10"/>
  <c r="K8" i="10"/>
  <c r="I8" i="10"/>
  <c r="M7" i="10"/>
  <c r="L7" i="10"/>
  <c r="K7" i="10"/>
  <c r="I7" i="10"/>
  <c r="M6" i="10"/>
  <c r="L6" i="10"/>
  <c r="K6" i="10"/>
  <c r="I6" i="10"/>
  <c r="F5" i="10"/>
  <c r="F9" i="10" s="1"/>
  <c r="C19" i="15"/>
  <c r="C24" i="15" s="1"/>
  <c r="C13" i="15"/>
  <c r="F12" i="15"/>
  <c r="F6" i="15"/>
  <c r="D13" i="16" l="1"/>
  <c r="G6" i="16" s="1"/>
  <c r="D12" i="16"/>
  <c r="F12" i="16" s="1"/>
  <c r="B25" i="16" s="1"/>
  <c r="G7" i="16"/>
  <c r="H7" i="16"/>
  <c r="L7" i="16" s="1"/>
  <c r="C9" i="10"/>
  <c r="K4" i="16"/>
  <c r="I5" i="10"/>
  <c r="I9" i="10" s="1"/>
  <c r="K5" i="10"/>
  <c r="L5" i="10"/>
  <c r="L9" i="10" s="1"/>
  <c r="F31" i="14"/>
  <c r="C31" i="14"/>
  <c r="F29" i="14"/>
  <c r="C29" i="14"/>
  <c r="F27" i="14"/>
  <c r="C27" i="14"/>
  <c r="F25" i="14"/>
  <c r="C25" i="14"/>
  <c r="F23" i="14"/>
  <c r="C23" i="14"/>
  <c r="F21" i="14"/>
  <c r="C21" i="14"/>
  <c r="G19" i="14"/>
  <c r="G21" i="14" s="1"/>
  <c r="F19" i="14"/>
  <c r="D19" i="14"/>
  <c r="D21" i="14" s="1"/>
  <c r="D23" i="14" s="1"/>
  <c r="D25" i="14" s="1"/>
  <c r="D27" i="14" s="1"/>
  <c r="D29" i="14" s="1"/>
  <c r="D31" i="14" s="1"/>
  <c r="C19" i="14"/>
  <c r="H17" i="14"/>
  <c r="B8" i="14"/>
  <c r="F54" i="13"/>
  <c r="C54" i="13"/>
  <c r="F52" i="13"/>
  <c r="C52" i="13"/>
  <c r="F50" i="13"/>
  <c r="C50" i="13"/>
  <c r="F48" i="13"/>
  <c r="C48" i="13"/>
  <c r="F46" i="13"/>
  <c r="C46" i="13"/>
  <c r="F44" i="13"/>
  <c r="C44" i="13"/>
  <c r="F42" i="13"/>
  <c r="C42" i="13"/>
  <c r="F40" i="13"/>
  <c r="C40" i="13"/>
  <c r="F38" i="13"/>
  <c r="C38" i="13"/>
  <c r="F36" i="13"/>
  <c r="C36" i="13"/>
  <c r="F34" i="13"/>
  <c r="C34" i="13"/>
  <c r="F32" i="13"/>
  <c r="C32" i="13"/>
  <c r="F30" i="13"/>
  <c r="C30" i="13"/>
  <c r="F28" i="13"/>
  <c r="C28" i="13"/>
  <c r="F26" i="13"/>
  <c r="C26" i="13"/>
  <c r="F24" i="13"/>
  <c r="C24" i="13"/>
  <c r="F22" i="13"/>
  <c r="C22" i="13"/>
  <c r="F20" i="13"/>
  <c r="C20" i="13"/>
  <c r="G18" i="13"/>
  <c r="G20" i="13" s="1"/>
  <c r="F18" i="13"/>
  <c r="C18" i="13"/>
  <c r="D18" i="13" s="1"/>
  <c r="H16" i="13"/>
  <c r="B8" i="13"/>
  <c r="F42" i="12"/>
  <c r="C42" i="12"/>
  <c r="F40" i="12"/>
  <c r="C40" i="12"/>
  <c r="F38" i="12"/>
  <c r="C38" i="12"/>
  <c r="F36" i="12"/>
  <c r="C36" i="12"/>
  <c r="F34" i="12"/>
  <c r="C34" i="12"/>
  <c r="F32" i="12"/>
  <c r="C32" i="12"/>
  <c r="F30" i="12"/>
  <c r="C30" i="12"/>
  <c r="F28" i="12"/>
  <c r="C28" i="12"/>
  <c r="F26" i="12"/>
  <c r="C26" i="12"/>
  <c r="F24" i="12"/>
  <c r="C24" i="12"/>
  <c r="F22" i="12"/>
  <c r="C22" i="12"/>
  <c r="F20" i="12"/>
  <c r="C20" i="12"/>
  <c r="F18" i="12"/>
  <c r="G18" i="12" s="1"/>
  <c r="C18" i="12"/>
  <c r="D18" i="12" s="1"/>
  <c r="D20" i="12" s="1"/>
  <c r="D22" i="12" s="1"/>
  <c r="D24" i="12" s="1"/>
  <c r="D26" i="12" s="1"/>
  <c r="D28" i="12" s="1"/>
  <c r="D30" i="12" s="1"/>
  <c r="D32" i="12" s="1"/>
  <c r="D34" i="12" s="1"/>
  <c r="D36" i="12" s="1"/>
  <c r="D38" i="12" s="1"/>
  <c r="D40" i="12" s="1"/>
  <c r="D42" i="12" s="1"/>
  <c r="H16" i="12"/>
  <c r="B8" i="12"/>
  <c r="F44" i="11"/>
  <c r="C44" i="11"/>
  <c r="F42" i="11"/>
  <c r="C42" i="11"/>
  <c r="F40" i="11"/>
  <c r="C40" i="11"/>
  <c r="F38" i="11"/>
  <c r="C38" i="11"/>
  <c r="F36" i="11"/>
  <c r="C36" i="11"/>
  <c r="F34" i="11"/>
  <c r="C34" i="11"/>
  <c r="F32" i="11"/>
  <c r="C32" i="11"/>
  <c r="F30" i="11"/>
  <c r="C30" i="11"/>
  <c r="F28" i="11"/>
  <c r="C28" i="11"/>
  <c r="F26" i="11"/>
  <c r="C26" i="11"/>
  <c r="F24" i="11"/>
  <c r="C24" i="11"/>
  <c r="F22" i="11"/>
  <c r="C22" i="11"/>
  <c r="F20" i="11"/>
  <c r="C20" i="11"/>
  <c r="F18" i="11"/>
  <c r="G18" i="11" s="1"/>
  <c r="C18" i="11"/>
  <c r="D18" i="11" s="1"/>
  <c r="D20" i="11" s="1"/>
  <c r="D22" i="11" s="1"/>
  <c r="D24" i="11" s="1"/>
  <c r="D26" i="11" s="1"/>
  <c r="D28" i="11" s="1"/>
  <c r="D30" i="11" s="1"/>
  <c r="D32" i="11" s="1"/>
  <c r="D34" i="11" s="1"/>
  <c r="D36" i="11" s="1"/>
  <c r="D38" i="11" s="1"/>
  <c r="D40" i="11" s="1"/>
  <c r="D42" i="11" s="1"/>
  <c r="D44" i="11" s="1"/>
  <c r="H16" i="11"/>
  <c r="B8" i="11"/>
  <c r="F13" i="16" l="1"/>
  <c r="B26" i="16" s="1"/>
  <c r="H5" i="16"/>
  <c r="M5" i="16" s="1"/>
  <c r="G5" i="16"/>
  <c r="M7" i="16"/>
  <c r="I7" i="16"/>
  <c r="K9" i="10"/>
  <c r="B15" i="10"/>
  <c r="K8" i="16"/>
  <c r="B11" i="16"/>
  <c r="G22" i="13"/>
  <c r="G20" i="12"/>
  <c r="H18" i="12"/>
  <c r="H21" i="14"/>
  <c r="G23" i="14"/>
  <c r="H18" i="11"/>
  <c r="G20" i="11"/>
  <c r="H18" i="13"/>
  <c r="D20" i="13"/>
  <c r="D22" i="13" s="1"/>
  <c r="D24" i="13" s="1"/>
  <c r="D26" i="13" s="1"/>
  <c r="D28" i="13" s="1"/>
  <c r="D30" i="13" s="1"/>
  <c r="D32" i="13" s="1"/>
  <c r="D34" i="13" s="1"/>
  <c r="D36" i="13" s="1"/>
  <c r="D38" i="13" s="1"/>
  <c r="D40" i="13" s="1"/>
  <c r="D42" i="13" s="1"/>
  <c r="D44" i="13" s="1"/>
  <c r="D46" i="13" s="1"/>
  <c r="D48" i="13" s="1"/>
  <c r="D50" i="13" s="1"/>
  <c r="D52" i="13" s="1"/>
  <c r="D54" i="13" s="1"/>
  <c r="H19" i="14"/>
  <c r="H6" i="16" l="1"/>
  <c r="I6" i="16" s="1"/>
  <c r="I5" i="16"/>
  <c r="L5" i="16"/>
  <c r="B19" i="10"/>
  <c r="D15" i="10"/>
  <c r="B15" i="16"/>
  <c r="D11" i="16"/>
  <c r="G4" i="16" s="1"/>
  <c r="H20" i="13"/>
  <c r="G22" i="11"/>
  <c r="H20" i="11"/>
  <c r="G25" i="14"/>
  <c r="H23" i="14"/>
  <c r="G22" i="12"/>
  <c r="H20" i="12"/>
  <c r="G24" i="13"/>
  <c r="H22" i="13"/>
  <c r="L6" i="16" l="1"/>
  <c r="M6" i="16"/>
  <c r="G8" i="16"/>
  <c r="F15" i="10"/>
  <c r="F19" i="10" s="1"/>
  <c r="D19" i="10"/>
  <c r="D15" i="16"/>
  <c r="F11" i="16"/>
  <c r="B24" i="16" s="1"/>
  <c r="H22" i="12"/>
  <c r="G24" i="12"/>
  <c r="G27" i="14"/>
  <c r="H25" i="14"/>
  <c r="H24" i="13"/>
  <c r="G26" i="13"/>
  <c r="H22" i="11"/>
  <c r="G24" i="11"/>
  <c r="C18" i="4"/>
  <c r="F14" i="4"/>
  <c r="M17" i="4"/>
  <c r="L17" i="4"/>
  <c r="K17" i="4"/>
  <c r="M16" i="4"/>
  <c r="L16" i="4"/>
  <c r="K16" i="4"/>
  <c r="M15" i="4"/>
  <c r="L15" i="4"/>
  <c r="K15" i="4"/>
  <c r="H18" i="4"/>
  <c r="G18" i="4"/>
  <c r="F18" i="4"/>
  <c r="E18" i="4"/>
  <c r="B18" i="4"/>
  <c r="I17" i="4"/>
  <c r="I15" i="4"/>
  <c r="I16" i="4"/>
  <c r="L5" i="4"/>
  <c r="M5" i="4"/>
  <c r="L6" i="4"/>
  <c r="M6" i="4"/>
  <c r="L7" i="4"/>
  <c r="M7" i="4"/>
  <c r="L4" i="4"/>
  <c r="M4" i="4"/>
  <c r="C8" i="4"/>
  <c r="D8" i="4"/>
  <c r="E8" i="4"/>
  <c r="F8" i="4"/>
  <c r="G8" i="4"/>
  <c r="H8" i="4"/>
  <c r="B8" i="4"/>
  <c r="K5" i="4"/>
  <c r="K6" i="4"/>
  <c r="K7" i="4"/>
  <c r="K4" i="4"/>
  <c r="I5" i="4"/>
  <c r="I6" i="4"/>
  <c r="I7" i="4"/>
  <c r="I4" i="4"/>
  <c r="M8" i="2"/>
  <c r="M9" i="2"/>
  <c r="M10" i="2"/>
  <c r="M7" i="2"/>
  <c r="M11" i="2" s="1"/>
  <c r="D14" i="2"/>
  <c r="E14" i="2"/>
  <c r="F14" i="2"/>
  <c r="G14" i="2"/>
  <c r="H14" i="2"/>
  <c r="D15" i="2"/>
  <c r="E15" i="2"/>
  <c r="F15" i="2"/>
  <c r="G15" i="2"/>
  <c r="H15" i="2"/>
  <c r="D16" i="2"/>
  <c r="E16" i="2"/>
  <c r="F16" i="2"/>
  <c r="G16" i="2"/>
  <c r="H16" i="2"/>
  <c r="D17" i="2"/>
  <c r="E17" i="2"/>
  <c r="F17" i="2"/>
  <c r="G17" i="2"/>
  <c r="H17" i="2"/>
  <c r="C15" i="2"/>
  <c r="C16" i="2"/>
  <c r="C17" i="2"/>
  <c r="C14" i="2"/>
  <c r="L8" i="2"/>
  <c r="L9" i="2"/>
  <c r="L10" i="2"/>
  <c r="L7" i="2"/>
  <c r="L11" i="2" s="1"/>
  <c r="K8" i="2"/>
  <c r="K11" i="2" s="1"/>
  <c r="K9" i="2"/>
  <c r="K10" i="2"/>
  <c r="K7" i="2"/>
  <c r="B28" i="16" l="1"/>
  <c r="F15" i="16"/>
  <c r="H4" i="16"/>
  <c r="H24" i="11"/>
  <c r="G26" i="11"/>
  <c r="H26" i="13"/>
  <c r="G28" i="13"/>
  <c r="H27" i="14"/>
  <c r="G29" i="14"/>
  <c r="G26" i="12"/>
  <c r="H24" i="12"/>
  <c r="I8" i="4"/>
  <c r="K14" i="4"/>
  <c r="K18" i="4" s="1"/>
  <c r="L14" i="4"/>
  <c r="L18" i="4" s="1"/>
  <c r="D18" i="4"/>
  <c r="M14" i="4"/>
  <c r="M18" i="4" s="1"/>
  <c r="I14" i="4"/>
  <c r="I18" i="4" s="1"/>
  <c r="C28" i="16" l="1"/>
  <c r="D28" i="16"/>
  <c r="H8" i="16"/>
  <c r="L4" i="16"/>
  <c r="L8" i="16" s="1"/>
  <c r="M4" i="16"/>
  <c r="M8" i="16" s="1"/>
  <c r="I4" i="16"/>
  <c r="I8" i="16" s="1"/>
  <c r="G30" i="13"/>
  <c r="H28" i="13"/>
  <c r="H26" i="12"/>
  <c r="G28" i="12"/>
  <c r="G28" i="11"/>
  <c r="H26" i="11"/>
  <c r="G31" i="14"/>
  <c r="H31" i="14" s="1"/>
  <c r="H29" i="14"/>
  <c r="H28" i="12" l="1"/>
  <c r="G30" i="12"/>
  <c r="H28" i="11"/>
  <c r="G30" i="11"/>
  <c r="H30" i="13"/>
  <c r="G32" i="13"/>
  <c r="G34" i="13" l="1"/>
  <c r="H32" i="13"/>
  <c r="G32" i="11"/>
  <c r="H30" i="11"/>
  <c r="G32" i="12"/>
  <c r="H30" i="12"/>
  <c r="H32" i="12" l="1"/>
  <c r="G34" i="12"/>
  <c r="G34" i="11"/>
  <c r="H32" i="11"/>
  <c r="H34" i="13"/>
  <c r="G36" i="13"/>
  <c r="H36" i="13" l="1"/>
  <c r="G38" i="13"/>
  <c r="H34" i="11"/>
  <c r="G36" i="11"/>
  <c r="G36" i="12"/>
  <c r="H34" i="12"/>
  <c r="G38" i="12" l="1"/>
  <c r="H36" i="12"/>
  <c r="G40" i="13"/>
  <c r="H38" i="13"/>
  <c r="G38" i="11"/>
  <c r="H36" i="11"/>
  <c r="H40" i="13" l="1"/>
  <c r="G42" i="13"/>
  <c r="H38" i="11"/>
  <c r="G40" i="11"/>
  <c r="H38" i="12"/>
  <c r="G40" i="12"/>
  <c r="H40" i="12" l="1"/>
  <c r="G42" i="12"/>
  <c r="H42" i="12" s="1"/>
  <c r="G42" i="11"/>
  <c r="H40" i="11"/>
  <c r="H42" i="13"/>
  <c r="G44" i="13"/>
  <c r="G46" i="13" l="1"/>
  <c r="H44" i="13"/>
  <c r="G44" i="11"/>
  <c r="H44" i="11" s="1"/>
  <c r="H42" i="11"/>
  <c r="H46" i="13" l="1"/>
  <c r="G48" i="13"/>
  <c r="G50" i="13" l="1"/>
  <c r="H48" i="13"/>
  <c r="G52" i="13" l="1"/>
  <c r="H50" i="13"/>
  <c r="H52" i="13" l="1"/>
  <c r="G54" i="13"/>
  <c r="H54" i="13" s="1"/>
</calcChain>
</file>

<file path=xl/sharedStrings.xml><?xml version="1.0" encoding="utf-8"?>
<sst xmlns="http://schemas.openxmlformats.org/spreadsheetml/2006/main" count="9812" uniqueCount="679">
  <si>
    <t>Journal_Type</t>
  </si>
  <si>
    <t>Originating_Org</t>
  </si>
  <si>
    <t>Journal_Number</t>
  </si>
  <si>
    <t>Account_Code</t>
  </si>
  <si>
    <t>Seg1_Code</t>
  </si>
  <si>
    <t>Seg2_Code</t>
  </si>
  <si>
    <t>Seg3_Code</t>
  </si>
  <si>
    <t>Seg4_Code</t>
  </si>
  <si>
    <t>Reference_Code</t>
  </si>
  <si>
    <t>Amount</t>
  </si>
  <si>
    <t>Description</t>
  </si>
  <si>
    <t>Vendor_Name</t>
  </si>
  <si>
    <t>Document_1</t>
  </si>
  <si>
    <t>Document_2</t>
  </si>
  <si>
    <t>Apply_Date</t>
  </si>
  <si>
    <t>Posted_Date</t>
  </si>
  <si>
    <t>Posted_Status</t>
  </si>
  <si>
    <t>BDEBT</t>
  </si>
  <si>
    <t>FT00</t>
  </si>
  <si>
    <t>JRNL00374460</t>
  </si>
  <si>
    <t>CB400</t>
  </si>
  <si>
    <t>7120</t>
  </si>
  <si>
    <t>9040</t>
  </si>
  <si>
    <t/>
  </si>
  <si>
    <t>Uncollectible Exp Accrual</t>
  </si>
  <si>
    <t>Yes</t>
  </si>
  <si>
    <t>FN00</t>
  </si>
  <si>
    <t>JRNL00374533</t>
  </si>
  <si>
    <t>CF00</t>
  </si>
  <si>
    <t>JRNL00374658</t>
  </si>
  <si>
    <t>J03-CFG Bad Debt Provision</t>
  </si>
  <si>
    <t>JRNL00375990</t>
  </si>
  <si>
    <t>JRNL00376180</t>
  </si>
  <si>
    <t>JRNL00376205</t>
  </si>
  <si>
    <t>JRNL00377856</t>
  </si>
  <si>
    <t>JRNL00377868</t>
  </si>
  <si>
    <t>CR711</t>
  </si>
  <si>
    <t>Adjust Bad Debt Prov 1st Qtr</t>
  </si>
  <si>
    <t>JRNL00378043</t>
  </si>
  <si>
    <t>JRNL00378102</t>
  </si>
  <si>
    <t>Bad Debt Quarterly Adj</t>
  </si>
  <si>
    <t>CU00</t>
  </si>
  <si>
    <t>JRNL00378920</t>
  </si>
  <si>
    <t>AA700</t>
  </si>
  <si>
    <t>JRNL00379083</t>
  </si>
  <si>
    <t>JRNL00379084</t>
  </si>
  <si>
    <t>JRNL00380069</t>
  </si>
  <si>
    <t>JRNL00380224</t>
  </si>
  <si>
    <t>JRNL00380304</t>
  </si>
  <si>
    <t>JRNL00382017</t>
  </si>
  <si>
    <t>JRNL00382198</t>
  </si>
  <si>
    <t>JRNL00382212</t>
  </si>
  <si>
    <t>JRNL00383902</t>
  </si>
  <si>
    <t>JRNL00384007</t>
  </si>
  <si>
    <t>Adjust Bad Debt Prov 2nd Qtr</t>
  </si>
  <si>
    <t>JRNL00384066</t>
  </si>
  <si>
    <t>JRNL00384157</t>
  </si>
  <si>
    <t>JRNL00384181</t>
  </si>
  <si>
    <t>JRNL00385779</t>
  </si>
  <si>
    <t>JRNL00385808</t>
  </si>
  <si>
    <t>JRNL00386043</t>
  </si>
  <si>
    <t>JRNL00387922</t>
  </si>
  <si>
    <t>JRNL00387936</t>
  </si>
  <si>
    <t>JRNL00387991</t>
  </si>
  <si>
    <t>JRNL00390136</t>
  </si>
  <si>
    <t>JRNL00390137</t>
  </si>
  <si>
    <t>JRNL00390300</t>
  </si>
  <si>
    <t>Q3 Bad Debt Adjustment</t>
  </si>
  <si>
    <t>JRNL00390384</t>
  </si>
  <si>
    <t>Adjust Bad Debt Prov</t>
  </si>
  <si>
    <t>JRNL00392353</t>
  </si>
  <si>
    <t>JRNL00392450</t>
  </si>
  <si>
    <t>JRNL00392485</t>
  </si>
  <si>
    <t>JRNL00394222</t>
  </si>
  <si>
    <t>JRNL00394271</t>
  </si>
  <si>
    <t>JRNL00394447</t>
  </si>
  <si>
    <t>JRNL00396418</t>
  </si>
  <si>
    <t>Adjust Bad Debt Prov 4th Qtr</t>
  </si>
  <si>
    <t>JRNL00396424</t>
  </si>
  <si>
    <t>Bad Debt qrtly Adj</t>
  </si>
  <si>
    <t>JRNL00398726</t>
  </si>
  <si>
    <t>JRNL00398739</t>
  </si>
  <si>
    <t>JRNL00398870</t>
  </si>
  <si>
    <t>JRNL00400872</t>
  </si>
  <si>
    <t>JRNL00400981</t>
  </si>
  <si>
    <t>JRNL00401068</t>
  </si>
  <si>
    <t>JRNL00403430</t>
  </si>
  <si>
    <t>JRNL00403530</t>
  </si>
  <si>
    <t>Q1 ADJ</t>
  </si>
  <si>
    <t>JRNL00403571</t>
  </si>
  <si>
    <t>Q1 Bad Debt Adjustment</t>
  </si>
  <si>
    <t>JRNL00405173</t>
  </si>
  <si>
    <t>JRNL00405237</t>
  </si>
  <si>
    <t>JRNL00405387</t>
  </si>
  <si>
    <t>JRNL00407545</t>
  </si>
  <si>
    <t>JRNL00407715</t>
  </si>
  <si>
    <t>JRNL00407758</t>
  </si>
  <si>
    <t>JRNL00410096</t>
  </si>
  <si>
    <t>Q2 Bad Debt Res Adj</t>
  </si>
  <si>
    <t>JRNL00410142</t>
  </si>
  <si>
    <t>Uncollectible Exp Adjustment</t>
  </si>
  <si>
    <t>JRNL00412009</t>
  </si>
  <si>
    <t>JRNL00412192</t>
  </si>
  <si>
    <t>JRNL00412337</t>
  </si>
  <si>
    <t>JRNL00414463</t>
  </si>
  <si>
    <t>JRNL00414619</t>
  </si>
  <si>
    <t>JRNL00414860</t>
  </si>
  <si>
    <t>JRNL00416745</t>
  </si>
  <si>
    <t>Q3 Bad Debt Res Adj</t>
  </si>
  <si>
    <t>JRNL00416746</t>
  </si>
  <si>
    <t>JRNL00419156</t>
  </si>
  <si>
    <t>JRNL00419170</t>
  </si>
  <si>
    <t>JRNL00419196</t>
  </si>
  <si>
    <t>JRNL00419410</t>
  </si>
  <si>
    <t>394852</t>
  </si>
  <si>
    <t>JRNL00421126</t>
  </si>
  <si>
    <t>JRNL00421127</t>
  </si>
  <si>
    <t>JDC Bad Debt 2 of 3</t>
  </si>
  <si>
    <t>JRNL00421518</t>
  </si>
  <si>
    <t>JRNL00421633</t>
  </si>
  <si>
    <t>FI00</t>
  </si>
  <si>
    <t>JRNL00423337</t>
  </si>
  <si>
    <t>JRNL00423431</t>
  </si>
  <si>
    <t>JRNL00423723</t>
  </si>
  <si>
    <t>Bad Debt Analysis 4th Qtr 2016</t>
  </si>
  <si>
    <t>JRNL00423733</t>
  </si>
  <si>
    <t>YE Bad Debt Adjustment</t>
  </si>
  <si>
    <t>JRNL00423738</t>
  </si>
  <si>
    <t>Year End Bad Debt Res Adj</t>
  </si>
  <si>
    <t>GJ</t>
  </si>
  <si>
    <t>FC00</t>
  </si>
  <si>
    <t>JRNL00424348</t>
  </si>
  <si>
    <t>Imprest Adj</t>
  </si>
  <si>
    <t>JRNL00424363</t>
  </si>
  <si>
    <t>JRNL00425637</t>
  </si>
  <si>
    <t>JRNL00426172</t>
  </si>
  <si>
    <t>JRNL00426660</t>
  </si>
  <si>
    <t>JRNL00427865</t>
  </si>
  <si>
    <t>JRNL00428379</t>
  </si>
  <si>
    <t>JRNL00428402</t>
  </si>
  <si>
    <t>JRNL00433446</t>
  </si>
  <si>
    <t>Quarterly Bad Debt Adjustment</t>
  </si>
  <si>
    <t>JRNL00433463</t>
  </si>
  <si>
    <t>Quarter End Bad Debt Res Adj</t>
  </si>
  <si>
    <t>JRNL00433531</t>
  </si>
  <si>
    <t>JRNL00435173</t>
  </si>
  <si>
    <t>JRNL00435202</t>
  </si>
  <si>
    <t>JRNL00435725</t>
  </si>
  <si>
    <t>JRNL00437124</t>
  </si>
  <si>
    <t>JRNL00437321</t>
  </si>
  <si>
    <t>JRNL00437404</t>
  </si>
  <si>
    <t>JRNL00439541</t>
  </si>
  <si>
    <t>JRNL00439699</t>
  </si>
  <si>
    <t>Bad Debt Analysis 2nd Qtr 2017</t>
  </si>
  <si>
    <t>JRNL00439708</t>
  </si>
  <si>
    <t>JRNL00439763</t>
  </si>
  <si>
    <t>JRNL00441459</t>
  </si>
  <si>
    <t>JRNL00441607</t>
  </si>
  <si>
    <t>JRNL00441867</t>
  </si>
  <si>
    <t>JRNL00443477</t>
  </si>
  <si>
    <t>True up July Uncollectible Exp Accrual</t>
  </si>
  <si>
    <t>JRNL00443811</t>
  </si>
  <si>
    <t>JRNL00443829</t>
  </si>
  <si>
    <t>JRNL00445540</t>
  </si>
  <si>
    <t>Bad Debt Analysis 3rd Qtr 2017</t>
  </si>
  <si>
    <t>JRNL00445782</t>
  </si>
  <si>
    <t>JRNL00445803</t>
  </si>
  <si>
    <t>JRNL00445943</t>
  </si>
  <si>
    <t>JRNL00447801</t>
  </si>
  <si>
    <t>JRNL00448039</t>
  </si>
  <si>
    <t>JRNL00448361</t>
  </si>
  <si>
    <t>JRNL00449952</t>
  </si>
  <si>
    <t>JRNL00450027</t>
  </si>
  <si>
    <t>JRNL00450477</t>
  </si>
  <si>
    <t>JRNL00452251</t>
  </si>
  <si>
    <t>JRNL00452473</t>
  </si>
  <si>
    <t>Year End Bad Debt Adjustment</t>
  </si>
  <si>
    <t>JRNL00452571</t>
  </si>
  <si>
    <t>Bad Debt Analysis 4th Qtr 2017</t>
  </si>
  <si>
    <t>JRNL00454729</t>
  </si>
  <si>
    <t>JRNL00455112</t>
  </si>
  <si>
    <t>JRNL00455675</t>
  </si>
  <si>
    <t>T/U Bad Debt</t>
  </si>
  <si>
    <t>JRNL00455696</t>
  </si>
  <si>
    <t>JRNL00455724</t>
  </si>
  <si>
    <t>T/U Uncollectible Exp Accrual</t>
  </si>
  <si>
    <t>JRNL00457524</t>
  </si>
  <si>
    <t>JRNL00457531</t>
  </si>
  <si>
    <t>JRNL00457549</t>
  </si>
  <si>
    <t>JRNL00459636</t>
  </si>
  <si>
    <t>Q1 Bad Debt Res Adjustment</t>
  </si>
  <si>
    <t>JRNL00459638</t>
  </si>
  <si>
    <t>JRNL00459653</t>
  </si>
  <si>
    <t>JRNL00459671</t>
  </si>
  <si>
    <t>JRNL00461860</t>
  </si>
  <si>
    <t>JRNL00461887</t>
  </si>
  <si>
    <t>JRNL00461982</t>
  </si>
  <si>
    <t>JRNL00463801</t>
  </si>
  <si>
    <t>JRNL00463902</t>
  </si>
  <si>
    <t>JRNL00463966</t>
  </si>
  <si>
    <t>JRNL00465663</t>
  </si>
  <si>
    <t>JRNL00466076</t>
  </si>
  <si>
    <t>Q2 Bad Debt Res Adjustment</t>
  </si>
  <si>
    <t>JRNL00466106</t>
  </si>
  <si>
    <t>Bad Debt 2nd Qtr 2018</t>
  </si>
  <si>
    <t>JRNL00466240</t>
  </si>
  <si>
    <t>JRNL00468231</t>
  </si>
  <si>
    <t>JRNL00468240</t>
  </si>
  <si>
    <t>JRNL00468290</t>
  </si>
  <si>
    <t>JRNL00470459</t>
  </si>
  <si>
    <t>JRNL00470497</t>
  </si>
  <si>
    <t>JRNL00470505</t>
  </si>
  <si>
    <t>JRNL00472382</t>
  </si>
  <si>
    <t>Q3 Bad Debt Res Adjustment</t>
  </si>
  <si>
    <t>JRNL00472486</t>
  </si>
  <si>
    <t>JRNL00472517</t>
  </si>
  <si>
    <t>Bad Debt 3rd Qtr 2018</t>
  </si>
  <si>
    <t>JRNL00472526</t>
  </si>
  <si>
    <t>JRNL00474843</t>
  </si>
  <si>
    <t>JRNL00475000</t>
  </si>
  <si>
    <t>JRNL00475008</t>
  </si>
  <si>
    <t>JRNL00476905</t>
  </si>
  <si>
    <t>JRNL00476979</t>
  </si>
  <si>
    <t>JRNL00477086</t>
  </si>
  <si>
    <t>JRNL00479145</t>
  </si>
  <si>
    <t>Q4 Bad Debt Res Adjustment</t>
  </si>
  <si>
    <t>JRNL00479190</t>
  </si>
  <si>
    <t>JRNL00479359</t>
  </si>
  <si>
    <t>JRNL00479404</t>
  </si>
  <si>
    <t>Bad Debt 4th Qtr 2018</t>
  </si>
  <si>
    <t>JRNL00480062</t>
  </si>
  <si>
    <t>Adjust FI Bad Debt</t>
  </si>
  <si>
    <t>JRNL00482156</t>
  </si>
  <si>
    <t>JRNL00482166</t>
  </si>
  <si>
    <t>JRNL00482225</t>
  </si>
  <si>
    <t>JRNL00483972</t>
  </si>
  <si>
    <t>JRNL00484069</t>
  </si>
  <si>
    <t>JRNL00484191</t>
  </si>
  <si>
    <t>JRNL00486310</t>
  </si>
  <si>
    <t>JRNL00486318</t>
  </si>
  <si>
    <t>Bad Debt 1st Qtr 2019</t>
  </si>
  <si>
    <t>JRNL00486321</t>
  </si>
  <si>
    <t>JRNL00486339</t>
  </si>
  <si>
    <t>JRNL00488483</t>
  </si>
  <si>
    <t>JRNL00488569</t>
  </si>
  <si>
    <t>JRNL00488612</t>
  </si>
  <si>
    <t>JRNL00491032</t>
  </si>
  <si>
    <t>JRNL00491055</t>
  </si>
  <si>
    <t>JRNL00491062</t>
  </si>
  <si>
    <t>JRNL00493276</t>
  </si>
  <si>
    <t>JRNL00493427</t>
  </si>
  <si>
    <t>Bad Debt 2nd Qtr 2019</t>
  </si>
  <si>
    <t>JRNL00493448</t>
  </si>
  <si>
    <t>JRNL00493466</t>
  </si>
  <si>
    <t>JRNL00493589</t>
  </si>
  <si>
    <t>JRNL00493699</t>
  </si>
  <si>
    <t>Adjust Bad Debt for Klausner Lumber</t>
  </si>
  <si>
    <t>JRNL00493723</t>
  </si>
  <si>
    <t>Rvrs Bad Debt for Klausner Lumber</t>
  </si>
  <si>
    <t>(PC Customer)</t>
  </si>
  <si>
    <t>JRNL00495716</t>
  </si>
  <si>
    <t>JRNL00495735</t>
  </si>
  <si>
    <t>JRNL00495798</t>
  </si>
  <si>
    <t>JRNL00497889</t>
  </si>
  <si>
    <t>JRNL00498160</t>
  </si>
  <si>
    <t>JRNL00498248</t>
  </si>
  <si>
    <t>JRNL00500126</t>
  </si>
  <si>
    <t>JRNL00500198</t>
  </si>
  <si>
    <t>JRNL00500207</t>
  </si>
  <si>
    <t>JRNL00500261</t>
  </si>
  <si>
    <t>Bad Debt 3rd Qtr 2019</t>
  </si>
  <si>
    <t>JRNL00500535</t>
  </si>
  <si>
    <t>JRNL00502281</t>
  </si>
  <si>
    <t>JRNL00502447</t>
  </si>
  <si>
    <t>JRNL00502515</t>
  </si>
  <si>
    <t>JRNL00504311</t>
  </si>
  <si>
    <t>JRNL00504410</t>
  </si>
  <si>
    <t>JRNL00504418</t>
  </si>
  <si>
    <t>JRNL00506299</t>
  </si>
  <si>
    <t>JRNL00506338</t>
  </si>
  <si>
    <t>JRNL00506371</t>
  </si>
  <si>
    <t>JRNL00506636</t>
  </si>
  <si>
    <t>JRNL00506767</t>
  </si>
  <si>
    <t>JRNL00506788</t>
  </si>
  <si>
    <t>JRNL00506793</t>
  </si>
  <si>
    <t>Bad Debt 4th Qtr 2019</t>
  </si>
  <si>
    <t>FT00-CB400-7120-9040</t>
  </si>
  <si>
    <t>FN00-CB400-7120-9040</t>
  </si>
  <si>
    <t>CF00-CB400-7120-9040</t>
  </si>
  <si>
    <t>FN00-CR711-7120-9040</t>
  </si>
  <si>
    <t>CF00-AA700-7120-9040</t>
  </si>
  <si>
    <t>FN00-AA700-7120-9040</t>
  </si>
  <si>
    <t>FT00-AA700-7120-9040</t>
  </si>
  <si>
    <t>FI00-AA700-7120-9040</t>
  </si>
  <si>
    <t>JRNL00508763</t>
  </si>
  <si>
    <t>JRNL00508816</t>
  </si>
  <si>
    <t>JRNL00508827</t>
  </si>
  <si>
    <t>JRNL00510387</t>
  </si>
  <si>
    <t>JRNL00510466</t>
  </si>
  <si>
    <t>JRNL00510490</t>
  </si>
  <si>
    <t>JRNL00512360</t>
  </si>
  <si>
    <t>JRNL00512364</t>
  </si>
  <si>
    <t>JRNL00512379</t>
  </si>
  <si>
    <t>Bad Debt 1st Qtr 2020</t>
  </si>
  <si>
    <t>JRNL00512438</t>
  </si>
  <si>
    <t>JRNL00514310</t>
  </si>
  <si>
    <t>JRNL00514344</t>
  </si>
  <si>
    <t>JRNL00514345</t>
  </si>
  <si>
    <t>JRNL00515916</t>
  </si>
  <si>
    <t>JRNL00515992</t>
  </si>
  <si>
    <t>JRNL00516044</t>
  </si>
  <si>
    <t>JRNL00517448</t>
  </si>
  <si>
    <t>JRNL00517497</t>
  </si>
  <si>
    <t>JRNL00517687</t>
  </si>
  <si>
    <t>JRNL00517727</t>
  </si>
  <si>
    <t>Bad Debt 2nd Qtr 2020</t>
  </si>
  <si>
    <t>JRNL00519249</t>
  </si>
  <si>
    <t>JRNL00519354</t>
  </si>
  <si>
    <t>JRNL00519486</t>
  </si>
  <si>
    <t>JRNL00520817</t>
  </si>
  <si>
    <t>JRNL00520961</t>
  </si>
  <si>
    <t>JRNL00521141</t>
  </si>
  <si>
    <t>JRNL00521218</t>
  </si>
  <si>
    <t>Additional Uncollectible Exp Accrual</t>
  </si>
  <si>
    <t>Aug-20</t>
  </si>
  <si>
    <t>JRNL00522496</t>
  </si>
  <si>
    <t>JRNL00522505</t>
  </si>
  <si>
    <t>JRNL00522514</t>
  </si>
  <si>
    <t>JRNL00522854</t>
  </si>
  <si>
    <t>Bad Debt 3rd Qtr 2020</t>
  </si>
  <si>
    <t>JRNL00524485</t>
  </si>
  <si>
    <t>JRNL00524487</t>
  </si>
  <si>
    <t>JRNL00524501</t>
  </si>
  <si>
    <t>JRNL00526226</t>
  </si>
  <si>
    <t>T/U Uncollectible Exp Accrual for Covid</t>
  </si>
  <si>
    <t>October</t>
  </si>
  <si>
    <t>JRNL00526229</t>
  </si>
  <si>
    <t>Jan-Sept</t>
  </si>
  <si>
    <t>JRNL00526238</t>
  </si>
  <si>
    <t>Prelim Covid Bad Debt Regulatory Asset</t>
  </si>
  <si>
    <t>Nov-20</t>
  </si>
  <si>
    <t>Oct-20</t>
  </si>
  <si>
    <t>JRNL00527406</t>
  </si>
  <si>
    <t>Dec-20</t>
  </si>
  <si>
    <t>JRNL00527683</t>
  </si>
  <si>
    <t>JRNL00528510</t>
  </si>
  <si>
    <t>Covid Reg Asset Adjustments</t>
  </si>
  <si>
    <t>JRNL00538601</t>
  </si>
  <si>
    <t>JRNL00539403</t>
  </si>
  <si>
    <t>Covid Reg Asset Adj</t>
  </si>
  <si>
    <t>JRNL00539405</t>
  </si>
  <si>
    <t>JRNL00539408</t>
  </si>
  <si>
    <t>JRNL00539546</t>
  </si>
  <si>
    <t>COVID 19 Asset Settlement PSC20210266SPU</t>
  </si>
  <si>
    <t>JRNL00540023</t>
  </si>
  <si>
    <t>JRNL00540033</t>
  </si>
  <si>
    <t>JRNL00540060</t>
  </si>
  <si>
    <t>JRNL00540061</t>
  </si>
  <si>
    <t>JRNL00540062</t>
  </si>
  <si>
    <t>JRNL00540063</t>
  </si>
  <si>
    <t>JRNL00540064</t>
  </si>
  <si>
    <t>JRNL00540066</t>
  </si>
  <si>
    <t>JRNL00540076</t>
  </si>
  <si>
    <t>JRNL00540082</t>
  </si>
  <si>
    <t>Covid Regulatory Asset Adj</t>
  </si>
  <si>
    <t>JRNL00540083</t>
  </si>
  <si>
    <t>JRNL00540088</t>
  </si>
  <si>
    <t>JRNL00540477</t>
  </si>
  <si>
    <t>JRNL00540530</t>
  </si>
  <si>
    <t>JRNL00540543</t>
  </si>
  <si>
    <t>JRNL00542268</t>
  </si>
  <si>
    <t>JRNL00542275</t>
  </si>
  <si>
    <t>JRNL00542277</t>
  </si>
  <si>
    <t>Uncollectible Exp Accrual July 21  true</t>
  </si>
  <si>
    <t>JRNL00542278</t>
  </si>
  <si>
    <t>JRNL00543428</t>
  </si>
  <si>
    <t>JRNL00543434</t>
  </si>
  <si>
    <t>JRNL00543445</t>
  </si>
  <si>
    <t>JRNL00543629</t>
  </si>
  <si>
    <t>Bad Debt 3rd Qtr 2021</t>
  </si>
  <si>
    <t>JRNL00545196</t>
  </si>
  <si>
    <t>JRNL00545423</t>
  </si>
  <si>
    <t>JRNL00545441</t>
  </si>
  <si>
    <t>JRNL00546739</t>
  </si>
  <si>
    <t>JRNL00547080</t>
  </si>
  <si>
    <t>JRNL00547271</t>
  </si>
  <si>
    <t>JRNL00548479</t>
  </si>
  <si>
    <t>JRNL00548492</t>
  </si>
  <si>
    <t>JRNL00548495</t>
  </si>
  <si>
    <t>JRNL00548732</t>
  </si>
  <si>
    <t>Bad Debt 4th Qtr 2021</t>
  </si>
  <si>
    <t>Row Labels</t>
  </si>
  <si>
    <t>Grand Total</t>
  </si>
  <si>
    <t>Column Labels</t>
  </si>
  <si>
    <t>2015</t>
  </si>
  <si>
    <t>2016</t>
  </si>
  <si>
    <t>2017</t>
  </si>
  <si>
    <t>2018</t>
  </si>
  <si>
    <t>2019</t>
  </si>
  <si>
    <t>2020</t>
  </si>
  <si>
    <t>2021</t>
  </si>
  <si>
    <t>Sum of Amount</t>
  </si>
  <si>
    <t>5 Yr Avg 2015-2019</t>
  </si>
  <si>
    <t>5 Yr Avg 2017-2021</t>
  </si>
  <si>
    <t>7 Yr Avg 2015-2021</t>
  </si>
  <si>
    <t>Total</t>
  </si>
  <si>
    <t>Unadjusted Bad Debt Expense History</t>
  </si>
  <si>
    <t>Normalized Bad Debt Expense History</t>
  </si>
  <si>
    <t>Adjustments:</t>
  </si>
  <si>
    <t>CASHRCV</t>
  </si>
  <si>
    <t>JRNL00398239</t>
  </si>
  <si>
    <t>00000</t>
  </si>
  <si>
    <t>1225</t>
  </si>
  <si>
    <t>1440</t>
  </si>
  <si>
    <t>BAD DEBT PROVISION</t>
  </si>
  <si>
    <t>RV</t>
  </si>
  <si>
    <t>JRNL00398669</t>
  </si>
  <si>
    <t>BAD DEBT PROV</t>
  </si>
  <si>
    <t>JRNL00400262</t>
  </si>
  <si>
    <t>JRNL00400859</t>
  </si>
  <si>
    <t>JRNL00402624</t>
  </si>
  <si>
    <t>JRNL00403350</t>
  </si>
  <si>
    <t>JRNL00404773</t>
  </si>
  <si>
    <t>JRNL00405109</t>
  </si>
  <si>
    <t>JRNL00407245</t>
  </si>
  <si>
    <t>JRNL00407540</t>
  </si>
  <si>
    <t>JRNL00409531</t>
  </si>
  <si>
    <t>JRNL00409880</t>
  </si>
  <si>
    <t>JRNL00411537</t>
  </si>
  <si>
    <t>JRNL00411942</t>
  </si>
  <si>
    <t>JRNL00413921</t>
  </si>
  <si>
    <t>JRNL00414419</t>
  </si>
  <si>
    <t>JRNL00416324</t>
  </si>
  <si>
    <t>JRNL00416693</t>
  </si>
  <si>
    <t>JRNL00418396</t>
  </si>
  <si>
    <t>JRNL00418770</t>
  </si>
  <si>
    <t>JRNL00420552</t>
  </si>
  <si>
    <t>JRNL00420922</t>
  </si>
  <si>
    <t>JRNL00422752</t>
  </si>
  <si>
    <t>JRNL00423164</t>
  </si>
  <si>
    <t>JRNL00425126</t>
  </si>
  <si>
    <t>JRNL00425465</t>
  </si>
  <si>
    <t>JRNL00427349</t>
  </si>
  <si>
    <t>JRNL00427805</t>
  </si>
  <si>
    <t>JRNL00429667</t>
  </si>
  <si>
    <t>JRNL00430190</t>
  </si>
  <si>
    <t>JRNL00434577</t>
  </si>
  <si>
    <t>JRNL00435081</t>
  </si>
  <si>
    <t>JRNL00436669</t>
  </si>
  <si>
    <t>JRNL00437033</t>
  </si>
  <si>
    <t>JRNL00438909</t>
  </si>
  <si>
    <t>JRNL00439246</t>
  </si>
  <si>
    <t>JRNL00440991</t>
  </si>
  <si>
    <t>JRNL00441279</t>
  </si>
  <si>
    <t>JRNL00443087</t>
  </si>
  <si>
    <t>JRNL00443362</t>
  </si>
  <si>
    <t>JRNL00445094</t>
  </si>
  <si>
    <t>JRNL00445339</t>
  </si>
  <si>
    <t>JRNL00447492</t>
  </si>
  <si>
    <t>JRNL00447779</t>
  </si>
  <si>
    <t>JRNL00449639</t>
  </si>
  <si>
    <t>JRNL00449832</t>
  </si>
  <si>
    <t>JRNL00451624</t>
  </si>
  <si>
    <t>JRNL00451996</t>
  </si>
  <si>
    <t>CF00-00000-1225-1440</t>
  </si>
  <si>
    <t>JRNL00373557</t>
  </si>
  <si>
    <t>JRNL00374015</t>
  </si>
  <si>
    <t>JRNL00375614</t>
  </si>
  <si>
    <t>JRNL00375773</t>
  </si>
  <si>
    <t xml:space="preserve"> </t>
  </si>
  <si>
    <t>JRNL00375916</t>
  </si>
  <si>
    <t>JRNL00375917</t>
  </si>
  <si>
    <t>JRNL00377158</t>
  </si>
  <si>
    <t>JRNL00377798</t>
  </si>
  <si>
    <t>JRNL00379360</t>
  </si>
  <si>
    <t>JRNL00379994</t>
  </si>
  <si>
    <t>JRNL00381440</t>
  </si>
  <si>
    <t>JRNL00381920</t>
  </si>
  <si>
    <t>JRNL00383230</t>
  </si>
  <si>
    <t>JRNL00383785</t>
  </si>
  <si>
    <t>JRNL00384989</t>
  </si>
  <si>
    <t>JRNL00385587</t>
  </si>
  <si>
    <t>JRNL00387144</t>
  </si>
  <si>
    <t>JRNL00387749</t>
  </si>
  <si>
    <t>JRNL00389255</t>
  </si>
  <si>
    <t>JRNL00389927</t>
  </si>
  <si>
    <t>JRNL00391420</t>
  </si>
  <si>
    <t>JRNL00392125</t>
  </si>
  <si>
    <t>JRNL00393428</t>
  </si>
  <si>
    <t>JRNL00394199</t>
  </si>
  <si>
    <t>JRNL00395863</t>
  </si>
  <si>
    <t>JRNL00396245</t>
  </si>
  <si>
    <t>JRNL00454156</t>
  </si>
  <si>
    <t>JRNL00454576</t>
  </si>
  <si>
    <t>JRNL00456752</t>
  </si>
  <si>
    <t>JRNL00456767</t>
  </si>
  <si>
    <t>JRNL00458806</t>
  </si>
  <si>
    <t>JRNL00459060</t>
  </si>
  <si>
    <t>JRNL00459061</t>
  </si>
  <si>
    <t>JRNL00459247</t>
  </si>
  <si>
    <t>JRNL00461124</t>
  </si>
  <si>
    <t>JRNL00461384</t>
  </si>
  <si>
    <t>BAD DEBT PROVISION_</t>
  </si>
  <si>
    <t>JRNL00463302</t>
  </si>
  <si>
    <t>JRNL00463485</t>
  </si>
  <si>
    <t>JRNL00465509</t>
  </si>
  <si>
    <t>JRNL00465613</t>
  </si>
  <si>
    <t>JRNL00467545</t>
  </si>
  <si>
    <t>JRNL00467846</t>
  </si>
  <si>
    <t>JRNL00469963</t>
  </si>
  <si>
    <t>JRNL00469984</t>
  </si>
  <si>
    <t>JRNL00471436</t>
  </si>
  <si>
    <t>JRNL00472026</t>
  </si>
  <si>
    <t>JRNL00474121</t>
  </si>
  <si>
    <t>JRNL00474218</t>
  </si>
  <si>
    <t>JRNL00476035</t>
  </si>
  <si>
    <t>JRNL00476468</t>
  </si>
  <si>
    <t>JRNL00478168</t>
  </si>
  <si>
    <t>JRNL00478643</t>
  </si>
  <si>
    <t>JRNL00480924</t>
  </si>
  <si>
    <t>JRNL00481296</t>
  </si>
  <si>
    <t>JRNL00483056</t>
  </si>
  <si>
    <t>JRNL00483664</t>
  </si>
  <si>
    <t>JRNL00485327</t>
  </si>
  <si>
    <t>JRNL00485589</t>
  </si>
  <si>
    <t>JRNL00487700</t>
  </si>
  <si>
    <t>JRNL00488059</t>
  </si>
  <si>
    <t>JRNL00490050</t>
  </si>
  <si>
    <t>JRNL00490567</t>
  </si>
  <si>
    <t>JRNL00492452</t>
  </si>
  <si>
    <t>JRNL00492829</t>
  </si>
  <si>
    <t>JRNL00495019</t>
  </si>
  <si>
    <t>JRNL00495223</t>
  </si>
  <si>
    <t>JRNL00497351</t>
  </si>
  <si>
    <t>JRNL00497600</t>
  </si>
  <si>
    <t>JRNL00499516</t>
  </si>
  <si>
    <t>JRNL00499738</t>
  </si>
  <si>
    <t>JRNL00501818</t>
  </si>
  <si>
    <t>JRNL00502046</t>
  </si>
  <si>
    <t>JRNL00503722</t>
  </si>
  <si>
    <t>JRNL00504097</t>
  </si>
  <si>
    <t>JRNL00505547</t>
  </si>
  <si>
    <t>JRNL00506790</t>
  </si>
  <si>
    <t>JRNL00507000</t>
  </si>
  <si>
    <t>JRNL00507810</t>
  </si>
  <si>
    <t>JRNL00508043</t>
  </si>
  <si>
    <t>JRNL00509833</t>
  </si>
  <si>
    <t>JRNL00510127</t>
  </si>
  <si>
    <t>JRNL00511604</t>
  </si>
  <si>
    <t>JRNL00511907</t>
  </si>
  <si>
    <t>JRNL00513753</t>
  </si>
  <si>
    <t>JRNL00513889</t>
  </si>
  <si>
    <t>JRNL00515303</t>
  </si>
  <si>
    <t>JRNL00515589</t>
  </si>
  <si>
    <t>JRNL00517032</t>
  </si>
  <si>
    <t>JRNL00517319</t>
  </si>
  <si>
    <t>JRNL00518801</t>
  </si>
  <si>
    <t>JRNL00519089</t>
  </si>
  <si>
    <t>JRNL00520411</t>
  </si>
  <si>
    <t>JRNL00520611</t>
  </si>
  <si>
    <t>JRNL00522004</t>
  </si>
  <si>
    <t>JRNL00522327</t>
  </si>
  <si>
    <t>JRNL00523856</t>
  </si>
  <si>
    <t>JRNL00524040</t>
  </si>
  <si>
    <t>JRNL00525512</t>
  </si>
  <si>
    <t>JRNL00525854</t>
  </si>
  <si>
    <t>JRNL00526335</t>
  </si>
  <si>
    <t>JRNL00527169</t>
  </si>
  <si>
    <t>JRNL00527408</t>
  </si>
  <si>
    <t>JRNL00529325</t>
  </si>
  <si>
    <t>JRNL00529409</t>
  </si>
  <si>
    <t>JRNL00530262</t>
  </si>
  <si>
    <t>JRNL00530850</t>
  </si>
  <si>
    <t>JRNL00531476</t>
  </si>
  <si>
    <t>JRNL00531634</t>
  </si>
  <si>
    <t>JRNL00532732</t>
  </si>
  <si>
    <t>JRNL00533015</t>
  </si>
  <si>
    <t>JRNL00533318</t>
  </si>
  <si>
    <t>JRNL00534610</t>
  </si>
  <si>
    <t>JRNL00534878</t>
  </si>
  <si>
    <t>JRNL00535452</t>
  </si>
  <si>
    <t>JRNL00536373</t>
  </si>
  <si>
    <t>JRNL00536550</t>
  </si>
  <si>
    <t>JRNL00537101</t>
  </si>
  <si>
    <t>JRNL00538179</t>
  </si>
  <si>
    <t>JRNL00538326</t>
  </si>
  <si>
    <t>JRNL00538597</t>
  </si>
  <si>
    <t>JRNL00539888</t>
  </si>
  <si>
    <t>JRNL00539996</t>
  </si>
  <si>
    <t>JRNL00541392</t>
  </si>
  <si>
    <t>JRNL00541654</t>
  </si>
  <si>
    <t>JRNL00543052</t>
  </si>
  <si>
    <t>JRNL00543343</t>
  </si>
  <si>
    <t>JRNL00544863</t>
  </si>
  <si>
    <t>JRNL00545095</t>
  </si>
  <si>
    <t>JRNL00546591</t>
  </si>
  <si>
    <t>JRNL00546706</t>
  </si>
  <si>
    <t>JRNL00547964</t>
  </si>
  <si>
    <t>JRNL00548271</t>
  </si>
  <si>
    <t>Schedule</t>
  </si>
  <si>
    <t>C-37 FPUC</t>
  </si>
  <si>
    <t xml:space="preserve">                      O &amp; M Compound Multiplier Calculation</t>
  </si>
  <si>
    <t>Page 1 of 1</t>
  </si>
  <si>
    <t>Florida Public Service Commission</t>
  </si>
  <si>
    <t>Explanation:</t>
  </si>
  <si>
    <t>For each year since the base year of the company's</t>
  </si>
  <si>
    <t>Type of Data Shown:</t>
  </si>
  <si>
    <t>last rate case, provide the amounts and percent</t>
  </si>
  <si>
    <t>His. Base YR Last Case: 12/31/2007</t>
  </si>
  <si>
    <t>Company:</t>
  </si>
  <si>
    <t xml:space="preserve">Florida Public Utilities Company </t>
  </si>
  <si>
    <t>increases associated with customers and average</t>
  </si>
  <si>
    <t>His. Base YR Current Case: 12/31/2021</t>
  </si>
  <si>
    <t>CPI. Show the calculation for each compound multiplier.</t>
  </si>
  <si>
    <t>Witness:</t>
  </si>
  <si>
    <t xml:space="preserve">Docket No.: </t>
  </si>
  <si>
    <t>Total Customers</t>
  </si>
  <si>
    <t>Average CPI</t>
  </si>
  <si>
    <t>A</t>
  </si>
  <si>
    <t>B</t>
  </si>
  <si>
    <t>Inflation &amp; Growth Compound Multiplier</t>
  </si>
  <si>
    <t>Year</t>
  </si>
  <si>
    <t>% Increase</t>
  </si>
  <si>
    <t>Compound Multiplier</t>
  </si>
  <si>
    <t>(A X B)</t>
  </si>
  <si>
    <t xml:space="preserve">Supporting Schedules:  </t>
  </si>
  <si>
    <t>Recap Schedules:  C-33</t>
  </si>
  <si>
    <t>C-37 CFG</t>
  </si>
  <si>
    <t>His. Base YR Last Case: 12/31/2008</t>
  </si>
  <si>
    <t>Florida Division of Chesapeake Utilities Corporation</t>
  </si>
  <si>
    <t>C-37 Indiantown</t>
  </si>
  <si>
    <t>His. Base YR Last Case: 12/31/2002</t>
  </si>
  <si>
    <t>Florida Public Utilities Company Indiantown Division</t>
  </si>
  <si>
    <t>C-37 Ft. Meade</t>
  </si>
  <si>
    <t>His. Base YR Last Case: None</t>
  </si>
  <si>
    <t>Florida Public Utilities Company Ft. Meade Division</t>
  </si>
  <si>
    <t>write offs</t>
  </si>
  <si>
    <t>recoveries</t>
  </si>
  <si>
    <t>BD JE's</t>
  </si>
  <si>
    <t>1225-1440 Activity</t>
  </si>
  <si>
    <t>QUERY NAME . . . . . JMUBADL</t>
  </si>
  <si>
    <t>Account</t>
  </si>
  <si>
    <t>Transaction</t>
  </si>
  <si>
    <t>Bad Debt</t>
  </si>
  <si>
    <t>Number</t>
  </si>
  <si>
    <t>Date</t>
  </si>
  <si>
    <t>Code</t>
  </si>
  <si>
    <t>12/19/2016</t>
  </si>
  <si>
    <t>BD</t>
  </si>
  <si>
    <t>Write Off to Bad Debt</t>
  </si>
  <si>
    <t>1/4/2017</t>
  </si>
  <si>
    <t>1/31/2017</t>
  </si>
  <si>
    <t>2/28/2017</t>
  </si>
  <si>
    <t>3/28/2017</t>
  </si>
  <si>
    <t>4/28/2017</t>
  </si>
  <si>
    <t>5/30/2017</t>
  </si>
  <si>
    <t>2/16/2017</t>
  </si>
  <si>
    <t>BDP</t>
  </si>
  <si>
    <t>Bad Debt Payment</t>
  </si>
  <si>
    <t>8/15/2017</t>
  </si>
  <si>
    <t>12/31/2017 balance</t>
  </si>
  <si>
    <t>Written Off 2016 Recovered in 2017</t>
  </si>
  <si>
    <t>Customer Growth 2020</t>
  </si>
  <si>
    <t>Customer Growth 2021</t>
  </si>
  <si>
    <t>2020 Normalized Exp</t>
  </si>
  <si>
    <t>2021 Normalized Exp</t>
  </si>
  <si>
    <t>Actual</t>
  </si>
  <si>
    <t>Normalized</t>
  </si>
  <si>
    <t xml:space="preserve">Replace 2020 and 2021 with Normalized Expenses - starting point is 2015-2019 average of normalized amounts, then adding customer growth adjustments from 2020 and 2021 to get 2020 and 2021 normalized amounts to </t>
  </si>
  <si>
    <t>remove impacts of Covid.</t>
  </si>
  <si>
    <t>CFG 2019 - Removed Gamboa Brothers Write Off $90K.  Because 2020 expense was normalized and based on prior 3 yr avg no adjustment needed for Gamboa brothers in that year when the write off reversed.</t>
  </si>
  <si>
    <t>CFG 2016 &amp; 2017 - Accounts written off in 2016 and payment received in 2017 - $139,335.89 adjustment in each year in opposite directions so no impact to avg, just flattens out the annual activity</t>
  </si>
  <si>
    <t>Calculation of 2020 and 2021 Normalized Expense Amounts to remove Covid Impacts</t>
  </si>
  <si>
    <t>Customer Growth %</t>
  </si>
  <si>
    <t>Inflation %</t>
  </si>
  <si>
    <t>Projection - Just drop in %'s for customer growth projections and inflation projections</t>
  </si>
  <si>
    <t>remove impacts of Covid.  Use adjusted/normalized 2021 expense as starting point and then apply customer growth projections as included in rate case and inflation (input percentages in green).</t>
  </si>
  <si>
    <t>5Yr Avg + Customer Growth</t>
  </si>
  <si>
    <t>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</si>
</sst>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#,##0.00_);[Red]\(&quot;$&quot;#,##0.00\)"/>
    <numFmt numFmtId="43" formatCode="_(* #,##0.00_);_(* \(#,##0.00\);_(* &quot;-&quot;??_);_(@_)"/>
    <numFmt numFmtId="164" formatCode="#,##0.00;[Red]\-#,##0.00"/>
    <numFmt numFmtId="165" formatCode="#,###,##0;\(#,###,##0\)"/>
    <numFmt numFmtId="166" formatCode="_(* #,##0_);_(* \(#,##0\);_(* &quot;-&quot;??_);_(@_)"/>
    <numFmt numFmtId="167" formatCode="0.0000"/>
    <numFmt numFmtId="168" formatCode="0;\-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4" fillId="0" borderId="0"/>
    <xf numFmtId="0" fontId="5" fillId="0" borderId="0"/>
    <xf numFmtId="43" fontId="6" fillId="0" borderId="0" applyFont="0" applyFill="0" applyBorder="0" applyAlignment="0" applyProtection="0"/>
    <xf numFmtId="0" fontId="7" fillId="0" borderId="0" applyNumberFormat="0">
      <alignment vertical="top"/>
    </xf>
  </cellStyleXfs>
  <cellXfs count="87">
    <xf numFmtId="0" fontId="0" fillId="0" borderId="0" xfId="0"/>
    <xf numFmtId="49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49" fontId="0" fillId="0" borderId="0" xfId="0" applyNumberFormat="1"/>
    <xf numFmtId="14" fontId="0" fillId="0" borderId="0" xfId="0" applyNumberFormat="1"/>
    <xf numFmtId="43" fontId="2" fillId="0" borderId="0" xfId="1" applyFont="1" applyAlignment="1">
      <alignment horizontal="center"/>
    </xf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39" fontId="0" fillId="0" borderId="0" xfId="0" applyNumberFormat="1"/>
    <xf numFmtId="10" fontId="0" fillId="0" borderId="0" xfId="2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39" fontId="0" fillId="0" borderId="1" xfId="0" applyNumberFormat="1" applyBorder="1"/>
    <xf numFmtId="43" fontId="0" fillId="0" borderId="1" xfId="1" applyFont="1" applyBorder="1"/>
    <xf numFmtId="0" fontId="2" fillId="0" borderId="0" xfId="0" applyFont="1"/>
    <xf numFmtId="43" fontId="0" fillId="0" borderId="0" xfId="0" applyNumberFormat="1"/>
    <xf numFmtId="0" fontId="0" fillId="0" borderId="0" xfId="0"/>
    <xf numFmtId="0" fontId="2" fillId="0" borderId="0" xfId="0" applyFont="1"/>
    <xf numFmtId="166" fontId="0" fillId="0" borderId="0" xfId="0" applyNumberForma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0" fillId="0" borderId="0" xfId="0" applyNumberFormat="1"/>
    <xf numFmtId="164" fontId="0" fillId="0" borderId="0" xfId="0" applyNumberFormat="1"/>
    <xf numFmtId="0" fontId="0" fillId="0" borderId="0" xfId="0" quotePrefix="1"/>
    <xf numFmtId="14" fontId="2" fillId="0" borderId="0" xfId="0" applyNumberFormat="1" applyFont="1" applyAlignment="1">
      <alignment horizontal="center"/>
    </xf>
    <xf numFmtId="43" fontId="0" fillId="0" borderId="0" xfId="1" applyFont="1"/>
    <xf numFmtId="43" fontId="0" fillId="3" borderId="0" xfId="1" applyFont="1" applyFill="1"/>
    <xf numFmtId="0" fontId="0" fillId="0" borderId="0" xfId="0"/>
    <xf numFmtId="0" fontId="5" fillId="0" borderId="0" xfId="4" applyNumberFormat="1" applyFont="1" applyAlignment="1"/>
    <xf numFmtId="0" fontId="5" fillId="0" borderId="0" xfId="4" applyNumberFormat="1" applyFont="1"/>
    <xf numFmtId="0" fontId="5" fillId="0" borderId="2" xfId="4" applyNumberFormat="1" applyFont="1" applyBorder="1" applyAlignment="1">
      <alignment horizontal="fill"/>
    </xf>
    <xf numFmtId="0" fontId="5" fillId="0" borderId="0" xfId="4" applyNumberFormat="1" applyFont="1" applyAlignment="1">
      <alignment horizontal="fill"/>
    </xf>
    <xf numFmtId="0" fontId="5" fillId="0" borderId="0" xfId="4" applyNumberFormat="1" applyFont="1" applyAlignment="1">
      <alignment horizontal="right"/>
    </xf>
    <xf numFmtId="0" fontId="5" fillId="0" borderId="0" xfId="4" applyFont="1" applyAlignment="1">
      <alignment vertical="center"/>
    </xf>
    <xf numFmtId="0" fontId="5" fillId="0" borderId="2" xfId="4" applyNumberFormat="1" applyFont="1" applyBorder="1" applyAlignment="1"/>
    <xf numFmtId="0" fontId="5" fillId="0" borderId="0" xfId="4" applyNumberFormat="1" applyFont="1" applyAlignment="1">
      <alignment horizontal="center"/>
    </xf>
    <xf numFmtId="0" fontId="5" fillId="0" borderId="0" xfId="4" applyNumberFormat="1" applyFont="1" applyBorder="1" applyAlignment="1"/>
    <xf numFmtId="0" fontId="5" fillId="0" borderId="2" xfId="4" applyNumberFormat="1" applyFont="1" applyBorder="1" applyAlignment="1">
      <alignment horizontal="center"/>
    </xf>
    <xf numFmtId="3" fontId="5" fillId="0" borderId="0" xfId="4" applyNumberFormat="1" applyFont="1" applyAlignment="1">
      <alignment horizontal="right"/>
    </xf>
    <xf numFmtId="167" fontId="5" fillId="0" borderId="0" xfId="4" applyNumberFormat="1" applyFont="1" applyAlignment="1">
      <alignment horizontal="right"/>
    </xf>
    <xf numFmtId="43" fontId="5" fillId="0" borderId="0" xfId="5" applyFont="1" applyAlignment="1">
      <alignment horizontal="right"/>
    </xf>
    <xf numFmtId="10" fontId="5" fillId="0" borderId="0" xfId="4" applyNumberFormat="1" applyFont="1" applyAlignment="1">
      <alignment horizontal="right"/>
    </xf>
    <xf numFmtId="43" fontId="5" fillId="0" borderId="0" xfId="5" applyFont="1"/>
    <xf numFmtId="10" fontId="5" fillId="0" borderId="0" xfId="4" applyNumberFormat="1" applyFont="1"/>
    <xf numFmtId="167" fontId="5" fillId="0" borderId="0" xfId="4" applyNumberFormat="1" applyFont="1"/>
    <xf numFmtId="3" fontId="5" fillId="0" borderId="0" xfId="4" applyNumberFormat="1" applyFont="1"/>
    <xf numFmtId="43" fontId="5" fillId="2" borderId="0" xfId="5" applyFont="1" applyFill="1" applyAlignment="1">
      <alignment horizontal="right"/>
    </xf>
    <xf numFmtId="167" fontId="5" fillId="0" borderId="0" xfId="4" applyNumberFormat="1" applyFont="1" applyFill="1" applyAlignment="1">
      <alignment horizontal="right"/>
    </xf>
    <xf numFmtId="0" fontId="5" fillId="0" borderId="0" xfId="4"/>
    <xf numFmtId="0" fontId="5" fillId="0" borderId="0" xfId="4" applyAlignment="1">
      <alignment horizontal="center"/>
    </xf>
    <xf numFmtId="39" fontId="0" fillId="2" borderId="0" xfId="0" applyNumberFormat="1" applyFill="1"/>
    <xf numFmtId="0" fontId="7" fillId="0" borderId="0" xfId="6" applyFont="1" applyAlignment="1" applyProtection="1">
      <alignment horizontal="left" vertical="top"/>
    </xf>
    <xf numFmtId="0" fontId="0" fillId="0" borderId="0" xfId="0" applyFont="1" applyAlignment="1" applyProtection="1">
      <alignment horizontal="right" vertical="top"/>
    </xf>
    <xf numFmtId="8" fontId="0" fillId="0" borderId="0" xfId="0" applyNumberFormat="1" applyFont="1" applyAlignment="1" applyProtection="1">
      <alignment horizontal="right" vertical="top"/>
    </xf>
    <xf numFmtId="0" fontId="0" fillId="0" borderId="0" xfId="0" applyFont="1" applyAlignment="1" applyProtection="1">
      <alignment vertical="top"/>
    </xf>
    <xf numFmtId="0" fontId="7" fillId="0" borderId="0" xfId="6" applyFont="1" applyAlignment="1" applyProtection="1">
      <alignment horizontal="right" vertical="top"/>
    </xf>
    <xf numFmtId="8" fontId="7" fillId="0" borderId="0" xfId="6" applyNumberFormat="1" applyFont="1" applyAlignment="1" applyProtection="1">
      <alignment horizontal="right" vertical="top"/>
    </xf>
    <xf numFmtId="0" fontId="0" fillId="0" borderId="0" xfId="0" applyFont="1" applyAlignment="1" applyProtection="1">
      <alignment horizontal="left" vertical="top"/>
    </xf>
    <xf numFmtId="168" fontId="0" fillId="0" borderId="0" xfId="0" applyNumberFormat="1" applyFont="1" applyAlignment="1" applyProtection="1">
      <alignment horizontal="right" vertical="top"/>
    </xf>
    <xf numFmtId="8" fontId="0" fillId="0" borderId="0" xfId="0" applyNumberFormat="1" applyFont="1" applyAlignment="1" applyProtection="1">
      <alignment vertical="top"/>
    </xf>
    <xf numFmtId="8" fontId="0" fillId="2" borderId="0" xfId="1" applyNumberFormat="1" applyFont="1" applyFill="1"/>
    <xf numFmtId="0" fontId="3" fillId="0" borderId="0" xfId="0" applyFont="1" applyAlignment="1">
      <alignment wrapText="1"/>
    </xf>
    <xf numFmtId="10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4" borderId="0" xfId="0" applyFont="1" applyFill="1" applyAlignment="1">
      <alignment wrapText="1"/>
    </xf>
    <xf numFmtId="43" fontId="0" fillId="4" borderId="0" xfId="1" applyFont="1" applyFill="1"/>
    <xf numFmtId="43" fontId="0" fillId="4" borderId="1" xfId="0" applyNumberFormat="1" applyFill="1" applyBorder="1"/>
    <xf numFmtId="43" fontId="0" fillId="4" borderId="0" xfId="0" applyNumberFormat="1" applyFill="1"/>
    <xf numFmtId="0" fontId="8" fillId="0" borderId="0" xfId="0" applyFont="1"/>
    <xf numFmtId="0" fontId="3" fillId="0" borderId="0" xfId="0" applyFont="1" applyFill="1"/>
    <xf numFmtId="39" fontId="0" fillId="0" borderId="0" xfId="0" applyNumberFormat="1" applyFill="1"/>
    <xf numFmtId="39" fontId="0" fillId="0" borderId="1" xfId="0" applyNumberFormat="1" applyFill="1" applyBorder="1"/>
    <xf numFmtId="0" fontId="2" fillId="0" borderId="0" xfId="0" applyFont="1" applyAlignment="1">
      <alignment horizontal="right"/>
    </xf>
    <xf numFmtId="9" fontId="2" fillId="0" borderId="0" xfId="2" applyFont="1"/>
    <xf numFmtId="0" fontId="9" fillId="0" borderId="0" xfId="0" applyFont="1"/>
    <xf numFmtId="0" fontId="10" fillId="0" borderId="0" xfId="0" applyFont="1"/>
    <xf numFmtId="10" fontId="2" fillId="5" borderId="0" xfId="2" applyNumberFormat="1" applyFont="1" applyFill="1"/>
    <xf numFmtId="0" fontId="5" fillId="0" borderId="3" xfId="4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3" xfId="1" applyNumberFormat="1" applyFont="1" applyBorder="1"/>
    <xf numFmtId="166" fontId="0" fillId="2" borderId="0" xfId="1" applyNumberFormat="1" applyFont="1" applyFill="1"/>
    <xf numFmtId="166" fontId="0" fillId="2" borderId="3" xfId="1" applyNumberFormat="1" applyFont="1" applyFill="1" applyBorder="1"/>
    <xf numFmtId="166" fontId="0" fillId="2" borderId="0" xfId="1" applyNumberFormat="1" applyFont="1" applyFill="1" applyAlignment="1">
      <alignment horizontal="center"/>
    </xf>
    <xf numFmtId="166" fontId="0" fillId="2" borderId="0" xfId="1" applyNumberFormat="1" applyFont="1" applyFill="1" applyBorder="1"/>
    <xf numFmtId="39" fontId="0" fillId="2" borderId="1" xfId="0" applyNumberFormat="1" applyFill="1" applyBorder="1"/>
  </cellXfs>
  <cellStyles count="7">
    <cellStyle name="Comma" xfId="1" builtinId="3"/>
    <cellStyle name="Comma 2" xfId="5"/>
    <cellStyle name="FRxAmtStyle" xfId="3"/>
    <cellStyle name="Normal" xfId="0" builtinId="0"/>
    <cellStyle name="Normal 2" xfId="4"/>
    <cellStyle name="PAGHDG" xfId="6"/>
    <cellStyle name="Percent" xfId="2" builtinId="5"/>
  </cellStyles>
  <dxfs count="5">
    <dxf>
      <numFmt numFmtId="7" formatCode="#,##0.00_);\(#,##0.00\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9" formatCode="m/d/yyyy"/>
    </dxf>
    <dxf>
      <numFmt numFmtId="19" formatCode="m/d/yyyy"/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styles" Target="style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theme" Target="theme/theme1.xml" Id="rId17" /><Relationship Type="http://schemas.openxmlformats.org/officeDocument/2006/relationships/worksheet" Target="worksheets/sheet2.xml" Id="rId2" /><Relationship Type="http://schemas.openxmlformats.org/officeDocument/2006/relationships/pivotCacheDefinition" Target="pivotCache/pivotCacheDefinition2.xml" Id="rId16" /><Relationship Type="http://schemas.openxmlformats.org/officeDocument/2006/relationships/calcChain" Target="calcChain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pivotCacheDefinition" Target="pivotCache/pivotCacheDefinition1.xml" Id="rId15" /><Relationship Type="http://schemas.openxmlformats.org/officeDocument/2006/relationships/worksheet" Target="worksheets/sheet10.xml" Id="rId10" /><Relationship Type="http://schemas.openxmlformats.org/officeDocument/2006/relationships/sharedStrings" Target="sharedStrings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externalLink" Target="externalLinks/externalLink1.xml" Id="rId14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's/C%20Schedules%20NO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"/>
      <sheetName val="C-1 FN"/>
      <sheetName val="C-1 CF"/>
      <sheetName val="C-1 FI"/>
      <sheetName val="C-1 FT"/>
      <sheetName val="C-2 1of2"/>
      <sheetName val="C-2 1of2 FN"/>
      <sheetName val="C-2 1of 2 CF"/>
      <sheetName val="C-2 1of 2 FI"/>
      <sheetName val="C-2 1of2 FT"/>
      <sheetName val="C-2 2of2"/>
      <sheetName val="C-2 2of2 FN"/>
      <sheetName val="C-2 2of2 CF"/>
      <sheetName val="C-2 2 of 2 FI"/>
      <sheetName val="C-2 2 of 2 FT"/>
      <sheetName val="C-3"/>
      <sheetName val="C-3 FN"/>
      <sheetName val="C-3 CF"/>
      <sheetName val="C-3 FI"/>
      <sheetName val="C-3 FT"/>
      <sheetName val="C-4"/>
      <sheetName val="C-4 FN"/>
      <sheetName val="C-4 CF"/>
      <sheetName val="C-4 FI"/>
      <sheetName val="C-4 FT"/>
      <sheetName val="C-5 1of2"/>
      <sheetName val="C-5 1 of 2 FN"/>
      <sheetName val="C-5 1 of 2 CF"/>
      <sheetName val="C-5 1 of 2 FI"/>
      <sheetName val="C-5 1 of 2 FT"/>
      <sheetName val="C-5 2of2"/>
      <sheetName val="C-5 2 of 2 FN"/>
      <sheetName val="C-5 2 of 2 CF"/>
      <sheetName val="C-5 2 of 2 FI"/>
      <sheetName val="C-5 2 of 2 FT"/>
      <sheetName val="C-6 "/>
      <sheetName val="C-6 FN"/>
      <sheetName val="C-6 CF"/>
      <sheetName val="C-6 FI"/>
      <sheetName val="C-6 FT"/>
      <sheetName val="C-7"/>
      <sheetName val="C-7 FN"/>
      <sheetName val="C-7 CF"/>
      <sheetName val="C-7 FI"/>
      <sheetName val="C-7 FT"/>
      <sheetName val="C-8 1of2"/>
      <sheetName val="C-8 1of2 FN"/>
      <sheetName val="C-8 1of2 CF"/>
      <sheetName val="C-8 1of2 FI"/>
      <sheetName val="C-8 1of2 FT"/>
      <sheetName val="C-8 2of2"/>
      <sheetName val="C-8 2of2 FN"/>
      <sheetName val="C-8 2of2 CF"/>
      <sheetName val="C-8 2of2 FI"/>
      <sheetName val="C-8 2of2 FT"/>
      <sheetName val="C-9 1of2"/>
      <sheetName val="C-9 1of2 FN"/>
      <sheetName val="C-9 1of2 CF"/>
      <sheetName val="C-9 1of2 FI"/>
      <sheetName val="C-9 1of2 FT"/>
      <sheetName val="C-9 2of2"/>
      <sheetName val="C-9 2of2 FN"/>
      <sheetName val="C-9 2of2 CF"/>
      <sheetName val="C-9 2of2 FI"/>
      <sheetName val="C-9 2of2 FT"/>
      <sheetName val="C-10"/>
      <sheetName val="C-11"/>
      <sheetName val="C-12"/>
      <sheetName val="C-13"/>
      <sheetName val="C-14"/>
      <sheetName val="C-15"/>
      <sheetName val="C-16"/>
      <sheetName val="C-17"/>
      <sheetName val="C-17 FN"/>
      <sheetName val="C-17 CF"/>
      <sheetName val="C-17 FI"/>
      <sheetName val="C-17 FT"/>
      <sheetName val="C-18"/>
      <sheetName val="C-18 FN"/>
      <sheetName val="C-18 CF"/>
      <sheetName val="C-18 FI"/>
      <sheetName val="C-18 FT"/>
      <sheetName val="C-19 FC"/>
      <sheetName val="C-19 Corporate"/>
      <sheetName val="C-20"/>
      <sheetName val="C-20 FN"/>
      <sheetName val="C-20 CF"/>
      <sheetName val="C-20 FI"/>
      <sheetName val="C-20 FT"/>
      <sheetName val="C-21"/>
      <sheetName val="C-21 FN"/>
      <sheetName val="C-21 CF"/>
      <sheetName val="C-21 FI"/>
      <sheetName val="C-21 FT"/>
      <sheetName val="C-22"/>
      <sheetName val="C-22 FN"/>
      <sheetName val="C-22 CF"/>
      <sheetName val="C-22 FI"/>
      <sheetName val="C-22 FT"/>
      <sheetName val="C-23"/>
      <sheetName val="C-23 FN"/>
      <sheetName val="C-23 CF"/>
      <sheetName val="C-23 FI"/>
      <sheetName val="C-23-FT"/>
      <sheetName val="C-24"/>
      <sheetName val="C-24 FN"/>
      <sheetName val="C-24 CF"/>
      <sheetName val="C-24 FI"/>
      <sheetName val="C-24 FT"/>
      <sheetName val="C-25 1of2"/>
      <sheetName val="C-25 1of2 FN"/>
      <sheetName val="C-25 1of2 CF"/>
      <sheetName val="C-25 1of2 FI"/>
      <sheetName val="C-25 1of2 FT"/>
      <sheetName val="C-25 2of2"/>
      <sheetName val="C-25 2of2 FN"/>
      <sheetName val="C-25 2of2 CF"/>
      <sheetName val="C-25 2of2 FI"/>
      <sheetName val="C-25 2of2 FT"/>
      <sheetName val="C-26"/>
      <sheetName val="C-27"/>
      <sheetName val="C-28"/>
      <sheetName val="C-29"/>
      <sheetName val="C-30 1of2"/>
      <sheetName val="C-30 1of2 FN"/>
      <sheetName val="C-30 1of2 CF"/>
      <sheetName val="C-30 1of2 FI"/>
      <sheetName val="C-30 1of2 FT"/>
      <sheetName val="C-30 2of2"/>
      <sheetName val="C-30 2of2 FN"/>
      <sheetName val="C-30 2of2 CF"/>
      <sheetName val="C-30 2of2 FI"/>
      <sheetName val="C-30 2of2 FT"/>
      <sheetName val="C-31"/>
      <sheetName val="C-32"/>
      <sheetName val="C-32 FN"/>
      <sheetName val="C-32 CF"/>
      <sheetName val="C-32 FI"/>
      <sheetName val="C-32 FT"/>
      <sheetName val="C-33"/>
      <sheetName val="C-33 Only Annual Increases"/>
      <sheetName val="C-33 Comparison"/>
      <sheetName val="C-34 FN"/>
      <sheetName val="C-34 CF"/>
      <sheetName val="C-34 FI"/>
      <sheetName val="C-34 FT"/>
      <sheetName val="C-35 FN"/>
      <sheetName val="C-35 CF"/>
      <sheetName val="C-35 FI"/>
      <sheetName val="C-35 FT"/>
      <sheetName val="C-36 FN"/>
      <sheetName val="C-36 CF"/>
      <sheetName val="C-36 FI"/>
      <sheetName val="C-36 FT"/>
      <sheetName val="C-37 FN"/>
      <sheetName val="C-37 CF"/>
      <sheetName val="C-37 FI"/>
      <sheetName val="C-37 FT"/>
      <sheetName val="C-38 FN 1of2"/>
      <sheetName val="C-38 FN 2of2"/>
      <sheetName val="C-38 CF P 1"/>
      <sheetName val="C-38 CF P 2"/>
      <sheetName val="C-38 CF P3 of 3"/>
      <sheetName val="C-38 FI"/>
      <sheetName val="C-38 FT"/>
    </sheetNames>
    <sheetDataSet>
      <sheetData sheetId="0">
        <row r="8">
          <cell r="B8" t="str">
            <v>20220067-GU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ithley, Stephanie" refreshedDate="44580.616077662038" createdVersion="6" refreshedVersion="6" minRefreshableVersion="3" recordCount="316">
  <cacheSource type="worksheet">
    <worksheetSource ref="A1:Q317" sheet="gl trans 2015-2021"/>
  </cacheSource>
  <cacheFields count="19">
    <cacheField name="Journal_Type" numFmtId="49">
      <sharedItems count="2">
        <s v="BDEBT"/>
        <s v="GJ"/>
      </sharedItems>
    </cacheField>
    <cacheField name="Originating_Org" numFmtId="49">
      <sharedItems/>
    </cacheField>
    <cacheField name="Journal_Number" numFmtId="49">
      <sharedItems/>
    </cacheField>
    <cacheField name="Account_Code" numFmtId="49">
      <sharedItems/>
    </cacheField>
    <cacheField name="Seg1_Code" numFmtId="49">
      <sharedItems count="4">
        <s v="FT00"/>
        <s v="FN00"/>
        <s v="CF00"/>
        <s v="FI00"/>
      </sharedItems>
    </cacheField>
    <cacheField name="Seg2_Code" numFmtId="49">
      <sharedItems/>
    </cacheField>
    <cacheField name="Seg3_Code" numFmtId="49">
      <sharedItems/>
    </cacheField>
    <cacheField name="Seg4_Code" numFmtId="49">
      <sharedItems/>
    </cacheField>
    <cacheField name="Reference_Code" numFmtId="49">
      <sharedItems/>
    </cacheField>
    <cacheField name="Amount" numFmtId="43">
      <sharedItems containsSemiMixedTypes="0" containsString="0" containsNumber="1" minValue="-228641" maxValue="318054.59999999998"/>
    </cacheField>
    <cacheField name="Description" numFmtId="49">
      <sharedItems count="54">
        <s v="Uncollectible Exp Accrual"/>
        <s v="J03-CFG Bad Debt Provision"/>
        <s v="Adjust Bad Debt Prov 1st Qtr"/>
        <s v="Bad Debt Quarterly Adj"/>
        <s v="Adjust Bad Debt Prov 2nd Qtr"/>
        <s v="Q3 Bad Debt Adjustment"/>
        <s v="Adjust Bad Debt Prov"/>
        <s v="Adjust Bad Debt Prov 4th Qtr"/>
        <s v="Bad Debt qrtly Adj"/>
        <s v="Q1 Bad Debt Adjustment"/>
        <s v="Q2 Bad Debt Res Adj"/>
        <s v="Uncollectible Exp Adjustment"/>
        <s v="Q3 Bad Debt Res Adj"/>
        <s v="JDC Bad Debt 2 of 3"/>
        <s v="Bad Debt Analysis 4th Qtr 2016"/>
        <s v="YE Bad Debt Adjustment"/>
        <s v="Year End Bad Debt Res Adj"/>
        <s v="Imprest Adj"/>
        <s v="Quarterly Bad Debt Adjustment"/>
        <s v="Quarter End Bad Debt Res Adj"/>
        <s v="Bad Debt Analysis 2nd Qtr 2017"/>
        <s v="True up July Uncollectible Exp Accrual"/>
        <s v="Bad Debt Analysis 3rd Qtr 2017"/>
        <s v="Year End Bad Debt Adjustment"/>
        <s v="Bad Debt Analysis 4th Qtr 2017"/>
        <s v="T/U Bad Debt"/>
        <s v="T/U Uncollectible Exp Accrual"/>
        <s v="Q1 Bad Debt Res Adjustment"/>
        <s v="Q2 Bad Debt Res Adjustment"/>
        <s v="Bad Debt 2nd Qtr 2018"/>
        <s v="Q3 Bad Debt Res Adjustment"/>
        <s v="Bad Debt 3rd Qtr 2018"/>
        <s v="Q4 Bad Debt Res Adjustment"/>
        <s v="Bad Debt 4th Qtr 2018"/>
        <s v="Adjust FI Bad Debt"/>
        <s v="Bad Debt 1st Qtr 2019"/>
        <s v="Bad Debt 2nd Qtr 2019"/>
        <s v="Adjust Bad Debt for Klausner Lumber"/>
        <s v="Rvrs Bad Debt for Klausner Lumber"/>
        <s v="Bad Debt 3rd Qtr 2019"/>
        <s v="Bad Debt 4th Qtr 2019"/>
        <s v="Bad Debt 1st Qtr 2020"/>
        <s v="Bad Debt 2nd Qtr 2020"/>
        <s v="Additional Uncollectible Exp Accrual"/>
        <s v="Bad Debt 3rd Qtr 2020"/>
        <s v="T/U Uncollectible Exp Accrual for Covid"/>
        <s v="Prelim Covid Bad Debt Regulatory Asset"/>
        <s v="Covid Reg Asset Adjustments"/>
        <s v="Covid Reg Asset Adj"/>
        <s v="COVID 19 Asset Settlement PSC20210266SPU"/>
        <s v="Covid Regulatory Asset Adj"/>
        <s v="Uncollectible Exp Accrual July 21  true"/>
        <s v="Bad Debt 3rd Qtr 2021"/>
        <s v="Bad Debt 4th Qtr 2021"/>
      </sharedItems>
    </cacheField>
    <cacheField name="Vendor_Name" numFmtId="49">
      <sharedItems/>
    </cacheField>
    <cacheField name="Document_1" numFmtId="49">
      <sharedItems/>
    </cacheField>
    <cacheField name="Document_2" numFmtId="49">
      <sharedItems/>
    </cacheField>
    <cacheField name="Apply_Date" numFmtId="14">
      <sharedItems containsSemiMixedTypes="0" containsNonDate="0" containsDate="1" containsString="0" minDate="2015-01-31T00:00:00" maxDate="2022-01-01T00:00:00" count="79">
        <d v="2015-01-31T00:00:00"/>
        <d v="2015-02-28T00:00:00"/>
        <d v="2015-03-31T00:00:00"/>
        <d v="2015-04-30T00:00:00"/>
        <d v="2015-05-31T00:00:00"/>
        <d v="2015-06-30T00:00:00"/>
        <d v="2015-07-31T00:00:00"/>
        <d v="2015-08-31T00:00:00"/>
        <d v="2015-09-30T00:00:00"/>
        <d v="2015-10-31T00:00:00"/>
        <d v="2015-11-30T00:00:00"/>
        <d v="2015-12-31T00:00:00"/>
        <d v="2016-01-31T00:00:00"/>
        <d v="2016-02-29T00:00:00"/>
        <d v="2016-03-31T00:00:00"/>
        <d v="2016-04-30T00:00:00"/>
        <d v="2016-05-31T00:00:00"/>
        <d v="2016-06-30T00:00:00"/>
        <d v="2016-07-31T00:00:00"/>
        <d v="2016-08-31T00:00:00"/>
        <d v="2016-09-30T00:00:00"/>
        <d v="2016-10-31T00:00:00"/>
        <d v="2016-11-30T00:00:00"/>
        <d v="2016-12-31T00:00:00"/>
        <d v="2017-01-31T00:00:00"/>
        <d v="2017-02-28T00:00:00"/>
        <d v="2017-03-31T00:00:00"/>
        <d v="2017-04-30T00:00:00"/>
        <d v="2017-05-31T00:00:00"/>
        <d v="2017-06-30T00:00:00"/>
        <d v="2017-07-31T00:00:00"/>
        <d v="2017-08-31T00:00:00"/>
        <d v="2017-09-30T00:00:00"/>
        <d v="2017-10-31T00:00:00"/>
        <d v="2017-11-30T00:00:00"/>
        <d v="2017-12-31T00:00:00"/>
        <d v="2018-01-31T00:00:00"/>
        <d v="2018-02-28T00:00:00"/>
        <d v="2018-03-31T00:00:00"/>
        <d v="2018-04-30T00:00:00"/>
        <d v="2018-05-31T00:00:00"/>
        <d v="2018-06-30T00:00:00"/>
        <d v="2018-07-31T00:00:00"/>
        <d v="2018-08-31T00:00:00"/>
        <d v="2018-09-30T00:00:00"/>
        <d v="2018-10-31T00:00:00"/>
        <d v="2018-11-30T00:00:00"/>
        <d v="2018-12-31T00:00:00"/>
        <d v="2019-01-31T00:00:00"/>
        <d v="2019-02-28T00:00:00"/>
        <d v="2019-03-31T00:00:00"/>
        <d v="2019-04-30T00:00:00"/>
        <d v="2019-05-31T00:00:00"/>
        <d v="2019-06-30T00:00:00"/>
        <d v="2019-07-31T00:00:00"/>
        <d v="2019-08-31T00:00:00"/>
        <d v="2019-09-30T00:00:00"/>
        <d v="2019-10-31T00:00:00"/>
        <d v="2019-11-30T00:00:00"/>
        <d v="2019-12-31T00:00:00"/>
        <d v="2020-01-31T00:00:00"/>
        <d v="2020-02-29T00:00:00"/>
        <d v="2020-03-31T00:00:00"/>
        <d v="2020-04-30T00:00:00"/>
        <d v="2020-05-31T00:00:00"/>
        <d v="2020-06-30T00:00:00"/>
        <d v="2020-07-31T00:00:00"/>
        <d v="2020-08-31T00:00:00"/>
        <d v="2020-09-30T00:00:00"/>
        <d v="2020-10-31T00:00:00"/>
        <d v="2020-11-30T00:00:00"/>
        <d v="2020-12-31T00:00:00"/>
        <d v="2021-06-30T00:00:00"/>
        <d v="2021-07-31T00:00:00"/>
        <d v="2021-08-31T00:00:00"/>
        <d v="2021-09-30T00:00:00"/>
        <d v="2021-10-31T00:00:00"/>
        <d v="2021-11-30T00:00:00"/>
        <d v="2021-12-31T00:00:00"/>
      </sharedItems>
      <fieldGroup par="18" base="14">
        <rangePr groupBy="months" startDate="2015-01-31T00:00:00" endDate="2022-01-01T00:00:00"/>
        <groupItems count="14">
          <s v="&lt;1/31/2015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1/2022"/>
        </groupItems>
      </fieldGroup>
    </cacheField>
    <cacheField name="Posted_Date" numFmtId="14">
      <sharedItems containsSemiMixedTypes="0" containsNonDate="0" containsDate="1" containsString="0" minDate="2015-02-12T00:00:00" maxDate="2022-01-12T00:00:00"/>
    </cacheField>
    <cacheField name="Posted_Status" numFmtId="49">
      <sharedItems/>
    </cacheField>
    <cacheField name="Quarters" numFmtId="0" databaseField="0">
      <fieldGroup base="14">
        <rangePr groupBy="quarters" startDate="2015-01-31T00:00:00" endDate="2022-01-01T00:00:00"/>
        <groupItems count="6">
          <s v="&lt;1/31/2015"/>
          <s v="Qtr1"/>
          <s v="Qtr2"/>
          <s v="Qtr3"/>
          <s v="Qtr4"/>
          <s v="&gt;1/1/2022"/>
        </groupItems>
      </fieldGroup>
    </cacheField>
    <cacheField name="Years" numFmtId="0" databaseField="0">
      <fieldGroup base="14">
        <rangePr groupBy="years" startDate="2015-01-31T00:00:00" endDate="2022-01-01T00:00:00"/>
        <groupItems count="10">
          <s v="&lt;1/31/2015"/>
          <s v="2015"/>
          <s v="2016"/>
          <s v="2017"/>
          <s v="2018"/>
          <s v="2019"/>
          <s v="2020"/>
          <s v="2021"/>
          <s v="2022"/>
          <s v="&gt;1/1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Keithley, Stephanie" refreshedDate="44580.752892476849" createdVersion="6" refreshedVersion="6" minRefreshableVersion="3" recordCount="263">
  <cacheSource type="worksheet">
    <worksheetSource ref="A1:Q264" sheet="CFG 1225-1440 gl trans"/>
  </cacheSource>
  <cacheFields count="19">
    <cacheField name="Journal_Type" numFmtId="49">
      <sharedItems count="3">
        <s v="CASHRCV"/>
        <s v="RV"/>
        <s v="BDEBT"/>
      </sharedItems>
    </cacheField>
    <cacheField name="Originating_Org" numFmtId="49">
      <sharedItems/>
    </cacheField>
    <cacheField name="Journal_Number" numFmtId="49">
      <sharedItems/>
    </cacheField>
    <cacheField name="Account_Code" numFmtId="49">
      <sharedItems/>
    </cacheField>
    <cacheField name="Seg1_Code" numFmtId="49">
      <sharedItems/>
    </cacheField>
    <cacheField name="Seg2_Code" numFmtId="49">
      <sharedItems/>
    </cacheField>
    <cacheField name="Seg3_Code" numFmtId="49">
      <sharedItems/>
    </cacheField>
    <cacheField name="Seg4_Code" numFmtId="49">
      <sharedItems/>
    </cacheField>
    <cacheField name="Reference_Code" numFmtId="49">
      <sharedItems/>
    </cacheField>
    <cacheField name="Amount" numFmtId="164">
      <sharedItems containsSemiMixedTypes="0" containsString="0" containsNumber="1" minValue="-135082.56" maxValue="154186"/>
    </cacheField>
    <cacheField name="Description" numFmtId="49">
      <sharedItems/>
    </cacheField>
    <cacheField name="Vendor_Name" numFmtId="49">
      <sharedItems/>
    </cacheField>
    <cacheField name="Document_1" numFmtId="49">
      <sharedItems/>
    </cacheField>
    <cacheField name="Document_2" numFmtId="49">
      <sharedItems/>
    </cacheField>
    <cacheField name="Apply_Date" numFmtId="14">
      <sharedItems containsSemiMixedTypes="0" containsNonDate="0" containsDate="1" containsString="0" minDate="2015-01-31T00:00:00" maxDate="2022-01-01T00:00:00" count="84">
        <d v="2015-01-31T00:00:00"/>
        <d v="2015-02-28T00:00:00"/>
        <d v="2015-03-31T00:00:00"/>
        <d v="2015-04-30T00:00:00"/>
        <d v="2015-05-31T00:00:00"/>
        <d v="2015-06-30T00:00:00"/>
        <d v="2015-07-31T00:00:00"/>
        <d v="2015-08-31T00:00:00"/>
        <d v="2015-09-30T00:00:00"/>
        <d v="2015-10-31T00:00:00"/>
        <d v="2015-11-30T00:00:00"/>
        <d v="2015-12-31T00:00:00"/>
        <d v="2016-01-31T00:00:00"/>
        <d v="2016-02-29T00:00:00"/>
        <d v="2016-03-31T00:00:00"/>
        <d v="2016-04-30T00:00:00"/>
        <d v="2016-05-31T00:00:00"/>
        <d v="2016-06-30T00:00:00"/>
        <d v="2016-07-31T00:00:00"/>
        <d v="2016-08-31T00:00:00"/>
        <d v="2016-09-30T00:00:00"/>
        <d v="2016-10-31T00:00:00"/>
        <d v="2016-11-30T00:00:00"/>
        <d v="2016-12-31T00:00:00"/>
        <d v="2017-01-31T00:00:00"/>
        <d v="2017-02-28T00:00:00"/>
        <d v="2017-03-31T00:00:00"/>
        <d v="2017-04-30T00:00:00"/>
        <d v="2017-05-31T00:00:00"/>
        <d v="2017-06-30T00:00:00"/>
        <d v="2017-07-31T00:00:00"/>
        <d v="2017-08-31T00:00:00"/>
        <d v="2017-09-30T00:00:00"/>
        <d v="2017-10-31T00:00:00"/>
        <d v="2017-11-30T00:00:00"/>
        <d v="2017-12-31T00:00:00"/>
        <d v="2018-01-31T00:00:00"/>
        <d v="2018-02-28T00:00:00"/>
        <d v="2018-03-31T00:00:00"/>
        <d v="2018-04-30T00:00:00"/>
        <d v="2018-05-31T00:00:00"/>
        <d v="2018-06-30T00:00:00"/>
        <d v="2018-07-31T00:00:00"/>
        <d v="2018-08-31T00:00:00"/>
        <d v="2018-09-30T00:00:00"/>
        <d v="2018-10-31T00:00:00"/>
        <d v="2018-11-30T00:00:00"/>
        <d v="2018-12-31T00:00:00"/>
        <d v="2019-01-31T00:00:00"/>
        <d v="2019-02-28T00:00:00"/>
        <d v="2019-03-31T00:00:00"/>
        <d v="2019-04-30T00:00:00"/>
        <d v="2019-05-31T00:00:00"/>
        <d v="2019-06-30T00:00:00"/>
        <d v="2019-07-31T00:00:00"/>
        <d v="2019-08-31T00:00:00"/>
        <d v="2019-09-30T00:00:00"/>
        <d v="2019-10-31T00:00:00"/>
        <d v="2019-11-30T00:00:00"/>
        <d v="2019-12-31T00:00:00"/>
        <d v="2020-01-31T00:00:00"/>
        <d v="2020-02-29T00:00:00"/>
        <d v="2020-03-31T00:00:00"/>
        <d v="2020-04-30T00:00:00"/>
        <d v="2020-05-31T00:00:00"/>
        <d v="2020-06-30T00:00:00"/>
        <d v="2020-07-31T00:00:00"/>
        <d v="2020-08-31T00:00:00"/>
        <d v="2020-09-30T00:00:00"/>
        <d v="2020-10-31T00:00:00"/>
        <d v="2020-11-30T00:00:00"/>
        <d v="2020-12-31T00:00:00"/>
        <d v="2021-01-31T00:00:00"/>
        <d v="2021-02-28T00:00:00"/>
        <d v="2021-03-31T00:00:00"/>
        <d v="2021-04-30T00:00:00"/>
        <d v="2021-05-31T00:00:00"/>
        <d v="2021-06-30T00:00:00"/>
        <d v="2021-07-31T00:00:00"/>
        <d v="2021-08-31T00:00:00"/>
        <d v="2021-09-30T00:00:00"/>
        <d v="2021-10-31T00:00:00"/>
        <d v="2021-11-30T00:00:00"/>
        <d v="2021-12-31T00:00:00"/>
      </sharedItems>
      <fieldGroup par="18" base="14">
        <rangePr groupBy="months" startDate="2015-01-31T00:00:00" endDate="2022-01-01T00:00:00"/>
        <groupItems count="14">
          <s v="&lt;1/31/2015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1/2022"/>
        </groupItems>
      </fieldGroup>
    </cacheField>
    <cacheField name="Posted_Date" numFmtId="14">
      <sharedItems containsSemiMixedTypes="0" containsNonDate="0" containsDate="1" containsString="0" minDate="2015-02-03T00:00:00" maxDate="2022-01-12T00:00:00"/>
    </cacheField>
    <cacheField name="Posted_Status" numFmtId="49">
      <sharedItems/>
    </cacheField>
    <cacheField name="Quarters" numFmtId="0" databaseField="0">
      <fieldGroup base="14">
        <rangePr groupBy="quarters" startDate="2015-01-31T00:00:00" endDate="2022-01-01T00:00:00"/>
        <groupItems count="6">
          <s v="&lt;1/31/2015"/>
          <s v="Qtr1"/>
          <s v="Qtr2"/>
          <s v="Qtr3"/>
          <s v="Qtr4"/>
          <s v="&gt;1/1/2022"/>
        </groupItems>
      </fieldGroup>
    </cacheField>
    <cacheField name="Years" numFmtId="0" databaseField="0">
      <fieldGroup base="14">
        <rangePr groupBy="years" startDate="2015-01-31T00:00:00" endDate="2022-01-01T00:00:00"/>
        <groupItems count="10">
          <s v="&lt;1/31/2015"/>
          <s v="2015"/>
          <s v="2016"/>
          <s v="2017"/>
          <s v="2018"/>
          <s v="2019"/>
          <s v="2020"/>
          <s v="2021"/>
          <s v="2022"/>
          <s v="&gt;1/1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6">
  <r>
    <x v="0"/>
    <s v="FT00"/>
    <s v="JRNL00374460"/>
    <s v="FT00-CB400-7120-9040"/>
    <x v="0"/>
    <s v="CB400"/>
    <s v="7120"/>
    <s v="9040"/>
    <s v=""/>
    <n v="475"/>
    <x v="0"/>
    <s v=""/>
    <s v=""/>
    <s v="JRNL00374460"/>
    <x v="0"/>
    <d v="2015-02-12T00:00:00"/>
    <s v="Yes"/>
  </r>
  <r>
    <x v="0"/>
    <s v="FN00"/>
    <s v="JRNL00374533"/>
    <s v="FN00-CB400-7120-9040"/>
    <x v="1"/>
    <s v="CB400"/>
    <s v="7120"/>
    <s v="9040"/>
    <s v=""/>
    <n v="31653"/>
    <x v="0"/>
    <s v=""/>
    <s v=""/>
    <s v="JRNL00374533"/>
    <x v="0"/>
    <d v="2015-02-13T00:00:00"/>
    <s v="Yes"/>
  </r>
  <r>
    <x v="0"/>
    <s v="CF00"/>
    <s v="JRNL00374658"/>
    <s v="CF00-CB400-7120-9040"/>
    <x v="2"/>
    <s v="CB400"/>
    <s v="7120"/>
    <s v="9040"/>
    <s v=""/>
    <n v="6195.06"/>
    <x v="1"/>
    <s v=""/>
    <s v=""/>
    <s v="JRNL00374658"/>
    <x v="0"/>
    <d v="2015-02-12T00:00:00"/>
    <s v="Yes"/>
  </r>
  <r>
    <x v="0"/>
    <s v="FN00"/>
    <s v="JRNL00375990"/>
    <s v="FN00-CB400-7120-9040"/>
    <x v="1"/>
    <s v="CB400"/>
    <s v="7120"/>
    <s v="9040"/>
    <s v=""/>
    <n v="34401"/>
    <x v="0"/>
    <s v=""/>
    <s v=""/>
    <s v="JRNL00375990"/>
    <x v="1"/>
    <d v="2015-03-11T00:00:00"/>
    <s v="Yes"/>
  </r>
  <r>
    <x v="0"/>
    <s v="CF00"/>
    <s v="JRNL00376180"/>
    <s v="CF00-CB400-7120-9040"/>
    <x v="2"/>
    <s v="CB400"/>
    <s v="7120"/>
    <s v="9040"/>
    <s v=""/>
    <n v="6437.56"/>
    <x v="1"/>
    <s v=""/>
    <s v=""/>
    <s v="JRNL00376180"/>
    <x v="1"/>
    <d v="2015-03-11T00:00:00"/>
    <s v="Yes"/>
  </r>
  <r>
    <x v="0"/>
    <s v="FT00"/>
    <s v="JRNL00376205"/>
    <s v="FT00-CB400-7120-9040"/>
    <x v="0"/>
    <s v="CB400"/>
    <s v="7120"/>
    <s v="9040"/>
    <s v=""/>
    <n v="496"/>
    <x v="0"/>
    <s v=""/>
    <s v=""/>
    <s v="JRNL00376205"/>
    <x v="1"/>
    <d v="2015-03-11T00:00:00"/>
    <s v="Yes"/>
  </r>
  <r>
    <x v="0"/>
    <s v="FN00"/>
    <s v="JRNL00377856"/>
    <s v="FN00-CB400-7120-9040"/>
    <x v="1"/>
    <s v="CB400"/>
    <s v="7120"/>
    <s v="9040"/>
    <s v=""/>
    <n v="26388"/>
    <x v="0"/>
    <s v=""/>
    <s v=""/>
    <s v="JRNL00377856"/>
    <x v="2"/>
    <d v="2015-04-09T00:00:00"/>
    <s v="Yes"/>
  </r>
  <r>
    <x v="0"/>
    <s v="FN00"/>
    <s v="JRNL00377868"/>
    <s v="FN00-CR711-7120-9040"/>
    <x v="1"/>
    <s v="CR711"/>
    <s v="7120"/>
    <s v="9040"/>
    <s v=""/>
    <n v="33000"/>
    <x v="2"/>
    <s v=""/>
    <s v=""/>
    <s v="JRNL00377868"/>
    <x v="2"/>
    <d v="2015-04-09T00:00:00"/>
    <s v="Yes"/>
  </r>
  <r>
    <x v="0"/>
    <s v="FT00"/>
    <s v="JRNL00378043"/>
    <s v="FT00-CB400-7120-9040"/>
    <x v="0"/>
    <s v="CB400"/>
    <s v="7120"/>
    <s v="9040"/>
    <s v=""/>
    <n v="480"/>
    <x v="0"/>
    <s v=""/>
    <s v=""/>
    <s v="JRNL00378043"/>
    <x v="2"/>
    <d v="2015-04-09T00:00:00"/>
    <s v="Yes"/>
  </r>
  <r>
    <x v="0"/>
    <s v="CF00"/>
    <s v="JRNL00378102"/>
    <s v="CF00-CB400-7120-9040"/>
    <x v="2"/>
    <s v="CB400"/>
    <s v="7120"/>
    <s v="9040"/>
    <s v=""/>
    <n v="4000"/>
    <x v="3"/>
    <s v=""/>
    <s v=""/>
    <s v="JRNL00378102"/>
    <x v="2"/>
    <d v="2015-04-09T00:00:00"/>
    <s v="Yes"/>
  </r>
  <r>
    <x v="0"/>
    <s v="CU00"/>
    <s v="JRNL00378920"/>
    <s v="CF00-AA700-7120-9040"/>
    <x v="2"/>
    <s v="AA700"/>
    <s v="7120"/>
    <s v="9040"/>
    <s v=""/>
    <n v="6195.06"/>
    <x v="1"/>
    <s v=""/>
    <s v=""/>
    <s v="JRNL00378920"/>
    <x v="0"/>
    <d v="2015-04-30T00:00:00"/>
    <s v="Yes"/>
  </r>
  <r>
    <x v="0"/>
    <s v="CU00"/>
    <s v="JRNL00378920"/>
    <s v="FN00-AA700-7120-9040"/>
    <x v="1"/>
    <s v="AA700"/>
    <s v="7120"/>
    <s v="9040"/>
    <s v=""/>
    <n v="31653"/>
    <x v="0"/>
    <s v=""/>
    <s v=""/>
    <s v="JRNL00378920"/>
    <x v="0"/>
    <d v="2015-04-30T00:00:00"/>
    <s v="Yes"/>
  </r>
  <r>
    <x v="0"/>
    <s v="CU00"/>
    <s v="JRNL00378920"/>
    <s v="FT00-AA700-7120-9040"/>
    <x v="0"/>
    <s v="AA700"/>
    <s v="7120"/>
    <s v="9040"/>
    <s v=""/>
    <n v="475"/>
    <x v="0"/>
    <s v=""/>
    <s v=""/>
    <s v="JRNL00378920"/>
    <x v="0"/>
    <d v="2015-04-30T00:00:00"/>
    <s v="Yes"/>
  </r>
  <r>
    <x v="0"/>
    <s v="CU00"/>
    <s v="JRNL00378920"/>
    <s v="CF00-CB400-7120-9040"/>
    <x v="2"/>
    <s v="CB400"/>
    <s v="7120"/>
    <s v="9040"/>
    <s v=""/>
    <n v="-6195.06"/>
    <x v="1"/>
    <s v=""/>
    <s v=""/>
    <s v="JRNL00378920"/>
    <x v="0"/>
    <d v="2015-04-30T00:00:00"/>
    <s v="Yes"/>
  </r>
  <r>
    <x v="0"/>
    <s v="CU00"/>
    <s v="JRNL00378920"/>
    <s v="FN00-CB400-7120-9040"/>
    <x v="1"/>
    <s v="CB400"/>
    <s v="7120"/>
    <s v="9040"/>
    <s v=""/>
    <n v="-31653"/>
    <x v="0"/>
    <s v=""/>
    <s v=""/>
    <s v="JRNL00378920"/>
    <x v="0"/>
    <d v="2015-04-30T00:00:00"/>
    <s v="Yes"/>
  </r>
  <r>
    <x v="0"/>
    <s v="CU00"/>
    <s v="JRNL00378920"/>
    <s v="FT00-CB400-7120-9040"/>
    <x v="0"/>
    <s v="CB400"/>
    <s v="7120"/>
    <s v="9040"/>
    <s v=""/>
    <n v="-475"/>
    <x v="0"/>
    <s v=""/>
    <s v=""/>
    <s v="JRNL00378920"/>
    <x v="0"/>
    <d v="2015-04-30T00:00:00"/>
    <s v="Yes"/>
  </r>
  <r>
    <x v="0"/>
    <s v="CU00"/>
    <s v="JRNL00379083"/>
    <s v="CF00-AA700-7120-9040"/>
    <x v="2"/>
    <s v="AA700"/>
    <s v="7120"/>
    <s v="9040"/>
    <s v=""/>
    <n v="6437.56"/>
    <x v="1"/>
    <s v=""/>
    <s v=""/>
    <s v="JRNL00379083"/>
    <x v="1"/>
    <d v="2015-04-30T00:00:00"/>
    <s v="Yes"/>
  </r>
  <r>
    <x v="0"/>
    <s v="CU00"/>
    <s v="JRNL00379083"/>
    <s v="FN00-AA700-7120-9040"/>
    <x v="1"/>
    <s v="AA700"/>
    <s v="7120"/>
    <s v="9040"/>
    <s v=""/>
    <n v="34401"/>
    <x v="0"/>
    <s v=""/>
    <s v=""/>
    <s v="JRNL00379083"/>
    <x v="1"/>
    <d v="2015-04-30T00:00:00"/>
    <s v="Yes"/>
  </r>
  <r>
    <x v="0"/>
    <s v="CU00"/>
    <s v="JRNL00379083"/>
    <s v="FT00-AA700-7120-9040"/>
    <x v="0"/>
    <s v="AA700"/>
    <s v="7120"/>
    <s v="9040"/>
    <s v=""/>
    <n v="496"/>
    <x v="0"/>
    <s v=""/>
    <s v=""/>
    <s v="JRNL00379083"/>
    <x v="1"/>
    <d v="2015-04-30T00:00:00"/>
    <s v="Yes"/>
  </r>
  <r>
    <x v="0"/>
    <s v="CU00"/>
    <s v="JRNL00379083"/>
    <s v="CF00-CB400-7120-9040"/>
    <x v="2"/>
    <s v="CB400"/>
    <s v="7120"/>
    <s v="9040"/>
    <s v=""/>
    <n v="-6437.56"/>
    <x v="1"/>
    <s v=""/>
    <s v=""/>
    <s v="JRNL00379083"/>
    <x v="1"/>
    <d v="2015-04-30T00:00:00"/>
    <s v="Yes"/>
  </r>
  <r>
    <x v="0"/>
    <s v="CU00"/>
    <s v="JRNL00379083"/>
    <s v="FN00-CB400-7120-9040"/>
    <x v="1"/>
    <s v="CB400"/>
    <s v="7120"/>
    <s v="9040"/>
    <s v=""/>
    <n v="-34401"/>
    <x v="0"/>
    <s v=""/>
    <s v=""/>
    <s v="JRNL00379083"/>
    <x v="1"/>
    <d v="2015-04-30T00:00:00"/>
    <s v="Yes"/>
  </r>
  <r>
    <x v="0"/>
    <s v="CU00"/>
    <s v="JRNL00379083"/>
    <s v="FT00-CB400-7120-9040"/>
    <x v="0"/>
    <s v="CB400"/>
    <s v="7120"/>
    <s v="9040"/>
    <s v=""/>
    <n v="-496"/>
    <x v="0"/>
    <s v=""/>
    <s v=""/>
    <s v="JRNL00379083"/>
    <x v="1"/>
    <d v="2015-04-30T00:00:00"/>
    <s v="Yes"/>
  </r>
  <r>
    <x v="0"/>
    <s v="CU00"/>
    <s v="JRNL00379084"/>
    <s v="CF00-AA700-7120-9040"/>
    <x v="2"/>
    <s v="AA700"/>
    <s v="7120"/>
    <s v="9040"/>
    <s v=""/>
    <n v="4000"/>
    <x v="3"/>
    <s v=""/>
    <s v=""/>
    <s v="JRNL00379084"/>
    <x v="2"/>
    <d v="2015-04-30T00:00:00"/>
    <s v="Yes"/>
  </r>
  <r>
    <x v="0"/>
    <s v="CU00"/>
    <s v="JRNL00379084"/>
    <s v="FN00-AA700-7120-9040"/>
    <x v="1"/>
    <s v="AA700"/>
    <s v="7120"/>
    <s v="9040"/>
    <s v=""/>
    <n v="26388"/>
    <x v="0"/>
    <s v=""/>
    <s v=""/>
    <s v="JRNL00379084"/>
    <x v="2"/>
    <d v="2015-04-30T00:00:00"/>
    <s v="Yes"/>
  </r>
  <r>
    <x v="0"/>
    <s v="CU00"/>
    <s v="JRNL00379084"/>
    <s v="FN00-AA700-7120-9040"/>
    <x v="1"/>
    <s v="AA700"/>
    <s v="7120"/>
    <s v="9040"/>
    <s v=""/>
    <n v="33000"/>
    <x v="2"/>
    <s v=""/>
    <s v=""/>
    <s v="JRNL00379084"/>
    <x v="2"/>
    <d v="2015-04-30T00:00:00"/>
    <s v="Yes"/>
  </r>
  <r>
    <x v="0"/>
    <s v="CU00"/>
    <s v="JRNL00379084"/>
    <s v="FT00-AA700-7120-9040"/>
    <x v="0"/>
    <s v="AA700"/>
    <s v="7120"/>
    <s v="9040"/>
    <s v=""/>
    <n v="480"/>
    <x v="0"/>
    <s v=""/>
    <s v=""/>
    <s v="JRNL00379084"/>
    <x v="2"/>
    <d v="2015-04-30T00:00:00"/>
    <s v="Yes"/>
  </r>
  <r>
    <x v="0"/>
    <s v="CU00"/>
    <s v="JRNL00379084"/>
    <s v="CF00-CB400-7120-9040"/>
    <x v="2"/>
    <s v="CB400"/>
    <s v="7120"/>
    <s v="9040"/>
    <s v=""/>
    <n v="-4000"/>
    <x v="3"/>
    <s v=""/>
    <s v=""/>
    <s v="JRNL00379084"/>
    <x v="2"/>
    <d v="2015-04-30T00:00:00"/>
    <s v="Yes"/>
  </r>
  <r>
    <x v="0"/>
    <s v="CU00"/>
    <s v="JRNL00379084"/>
    <s v="FN00-CB400-7120-9040"/>
    <x v="1"/>
    <s v="CB400"/>
    <s v="7120"/>
    <s v="9040"/>
    <s v=""/>
    <n v="-26388"/>
    <x v="0"/>
    <s v=""/>
    <s v=""/>
    <s v="JRNL00379084"/>
    <x v="2"/>
    <d v="2015-04-30T00:00:00"/>
    <s v="Yes"/>
  </r>
  <r>
    <x v="0"/>
    <s v="CU00"/>
    <s v="JRNL00379084"/>
    <s v="FN00-CR711-7120-9040"/>
    <x v="1"/>
    <s v="CR711"/>
    <s v="7120"/>
    <s v="9040"/>
    <s v=""/>
    <n v="-33000"/>
    <x v="2"/>
    <s v=""/>
    <s v=""/>
    <s v="JRNL00379084"/>
    <x v="2"/>
    <d v="2015-04-30T00:00:00"/>
    <s v="Yes"/>
  </r>
  <r>
    <x v="0"/>
    <s v="CU00"/>
    <s v="JRNL00379084"/>
    <s v="FT00-CB400-7120-9040"/>
    <x v="0"/>
    <s v="CB400"/>
    <s v="7120"/>
    <s v="9040"/>
    <s v=""/>
    <n v="-480"/>
    <x v="0"/>
    <s v=""/>
    <s v=""/>
    <s v="JRNL00379084"/>
    <x v="2"/>
    <d v="2015-04-30T00:00:00"/>
    <s v="Yes"/>
  </r>
  <r>
    <x v="0"/>
    <s v="FN00"/>
    <s v="JRNL00380069"/>
    <s v="FN00-AA700-7120-9040"/>
    <x v="1"/>
    <s v="AA700"/>
    <s v="7120"/>
    <s v="9040"/>
    <s v=""/>
    <n v="21145"/>
    <x v="0"/>
    <s v=""/>
    <s v=""/>
    <s v="JRNL00380069"/>
    <x v="3"/>
    <d v="2015-05-11T00:00:00"/>
    <s v="Yes"/>
  </r>
  <r>
    <x v="0"/>
    <s v="CF00"/>
    <s v="JRNL00380224"/>
    <s v="CF00-AA700-7120-9040"/>
    <x v="2"/>
    <s v="AA700"/>
    <s v="7120"/>
    <s v="9040"/>
    <s v=""/>
    <n v="5460"/>
    <x v="0"/>
    <s v=""/>
    <s v=""/>
    <s v="JRNL00380224"/>
    <x v="3"/>
    <d v="2015-05-11T00:00:00"/>
    <s v="Yes"/>
  </r>
  <r>
    <x v="0"/>
    <s v="FT00"/>
    <s v="JRNL00380304"/>
    <s v="FT00-AA700-7120-9040"/>
    <x v="0"/>
    <s v="AA700"/>
    <s v="7120"/>
    <s v="9040"/>
    <s v=""/>
    <n v="359"/>
    <x v="0"/>
    <s v=""/>
    <s v=""/>
    <s v="JRNL00380304"/>
    <x v="3"/>
    <d v="2015-05-11T00:00:00"/>
    <s v="Yes"/>
  </r>
  <r>
    <x v="0"/>
    <s v="FN00"/>
    <s v="JRNL00382017"/>
    <s v="FN00-AA700-7120-9040"/>
    <x v="1"/>
    <s v="AA700"/>
    <s v="7120"/>
    <s v="9040"/>
    <s v=""/>
    <n v="19315"/>
    <x v="0"/>
    <s v=""/>
    <s v=""/>
    <s v="JRNL00382017"/>
    <x v="4"/>
    <d v="2015-06-09T00:00:00"/>
    <s v="Yes"/>
  </r>
  <r>
    <x v="0"/>
    <s v="FT00"/>
    <s v="JRNL00382198"/>
    <s v="FT00-AA700-7120-9040"/>
    <x v="0"/>
    <s v="AA700"/>
    <s v="7120"/>
    <s v="9040"/>
    <s v=""/>
    <n v="304"/>
    <x v="0"/>
    <s v=""/>
    <s v=""/>
    <s v="JRNL00382198"/>
    <x v="4"/>
    <d v="2015-06-09T00:00:00"/>
    <s v="Yes"/>
  </r>
  <r>
    <x v="0"/>
    <s v="CF00"/>
    <s v="JRNL00382212"/>
    <s v="CF00-AA700-7120-9040"/>
    <x v="2"/>
    <s v="AA700"/>
    <s v="7120"/>
    <s v="9040"/>
    <s v=""/>
    <n v="5286"/>
    <x v="0"/>
    <s v=""/>
    <s v=""/>
    <s v="JRNL00382212"/>
    <x v="4"/>
    <d v="2015-06-09T00:00:00"/>
    <s v="Yes"/>
  </r>
  <r>
    <x v="0"/>
    <s v="FN00"/>
    <s v="JRNL00383902"/>
    <s v="FN00-AA700-7120-9040"/>
    <x v="1"/>
    <s v="AA700"/>
    <s v="7120"/>
    <s v="9040"/>
    <s v=""/>
    <n v="16270"/>
    <x v="0"/>
    <s v=""/>
    <s v=""/>
    <s v="JRNL00383902"/>
    <x v="5"/>
    <d v="2015-07-10T00:00:00"/>
    <s v="Yes"/>
  </r>
  <r>
    <x v="0"/>
    <s v="FN00"/>
    <s v="JRNL00384007"/>
    <s v="FN00-AA700-7120-9040"/>
    <x v="1"/>
    <s v="AA700"/>
    <s v="7120"/>
    <s v="9040"/>
    <s v=""/>
    <n v="-74000"/>
    <x v="4"/>
    <s v=""/>
    <s v=""/>
    <s v="JRNL00384007"/>
    <x v="5"/>
    <d v="2015-07-10T00:00:00"/>
    <s v="Yes"/>
  </r>
  <r>
    <x v="0"/>
    <s v="CF00"/>
    <s v="JRNL00384066"/>
    <s v="CF00-AA700-7120-9040"/>
    <x v="2"/>
    <s v="AA700"/>
    <s v="7120"/>
    <s v="9040"/>
    <s v=""/>
    <n v="4877"/>
    <x v="0"/>
    <s v=""/>
    <s v=""/>
    <s v="JRNL00384066"/>
    <x v="5"/>
    <d v="2015-07-10T00:00:00"/>
    <s v="Yes"/>
  </r>
  <r>
    <x v="0"/>
    <s v="FT00"/>
    <s v="JRNL00384157"/>
    <s v="FT00-AA700-7120-9040"/>
    <x v="0"/>
    <s v="AA700"/>
    <s v="7120"/>
    <s v="9040"/>
    <s v=""/>
    <n v="267"/>
    <x v="0"/>
    <s v=""/>
    <s v=""/>
    <s v="JRNL00384157"/>
    <x v="5"/>
    <d v="2015-07-10T00:00:00"/>
    <s v="Yes"/>
  </r>
  <r>
    <x v="0"/>
    <s v="CF00"/>
    <s v="JRNL00384181"/>
    <s v="CF00-AA700-7120-9040"/>
    <x v="2"/>
    <s v="AA700"/>
    <s v="7120"/>
    <s v="9040"/>
    <s v=""/>
    <n v="-14000"/>
    <x v="3"/>
    <s v=""/>
    <s v=""/>
    <s v="JRNL00384181"/>
    <x v="5"/>
    <d v="2015-07-10T00:00:00"/>
    <s v="Yes"/>
  </r>
  <r>
    <x v="0"/>
    <s v="FN00"/>
    <s v="JRNL00385779"/>
    <s v="FN00-AA700-7120-9040"/>
    <x v="1"/>
    <s v="AA700"/>
    <s v="7120"/>
    <s v="9040"/>
    <s v=""/>
    <n v="14688"/>
    <x v="0"/>
    <s v=""/>
    <s v=""/>
    <s v="JRNL00385779"/>
    <x v="6"/>
    <d v="2015-08-11T00:00:00"/>
    <s v="Yes"/>
  </r>
  <r>
    <x v="0"/>
    <s v="FT00"/>
    <s v="JRNL00385808"/>
    <s v="FT00-AA700-7120-9040"/>
    <x v="0"/>
    <s v="AA700"/>
    <s v="7120"/>
    <s v="9040"/>
    <s v=""/>
    <n v="222"/>
    <x v="0"/>
    <s v=""/>
    <s v=""/>
    <s v="JRNL00385808"/>
    <x v="6"/>
    <d v="2015-08-12T00:00:00"/>
    <s v="Yes"/>
  </r>
  <r>
    <x v="0"/>
    <s v="CF00"/>
    <s v="JRNL00386043"/>
    <s v="CF00-AA700-7120-9040"/>
    <x v="2"/>
    <s v="AA700"/>
    <s v="7120"/>
    <s v="9040"/>
    <s v=""/>
    <n v="4856"/>
    <x v="0"/>
    <s v=""/>
    <s v=""/>
    <s v="JRNL00386043"/>
    <x v="6"/>
    <d v="2015-08-12T00:00:00"/>
    <s v="Yes"/>
  </r>
  <r>
    <x v="0"/>
    <s v="FT00"/>
    <s v="JRNL00387922"/>
    <s v="FT00-AA700-7120-9040"/>
    <x v="0"/>
    <s v="AA700"/>
    <s v="7120"/>
    <s v="9040"/>
    <s v=""/>
    <n v="219"/>
    <x v="0"/>
    <s v=""/>
    <s v=""/>
    <s v="JRNL00387922"/>
    <x v="7"/>
    <d v="2015-09-10T00:00:00"/>
    <s v="Yes"/>
  </r>
  <r>
    <x v="0"/>
    <s v="CF00"/>
    <s v="JRNL00387936"/>
    <s v="CF00-AA700-7120-9040"/>
    <x v="2"/>
    <s v="AA700"/>
    <s v="7120"/>
    <s v="9040"/>
    <s v=""/>
    <n v="4649"/>
    <x v="0"/>
    <s v=""/>
    <s v=""/>
    <s v="JRNL00387936"/>
    <x v="7"/>
    <d v="2015-09-10T00:00:00"/>
    <s v="Yes"/>
  </r>
  <r>
    <x v="0"/>
    <s v="FN00"/>
    <s v="JRNL00387991"/>
    <s v="FN00-AA700-7120-9040"/>
    <x v="1"/>
    <s v="AA700"/>
    <s v="7120"/>
    <s v="9040"/>
    <s v=""/>
    <n v="15432"/>
    <x v="0"/>
    <s v=""/>
    <s v=""/>
    <s v="JRNL00387991"/>
    <x v="7"/>
    <d v="2015-09-10T00:00:00"/>
    <s v="Yes"/>
  </r>
  <r>
    <x v="0"/>
    <s v="FN00"/>
    <s v="JRNL00390136"/>
    <s v="FN00-AA700-7120-9040"/>
    <x v="1"/>
    <s v="AA700"/>
    <s v="7120"/>
    <s v="9040"/>
    <s v=""/>
    <n v="14303"/>
    <x v="0"/>
    <s v=""/>
    <s v=""/>
    <s v="JRNL00390136"/>
    <x v="8"/>
    <d v="2015-10-09T00:00:00"/>
    <s v="Yes"/>
  </r>
  <r>
    <x v="0"/>
    <s v="FN00"/>
    <s v="JRNL00390137"/>
    <s v="FN00-AA700-7120-9040"/>
    <x v="1"/>
    <s v="AA700"/>
    <s v="7120"/>
    <s v="9040"/>
    <s v=""/>
    <n v="-20000"/>
    <x v="4"/>
    <s v=""/>
    <s v=""/>
    <s v="JRNL00390137"/>
    <x v="8"/>
    <d v="2015-10-09T00:00:00"/>
    <s v="Yes"/>
  </r>
  <r>
    <x v="0"/>
    <s v="CF00"/>
    <s v="JRNL00390300"/>
    <s v="CF00-AA700-7120-9040"/>
    <x v="2"/>
    <s v="AA700"/>
    <s v="7120"/>
    <s v="9040"/>
    <s v=""/>
    <n v="4000"/>
    <x v="5"/>
    <s v=""/>
    <s v=""/>
    <s v="JRNL00390300"/>
    <x v="8"/>
    <d v="2015-10-09T00:00:00"/>
    <s v="Yes"/>
  </r>
  <r>
    <x v="0"/>
    <s v="FT00"/>
    <s v="JRNL00390384"/>
    <s v="FT00-AA700-7120-9040"/>
    <x v="0"/>
    <s v="AA700"/>
    <s v="7120"/>
    <s v="9040"/>
    <s v=""/>
    <n v="-2439.48"/>
    <x v="6"/>
    <s v=""/>
    <s v=""/>
    <s v="JRNL00390384"/>
    <x v="8"/>
    <d v="2015-10-09T00:00:00"/>
    <s v="Yes"/>
  </r>
  <r>
    <x v="0"/>
    <s v="FN00"/>
    <s v="JRNL00392353"/>
    <s v="FN00-AA700-7120-9040"/>
    <x v="1"/>
    <s v="AA700"/>
    <s v="7120"/>
    <s v="9040"/>
    <s v=""/>
    <n v="14953"/>
    <x v="0"/>
    <s v=""/>
    <s v=""/>
    <s v="JRNL00392353"/>
    <x v="9"/>
    <d v="2015-11-10T00:00:00"/>
    <s v="Yes"/>
  </r>
  <r>
    <x v="0"/>
    <s v="CF00"/>
    <s v="JRNL00392450"/>
    <s v="CF00-AA700-7120-9040"/>
    <x v="2"/>
    <s v="AA700"/>
    <s v="7120"/>
    <s v="9040"/>
    <s v=""/>
    <n v="5041"/>
    <x v="0"/>
    <s v=""/>
    <s v=""/>
    <s v="JRNL00392450"/>
    <x v="9"/>
    <d v="2015-11-10T00:00:00"/>
    <s v="Yes"/>
  </r>
  <r>
    <x v="0"/>
    <s v="FT00"/>
    <s v="JRNL00392485"/>
    <s v="FT00-AA700-7120-9040"/>
    <x v="0"/>
    <s v="AA700"/>
    <s v="7120"/>
    <s v="9040"/>
    <s v=""/>
    <n v="255"/>
    <x v="0"/>
    <s v=""/>
    <s v=""/>
    <s v="JRNL00392485"/>
    <x v="9"/>
    <d v="2015-11-10T00:00:00"/>
    <s v="Yes"/>
  </r>
  <r>
    <x v="0"/>
    <s v="FN00"/>
    <s v="JRNL00394222"/>
    <s v="FN00-AA700-7120-9040"/>
    <x v="1"/>
    <s v="AA700"/>
    <s v="7120"/>
    <s v="9040"/>
    <s v=""/>
    <n v="16045"/>
    <x v="0"/>
    <s v=""/>
    <s v=""/>
    <s v="JRNL00394222"/>
    <x v="10"/>
    <d v="2015-12-08T00:00:00"/>
    <s v="Yes"/>
  </r>
  <r>
    <x v="0"/>
    <s v="FT00"/>
    <s v="JRNL00394271"/>
    <s v="FT00-AA700-7120-9040"/>
    <x v="0"/>
    <s v="AA700"/>
    <s v="7120"/>
    <s v="9040"/>
    <s v=""/>
    <n v="300"/>
    <x v="0"/>
    <s v=""/>
    <s v=""/>
    <s v="JRNL00394271"/>
    <x v="10"/>
    <d v="2015-12-09T00:00:00"/>
    <s v="Yes"/>
  </r>
  <r>
    <x v="0"/>
    <s v="CF00"/>
    <s v="JRNL00394447"/>
    <s v="CF00-AA700-7120-9040"/>
    <x v="2"/>
    <s v="AA700"/>
    <s v="7120"/>
    <s v="9040"/>
    <s v=""/>
    <n v="4847"/>
    <x v="0"/>
    <s v=""/>
    <s v=""/>
    <s v="JRNL00394447"/>
    <x v="10"/>
    <d v="2015-12-09T00:00:00"/>
    <s v="Yes"/>
  </r>
  <r>
    <x v="0"/>
    <s v="FN00"/>
    <s v="JRNL00396418"/>
    <s v="FN00-AA700-7120-9040"/>
    <x v="1"/>
    <s v="AA700"/>
    <s v="7120"/>
    <s v="9040"/>
    <s v=""/>
    <n v="-1000"/>
    <x v="7"/>
    <s v=""/>
    <s v=""/>
    <s v="JRNL00396418"/>
    <x v="11"/>
    <d v="2016-01-13T00:00:00"/>
    <s v="Yes"/>
  </r>
  <r>
    <x v="0"/>
    <s v="CF00"/>
    <s v="JRNL00396424"/>
    <s v="CF00-AA700-7120-9040"/>
    <x v="2"/>
    <s v="AA700"/>
    <s v="7120"/>
    <s v="9040"/>
    <s v=""/>
    <n v="5000"/>
    <x v="8"/>
    <s v=""/>
    <s v=""/>
    <s v="JRNL00396424"/>
    <x v="11"/>
    <d v="2016-01-12T00:00:00"/>
    <s v="Yes"/>
  </r>
  <r>
    <x v="0"/>
    <s v="CF00"/>
    <s v="JRNL00398726"/>
    <s v="CF00-AA700-7120-9040"/>
    <x v="2"/>
    <s v="AA700"/>
    <s v="7120"/>
    <s v="9040"/>
    <s v=""/>
    <n v="5682"/>
    <x v="0"/>
    <s v=""/>
    <s v=""/>
    <s v="JRNL00398726"/>
    <x v="12"/>
    <d v="2016-02-11T00:00:00"/>
    <s v="Yes"/>
  </r>
  <r>
    <x v="0"/>
    <s v="FN00"/>
    <s v="JRNL00398739"/>
    <s v="FN00-AA700-7120-9040"/>
    <x v="1"/>
    <s v="AA700"/>
    <s v="7120"/>
    <s v="9040"/>
    <s v=""/>
    <n v="25193"/>
    <x v="0"/>
    <s v=""/>
    <s v=""/>
    <s v="JRNL00398739"/>
    <x v="12"/>
    <d v="2016-02-15T00:00:00"/>
    <s v="Yes"/>
  </r>
  <r>
    <x v="0"/>
    <s v="FT00"/>
    <s v="JRNL00398870"/>
    <s v="FT00-AA700-7120-9040"/>
    <x v="0"/>
    <s v="AA700"/>
    <s v="7120"/>
    <s v="9040"/>
    <s v=""/>
    <n v="490"/>
    <x v="0"/>
    <s v=""/>
    <s v=""/>
    <s v="JRNL00398870"/>
    <x v="12"/>
    <d v="2016-02-11T00:00:00"/>
    <s v="Yes"/>
  </r>
  <r>
    <x v="0"/>
    <s v="FN00"/>
    <s v="JRNL00400872"/>
    <s v="FN00-AA700-7120-9040"/>
    <x v="1"/>
    <s v="AA700"/>
    <s v="7120"/>
    <s v="9040"/>
    <s v=""/>
    <n v="25751"/>
    <x v="0"/>
    <s v=""/>
    <s v=""/>
    <s v="JRNL00400872"/>
    <x v="13"/>
    <d v="2016-03-09T00:00:00"/>
    <s v="Yes"/>
  </r>
  <r>
    <x v="0"/>
    <s v="FT00"/>
    <s v="JRNL00400981"/>
    <s v="FT00-AA700-7120-9040"/>
    <x v="0"/>
    <s v="AA700"/>
    <s v="7120"/>
    <s v="9040"/>
    <s v=""/>
    <n v="538"/>
    <x v="0"/>
    <s v=""/>
    <s v=""/>
    <s v="JRNL00400981"/>
    <x v="13"/>
    <d v="2016-03-09T00:00:00"/>
    <s v="Yes"/>
  </r>
  <r>
    <x v="0"/>
    <s v="CF00"/>
    <s v="JRNL00401068"/>
    <s v="CF00-AA700-7120-9040"/>
    <x v="2"/>
    <s v="AA700"/>
    <s v="7120"/>
    <s v="9040"/>
    <s v=""/>
    <n v="5693"/>
    <x v="0"/>
    <s v=""/>
    <s v=""/>
    <s v="JRNL00401068"/>
    <x v="13"/>
    <d v="2016-03-09T00:00:00"/>
    <s v="Yes"/>
  </r>
  <r>
    <x v="0"/>
    <s v="FN00"/>
    <s v="JRNL00403430"/>
    <s v="FN00-AA700-7120-9040"/>
    <x v="1"/>
    <s v="AA700"/>
    <s v="7120"/>
    <s v="9040"/>
    <s v=""/>
    <n v="4000"/>
    <x v="7"/>
    <s v=""/>
    <s v=""/>
    <s v="JRNL00403430"/>
    <x v="14"/>
    <d v="2016-04-08T00:00:00"/>
    <s v="Yes"/>
  </r>
  <r>
    <x v="0"/>
    <s v="FT00"/>
    <s v="JRNL00403530"/>
    <s v="FT00-AA700-7120-9040"/>
    <x v="0"/>
    <s v="AA700"/>
    <s v="7120"/>
    <s v="9040"/>
    <s v=""/>
    <n v="700"/>
    <x v="0"/>
    <s v=""/>
    <s v="Q1 ADJ"/>
    <s v="JRNL00403530"/>
    <x v="14"/>
    <d v="2016-04-08T00:00:00"/>
    <s v="Yes"/>
  </r>
  <r>
    <x v="0"/>
    <s v="CF00"/>
    <s v="JRNL00403571"/>
    <s v="CF00-AA700-7120-9040"/>
    <x v="2"/>
    <s v="AA700"/>
    <s v="7120"/>
    <s v="9040"/>
    <s v=""/>
    <n v="-4000"/>
    <x v="9"/>
    <s v=""/>
    <s v=""/>
    <s v="JRNL00403571"/>
    <x v="14"/>
    <d v="2016-04-08T00:00:00"/>
    <s v="Yes"/>
  </r>
  <r>
    <x v="0"/>
    <s v="FN00"/>
    <s v="JRNL00405173"/>
    <s v="FN00-AA700-7120-9040"/>
    <x v="1"/>
    <s v="AA700"/>
    <s v="7120"/>
    <s v="9040"/>
    <s v=""/>
    <n v="20645"/>
    <x v="0"/>
    <s v=""/>
    <s v=""/>
    <s v="JRNL00405173"/>
    <x v="15"/>
    <d v="2016-05-05T00:00:00"/>
    <s v="Yes"/>
  </r>
  <r>
    <x v="0"/>
    <s v="CF00"/>
    <s v="JRNL00405237"/>
    <s v="CF00-AA700-7120-9040"/>
    <x v="2"/>
    <s v="AA700"/>
    <s v="7120"/>
    <s v="9040"/>
    <s v=""/>
    <n v="4504"/>
    <x v="0"/>
    <s v=""/>
    <s v=""/>
    <s v="JRNL00405237"/>
    <x v="15"/>
    <d v="2016-05-06T00:00:00"/>
    <s v="Yes"/>
  </r>
  <r>
    <x v="0"/>
    <s v="FT00"/>
    <s v="JRNL00405387"/>
    <s v="FT00-AA700-7120-9040"/>
    <x v="0"/>
    <s v="AA700"/>
    <s v="7120"/>
    <s v="9040"/>
    <s v=""/>
    <n v="306"/>
    <x v="0"/>
    <s v=""/>
    <s v=""/>
    <s v="JRNL00405387"/>
    <x v="15"/>
    <d v="2016-05-09T00:00:00"/>
    <s v="Yes"/>
  </r>
  <r>
    <x v="0"/>
    <s v="FN00"/>
    <s v="JRNL00407545"/>
    <s v="FN00-AA700-7120-9040"/>
    <x v="1"/>
    <s v="AA700"/>
    <s v="7120"/>
    <s v="9040"/>
    <s v=""/>
    <n v="18713"/>
    <x v="0"/>
    <s v=""/>
    <s v=""/>
    <s v="JRNL00407545"/>
    <x v="16"/>
    <d v="2016-06-07T00:00:00"/>
    <s v="Yes"/>
  </r>
  <r>
    <x v="0"/>
    <s v="CF00"/>
    <s v="JRNL00407715"/>
    <s v="CF00-AA700-7120-9040"/>
    <x v="2"/>
    <s v="AA700"/>
    <s v="7120"/>
    <s v="9040"/>
    <s v=""/>
    <n v="4184"/>
    <x v="0"/>
    <s v=""/>
    <s v=""/>
    <s v="JRNL00407715"/>
    <x v="16"/>
    <d v="2016-06-07T00:00:00"/>
    <s v="Yes"/>
  </r>
  <r>
    <x v="0"/>
    <s v="FT00"/>
    <s v="JRNL00407758"/>
    <s v="FT00-AA700-7120-9040"/>
    <x v="0"/>
    <s v="AA700"/>
    <s v="7120"/>
    <s v="9040"/>
    <s v=""/>
    <n v="283"/>
    <x v="0"/>
    <s v=""/>
    <s v=""/>
    <s v="JRNL00407758"/>
    <x v="16"/>
    <d v="2016-06-07T00:00:00"/>
    <s v="Yes"/>
  </r>
  <r>
    <x v="0"/>
    <s v="FT00"/>
    <s v="JRNL00410096"/>
    <s v="FT00-AA700-7120-9040"/>
    <x v="0"/>
    <s v="AA700"/>
    <s v="7120"/>
    <s v="9040"/>
    <s v=""/>
    <n v="700"/>
    <x v="10"/>
    <s v=""/>
    <s v=""/>
    <s v="JRNL00410096"/>
    <x v="17"/>
    <d v="2016-07-11T00:00:00"/>
    <s v="Yes"/>
  </r>
  <r>
    <x v="0"/>
    <s v="FN00"/>
    <s v="JRNL00410142"/>
    <s v="FN00-AA700-7120-9040"/>
    <x v="1"/>
    <s v="AA700"/>
    <s v="7120"/>
    <s v="9040"/>
    <s v=""/>
    <n v="-4343"/>
    <x v="11"/>
    <s v=""/>
    <s v=""/>
    <s v="JRNL00410142"/>
    <x v="17"/>
    <d v="2016-07-08T00:00:00"/>
    <s v="Yes"/>
  </r>
  <r>
    <x v="0"/>
    <s v="FT00"/>
    <s v="JRNL00412009"/>
    <s v="FT00-AA700-7120-9040"/>
    <x v="0"/>
    <s v="AA700"/>
    <s v="7120"/>
    <s v="9040"/>
    <s v=""/>
    <n v="238"/>
    <x v="0"/>
    <s v=""/>
    <s v=""/>
    <s v="JRNL00412009"/>
    <x v="18"/>
    <d v="2016-08-04T00:00:00"/>
    <s v="Yes"/>
  </r>
  <r>
    <x v="0"/>
    <s v="FN00"/>
    <s v="JRNL00412192"/>
    <s v="FN00-AA700-7120-9040"/>
    <x v="1"/>
    <s v="AA700"/>
    <s v="7120"/>
    <s v="9040"/>
    <s v=""/>
    <n v="16127"/>
    <x v="11"/>
    <s v=""/>
    <s v=""/>
    <s v="JRNL00412192"/>
    <x v="18"/>
    <d v="2016-08-05T00:00:00"/>
    <s v="Yes"/>
  </r>
  <r>
    <x v="0"/>
    <s v="CF00"/>
    <s v="JRNL00412337"/>
    <s v="CF00-AA700-7120-9040"/>
    <x v="2"/>
    <s v="AA700"/>
    <s v="7120"/>
    <s v="9040"/>
    <s v=""/>
    <n v="4491"/>
    <x v="0"/>
    <s v=""/>
    <s v=""/>
    <s v="JRNL00412337"/>
    <x v="18"/>
    <d v="2016-08-05T00:00:00"/>
    <s v="Yes"/>
  </r>
  <r>
    <x v="0"/>
    <s v="FN00"/>
    <s v="JRNL00414463"/>
    <s v="FN00-AA700-7120-9040"/>
    <x v="1"/>
    <s v="AA700"/>
    <s v="7120"/>
    <s v="9040"/>
    <s v=""/>
    <n v="15878"/>
    <x v="11"/>
    <s v=""/>
    <s v=""/>
    <s v="JRNL00414463"/>
    <x v="19"/>
    <d v="2016-09-08T00:00:00"/>
    <s v="Yes"/>
  </r>
  <r>
    <x v="0"/>
    <s v="FT00"/>
    <s v="JRNL00414619"/>
    <s v="FT00-AA700-7120-9040"/>
    <x v="0"/>
    <s v="AA700"/>
    <s v="7120"/>
    <s v="9040"/>
    <s v=""/>
    <n v="251"/>
    <x v="0"/>
    <s v=""/>
    <s v=""/>
    <s v="JRNL00414619"/>
    <x v="19"/>
    <d v="2016-09-09T00:00:00"/>
    <s v="Yes"/>
  </r>
  <r>
    <x v="0"/>
    <s v="CF00"/>
    <s v="JRNL00414860"/>
    <s v="CF00-AA700-7120-9040"/>
    <x v="2"/>
    <s v="AA700"/>
    <s v="7120"/>
    <s v="9040"/>
    <s v=""/>
    <n v="4701"/>
    <x v="0"/>
    <s v=""/>
    <s v=""/>
    <s v="JRNL00414860"/>
    <x v="19"/>
    <d v="2016-09-09T00:00:00"/>
    <s v="Yes"/>
  </r>
  <r>
    <x v="0"/>
    <s v="FT00"/>
    <s v="JRNL00416745"/>
    <s v="FT00-AA700-7120-9040"/>
    <x v="0"/>
    <s v="AA700"/>
    <s v="7120"/>
    <s v="9040"/>
    <s v=""/>
    <n v="423.35"/>
    <x v="12"/>
    <s v=""/>
    <s v=""/>
    <s v="JRNL00416745"/>
    <x v="20"/>
    <d v="2016-10-10T00:00:00"/>
    <s v="Yes"/>
  </r>
  <r>
    <x v="0"/>
    <s v="FN00"/>
    <s v="JRNL00416746"/>
    <s v="FN00-AA700-7120-9040"/>
    <x v="1"/>
    <s v="AA700"/>
    <s v="7120"/>
    <s v="9040"/>
    <s v=""/>
    <n v="16914"/>
    <x v="11"/>
    <s v=""/>
    <s v=""/>
    <s v="JRNL00416746"/>
    <x v="20"/>
    <d v="2016-10-06T00:00:00"/>
    <s v="Yes"/>
  </r>
  <r>
    <x v="0"/>
    <s v="FN00"/>
    <s v="JRNL00419156"/>
    <s v="FN00-AA700-7120-9040"/>
    <x v="1"/>
    <s v="AA700"/>
    <s v="7120"/>
    <s v="9040"/>
    <s v=""/>
    <n v="14411"/>
    <x v="11"/>
    <s v=""/>
    <s v=""/>
    <s v="JRNL00419156"/>
    <x v="21"/>
    <d v="2016-11-09T00:00:00"/>
    <s v="Yes"/>
  </r>
  <r>
    <x v="0"/>
    <s v="FT00"/>
    <s v="JRNL00419170"/>
    <s v="FT00-AA700-7120-9040"/>
    <x v="0"/>
    <s v="AA700"/>
    <s v="7120"/>
    <s v="9040"/>
    <s v=""/>
    <n v="283"/>
    <x v="0"/>
    <s v=""/>
    <s v=""/>
    <s v="JRNL00419170"/>
    <x v="21"/>
    <d v="2016-11-08T00:00:00"/>
    <s v="Yes"/>
  </r>
  <r>
    <x v="0"/>
    <s v="CF00"/>
    <s v="JRNL00419196"/>
    <s v="CF00-AA700-7120-9040"/>
    <x v="2"/>
    <s v="AA700"/>
    <s v="7120"/>
    <s v="9040"/>
    <s v=""/>
    <n v="3899"/>
    <x v="0"/>
    <s v=""/>
    <s v=""/>
    <s v="JRNL00419196"/>
    <x v="21"/>
    <d v="2016-11-08T00:00:00"/>
    <s v="Yes"/>
  </r>
  <r>
    <x v="0"/>
    <s v="CF00"/>
    <s v="JRNL00419410"/>
    <s v="CF00-AA700-7120-9040"/>
    <x v="2"/>
    <s v="AA700"/>
    <s v="7120"/>
    <s v="9040"/>
    <s v=""/>
    <n v="23551.96"/>
    <x v="0"/>
    <s v=""/>
    <s v="394852"/>
    <s v="JRNL00419410"/>
    <x v="21"/>
    <d v="2016-11-09T00:00:00"/>
    <s v="Yes"/>
  </r>
  <r>
    <x v="0"/>
    <s v="FT00"/>
    <s v="JRNL00421126"/>
    <s v="FT00-AA700-7120-9040"/>
    <x v="0"/>
    <s v="AA700"/>
    <s v="7120"/>
    <s v="9040"/>
    <s v=""/>
    <n v="332"/>
    <x v="0"/>
    <s v=""/>
    <s v=""/>
    <s v="JRNL00421126"/>
    <x v="22"/>
    <d v="2016-12-08T00:00:00"/>
    <s v="Yes"/>
  </r>
  <r>
    <x v="0"/>
    <s v="CF00"/>
    <s v="JRNL00421127"/>
    <s v="CF00-AA700-7120-9040"/>
    <x v="2"/>
    <s v="AA700"/>
    <s v="7120"/>
    <s v="9040"/>
    <s v=""/>
    <n v="23551.96"/>
    <x v="13"/>
    <s v=""/>
    <s v="394852"/>
    <s v="JRNL00421127"/>
    <x v="22"/>
    <d v="2016-12-08T00:00:00"/>
    <s v="Yes"/>
  </r>
  <r>
    <x v="0"/>
    <s v="FN00"/>
    <s v="JRNL00421518"/>
    <s v="FN00-AA700-7120-9040"/>
    <x v="1"/>
    <s v="AA700"/>
    <s v="7120"/>
    <s v="9040"/>
    <s v=""/>
    <n v="15015"/>
    <x v="11"/>
    <s v=""/>
    <s v=""/>
    <s v="JRNL00421518"/>
    <x v="22"/>
    <d v="2016-12-08T00:00:00"/>
    <s v="Yes"/>
  </r>
  <r>
    <x v="0"/>
    <s v="CF00"/>
    <s v="JRNL00421633"/>
    <s v="CF00-AA700-7120-9040"/>
    <x v="2"/>
    <s v="AA700"/>
    <s v="7120"/>
    <s v="9040"/>
    <s v=""/>
    <n v="4662"/>
    <x v="0"/>
    <s v=""/>
    <s v=""/>
    <s v="JRNL00421633"/>
    <x v="22"/>
    <d v="2016-12-08T00:00:00"/>
    <s v="Yes"/>
  </r>
  <r>
    <x v="0"/>
    <s v="FI00"/>
    <s v="JRNL00423337"/>
    <s v="FI00-AA700-7120-9040"/>
    <x v="3"/>
    <s v="AA700"/>
    <s v="7120"/>
    <s v="9040"/>
    <s v=""/>
    <n v="800"/>
    <x v="3"/>
    <s v=""/>
    <s v=""/>
    <s v="JRNL00423337"/>
    <x v="23"/>
    <d v="2017-01-09T00:00:00"/>
    <s v="Yes"/>
  </r>
  <r>
    <x v="0"/>
    <s v="FN00"/>
    <s v="JRNL00423431"/>
    <s v="FN00-AA700-7120-9040"/>
    <x v="1"/>
    <s v="AA700"/>
    <s v="7120"/>
    <s v="9040"/>
    <s v=""/>
    <n v="19266"/>
    <x v="11"/>
    <s v=""/>
    <s v=""/>
    <s v="JRNL00423431"/>
    <x v="23"/>
    <d v="2017-01-09T00:00:00"/>
    <s v="Yes"/>
  </r>
  <r>
    <x v="0"/>
    <s v="FN00"/>
    <s v="JRNL00423723"/>
    <s v="FN00-AA700-7120-9040"/>
    <x v="1"/>
    <s v="AA700"/>
    <s v="7120"/>
    <s v="9040"/>
    <s v=""/>
    <n v="17657"/>
    <x v="14"/>
    <s v=""/>
    <s v=""/>
    <s v="JRNL00423723"/>
    <x v="23"/>
    <d v="2017-01-11T00:00:00"/>
    <s v="Yes"/>
  </r>
  <r>
    <x v="0"/>
    <s v="CF00"/>
    <s v="JRNL00423733"/>
    <s v="CF00-AA700-7120-9040"/>
    <x v="2"/>
    <s v="AA700"/>
    <s v="7120"/>
    <s v="9040"/>
    <s v=""/>
    <n v="93757"/>
    <x v="15"/>
    <s v=""/>
    <s v=""/>
    <s v="JRNL00423733"/>
    <x v="23"/>
    <d v="2017-01-11T00:00:00"/>
    <s v="Yes"/>
  </r>
  <r>
    <x v="0"/>
    <s v="FT00"/>
    <s v="JRNL00423738"/>
    <s v="FT00-AA700-7120-9040"/>
    <x v="0"/>
    <s v="AA700"/>
    <s v="7120"/>
    <s v="9040"/>
    <s v=""/>
    <n v="-417"/>
    <x v="16"/>
    <s v=""/>
    <s v=""/>
    <s v="JRNL00423738"/>
    <x v="23"/>
    <d v="2017-01-10T00:00:00"/>
    <s v="Yes"/>
  </r>
  <r>
    <x v="1"/>
    <s v="FC00"/>
    <s v="JRNL00424348"/>
    <s v="FN00-AA700-7120-9040"/>
    <x v="1"/>
    <s v="AA700"/>
    <s v="7120"/>
    <s v="9040"/>
    <s v=""/>
    <n v="664.21"/>
    <x v="17"/>
    <s v=""/>
    <s v=""/>
    <s v="JRNL00424348"/>
    <x v="23"/>
    <d v="2017-01-13T00:00:00"/>
    <s v="Yes"/>
  </r>
  <r>
    <x v="1"/>
    <s v="FC00"/>
    <s v="JRNL00424363"/>
    <s v="FN00-AA700-7120-9040"/>
    <x v="1"/>
    <s v="AA700"/>
    <s v="7120"/>
    <s v="9040"/>
    <s v=""/>
    <n v="-664.21"/>
    <x v="17"/>
    <s v=""/>
    <s v=""/>
    <s v="JRNL00424348"/>
    <x v="24"/>
    <d v="2017-01-13T00:00:00"/>
    <s v="Yes"/>
  </r>
  <r>
    <x v="0"/>
    <s v="FT00"/>
    <s v="JRNL00425637"/>
    <s v="FT00-AA700-7120-9040"/>
    <x v="0"/>
    <s v="AA700"/>
    <s v="7120"/>
    <s v="9040"/>
    <s v=""/>
    <n v="606"/>
    <x v="0"/>
    <s v=""/>
    <s v=""/>
    <s v="JRNL00425637"/>
    <x v="24"/>
    <d v="2017-02-08T00:00:00"/>
    <s v="Yes"/>
  </r>
  <r>
    <x v="0"/>
    <s v="CF00"/>
    <s v="JRNL00426172"/>
    <s v="CF00-AA700-7120-9040"/>
    <x v="2"/>
    <s v="AA700"/>
    <s v="7120"/>
    <s v="9040"/>
    <s v=""/>
    <n v="14152"/>
    <x v="0"/>
    <s v=""/>
    <s v=""/>
    <s v="JRNL00426172"/>
    <x v="24"/>
    <d v="2017-02-14T00:00:00"/>
    <s v="Yes"/>
  </r>
  <r>
    <x v="0"/>
    <s v="FN00"/>
    <s v="JRNL00426660"/>
    <s v="FN00-AA700-7120-9040"/>
    <x v="1"/>
    <s v="AA700"/>
    <s v="7120"/>
    <s v="9040"/>
    <s v=""/>
    <n v="23471"/>
    <x v="0"/>
    <s v=""/>
    <s v=""/>
    <s v="JRNL00426660"/>
    <x v="24"/>
    <d v="2017-02-17T00:00:00"/>
    <s v="Yes"/>
  </r>
  <r>
    <x v="0"/>
    <s v="FT00"/>
    <s v="JRNL00427865"/>
    <s v="FT00-AA700-7120-9040"/>
    <x v="0"/>
    <s v="AA700"/>
    <s v="7120"/>
    <s v="9040"/>
    <s v=""/>
    <n v="659"/>
    <x v="0"/>
    <s v=""/>
    <s v=""/>
    <s v="JRNL00427865"/>
    <x v="25"/>
    <d v="2017-03-08T00:00:00"/>
    <s v="Yes"/>
  </r>
  <r>
    <x v="0"/>
    <s v="CF00"/>
    <s v="JRNL00428379"/>
    <s v="CF00-AA700-7120-9040"/>
    <x v="2"/>
    <s v="AA700"/>
    <s v="7120"/>
    <s v="9040"/>
    <s v=""/>
    <n v="14362"/>
    <x v="0"/>
    <s v=""/>
    <s v=""/>
    <s v="JRNL00428379"/>
    <x v="25"/>
    <d v="2017-03-10T00:00:00"/>
    <s v="Yes"/>
  </r>
  <r>
    <x v="0"/>
    <s v="FN00"/>
    <s v="JRNL00428402"/>
    <s v="FN00-AA700-7120-9040"/>
    <x v="1"/>
    <s v="AA700"/>
    <s v="7120"/>
    <s v="9040"/>
    <s v=""/>
    <n v="22246"/>
    <x v="0"/>
    <s v=""/>
    <s v=""/>
    <s v="JRNL00428402"/>
    <x v="25"/>
    <d v="2017-03-10T00:00:00"/>
    <s v="Yes"/>
  </r>
  <r>
    <x v="0"/>
    <s v="CF00"/>
    <s v="JRNL00433446"/>
    <s v="CF00-AA700-7120-9040"/>
    <x v="2"/>
    <s v="AA700"/>
    <s v="7120"/>
    <s v="9040"/>
    <s v=""/>
    <n v="8801"/>
    <x v="18"/>
    <s v=""/>
    <s v=""/>
    <s v="JRNL00433446"/>
    <x v="26"/>
    <d v="2017-04-11T00:00:00"/>
    <s v="Yes"/>
  </r>
  <r>
    <x v="0"/>
    <s v="FT00"/>
    <s v="JRNL00433463"/>
    <s v="FT00-AA700-7120-9040"/>
    <x v="0"/>
    <s v="AA700"/>
    <s v="7120"/>
    <s v="9040"/>
    <s v=""/>
    <n v="-648"/>
    <x v="19"/>
    <s v=""/>
    <s v=""/>
    <s v="JRNL00433463"/>
    <x v="26"/>
    <d v="2017-04-11T00:00:00"/>
    <s v="Yes"/>
  </r>
  <r>
    <x v="0"/>
    <s v="FN00"/>
    <s v="JRNL00433531"/>
    <s v="FN00-AA700-7120-9040"/>
    <x v="1"/>
    <s v="AA700"/>
    <s v="7120"/>
    <s v="9040"/>
    <s v=""/>
    <n v="5687"/>
    <x v="0"/>
    <s v=""/>
    <s v=""/>
    <s v="JRNL00433531"/>
    <x v="26"/>
    <d v="2017-04-11T00:00:00"/>
    <s v="Yes"/>
  </r>
  <r>
    <x v="0"/>
    <s v="FT00"/>
    <s v="JRNL00435173"/>
    <s v="FT00-AA700-7120-9040"/>
    <x v="0"/>
    <s v="AA700"/>
    <s v="7120"/>
    <s v="9040"/>
    <s v=""/>
    <n v="432"/>
    <x v="0"/>
    <s v=""/>
    <s v=""/>
    <s v="JRNL00435173"/>
    <x v="27"/>
    <d v="2017-05-09T00:00:00"/>
    <s v="Yes"/>
  </r>
  <r>
    <x v="0"/>
    <s v="FN00"/>
    <s v="JRNL00435202"/>
    <s v="FN00-AA700-7120-9040"/>
    <x v="1"/>
    <s v="AA700"/>
    <s v="7120"/>
    <s v="9040"/>
    <s v=""/>
    <n v="23614"/>
    <x v="0"/>
    <s v=""/>
    <s v=""/>
    <s v="JRNL00435202"/>
    <x v="27"/>
    <d v="2017-05-08T00:00:00"/>
    <s v="Yes"/>
  </r>
  <r>
    <x v="0"/>
    <s v="CF00"/>
    <s v="JRNL00435725"/>
    <s v="CF00-AA700-7120-9040"/>
    <x v="2"/>
    <s v="AA700"/>
    <s v="7120"/>
    <s v="9040"/>
    <s v=""/>
    <n v="12753"/>
    <x v="0"/>
    <s v=""/>
    <s v=""/>
    <s v="JRNL00435725"/>
    <x v="27"/>
    <d v="2017-05-11T00:00:00"/>
    <s v="Yes"/>
  </r>
  <r>
    <x v="0"/>
    <s v="FT00"/>
    <s v="JRNL00437124"/>
    <s v="FT00-AA700-7120-9040"/>
    <x v="0"/>
    <s v="AA700"/>
    <s v="7120"/>
    <s v="9040"/>
    <s v=""/>
    <n v="314"/>
    <x v="0"/>
    <s v=""/>
    <s v=""/>
    <s v="JRNL00437124"/>
    <x v="28"/>
    <d v="2017-06-12T00:00:00"/>
    <s v="Yes"/>
  </r>
  <r>
    <x v="0"/>
    <s v="FN00"/>
    <s v="JRNL00437321"/>
    <s v="FN00-AA700-7120-9040"/>
    <x v="1"/>
    <s v="AA700"/>
    <s v="7120"/>
    <s v="9040"/>
    <s v=""/>
    <n v="18563"/>
    <x v="0"/>
    <s v=""/>
    <s v=""/>
    <s v="JRNL00437321"/>
    <x v="28"/>
    <d v="2017-06-12T00:00:00"/>
    <s v="Yes"/>
  </r>
  <r>
    <x v="0"/>
    <s v="CF00"/>
    <s v="JRNL00437404"/>
    <s v="CF00-AA700-7120-9040"/>
    <x v="2"/>
    <s v="AA700"/>
    <s v="7120"/>
    <s v="9040"/>
    <s v=""/>
    <n v="12090"/>
    <x v="0"/>
    <s v=""/>
    <s v=""/>
    <s v="JRNL00437404"/>
    <x v="28"/>
    <d v="2017-06-12T00:00:00"/>
    <s v="Yes"/>
  </r>
  <r>
    <x v="0"/>
    <s v="FT00"/>
    <s v="JRNL00439541"/>
    <s v="FT00-AA700-7120-9040"/>
    <x v="0"/>
    <s v="AA700"/>
    <s v="7120"/>
    <s v="9040"/>
    <s v=""/>
    <n v="538"/>
    <x v="19"/>
    <s v=""/>
    <s v=""/>
    <s v="JRNL00439541"/>
    <x v="29"/>
    <d v="2017-07-10T00:00:00"/>
    <s v="Yes"/>
  </r>
  <r>
    <x v="0"/>
    <s v="FN00"/>
    <s v="JRNL00439699"/>
    <s v="FN00-AA700-7120-9040"/>
    <x v="1"/>
    <s v="AA700"/>
    <s v="7120"/>
    <s v="9040"/>
    <s v=""/>
    <n v="18414"/>
    <x v="20"/>
    <s v=""/>
    <s v=""/>
    <s v="JRNL00439699"/>
    <x v="29"/>
    <d v="2017-07-11T00:00:00"/>
    <s v="Yes"/>
  </r>
  <r>
    <x v="0"/>
    <s v="FI00"/>
    <s v="JRNL00439708"/>
    <s v="FI00-AA700-7120-9040"/>
    <x v="3"/>
    <s v="AA700"/>
    <s v="7120"/>
    <s v="9040"/>
    <s v=""/>
    <n v="-417"/>
    <x v="3"/>
    <s v=""/>
    <s v=""/>
    <s v="JRNL00439708"/>
    <x v="29"/>
    <d v="2017-07-10T00:00:00"/>
    <s v="Yes"/>
  </r>
  <r>
    <x v="0"/>
    <s v="CF00"/>
    <s v="JRNL00439763"/>
    <s v="CF00-AA700-7120-9040"/>
    <x v="2"/>
    <s v="AA700"/>
    <s v="7120"/>
    <s v="9040"/>
    <s v=""/>
    <n v="12511"/>
    <x v="18"/>
    <s v=""/>
    <s v=""/>
    <s v="JRNL00439763"/>
    <x v="29"/>
    <d v="2017-07-11T00:00:00"/>
    <s v="Yes"/>
  </r>
  <r>
    <x v="0"/>
    <s v="FT00"/>
    <s v="JRNL00441459"/>
    <s v="FT00-AA700-7120-9040"/>
    <x v="0"/>
    <s v="AA700"/>
    <s v="7120"/>
    <s v="9040"/>
    <s v=""/>
    <n v="130"/>
    <x v="0"/>
    <s v=""/>
    <s v=""/>
    <s v="JRNL00441459"/>
    <x v="30"/>
    <d v="2017-08-09T00:00:00"/>
    <s v="Yes"/>
  </r>
  <r>
    <x v="0"/>
    <s v="CF00"/>
    <s v="JRNL00441607"/>
    <s v="CF00-AA700-7120-9040"/>
    <x v="2"/>
    <s v="AA700"/>
    <s v="7120"/>
    <s v="9040"/>
    <s v=""/>
    <n v="14155"/>
    <x v="0"/>
    <s v=""/>
    <s v=""/>
    <s v="JRNL00441607"/>
    <x v="30"/>
    <d v="2017-08-09T00:00:00"/>
    <s v="Yes"/>
  </r>
  <r>
    <x v="0"/>
    <s v="FN00"/>
    <s v="JRNL00441867"/>
    <s v="FN00-AA700-7120-9040"/>
    <x v="1"/>
    <s v="AA700"/>
    <s v="7120"/>
    <s v="9040"/>
    <s v=""/>
    <n v="15905"/>
    <x v="0"/>
    <s v=""/>
    <s v=""/>
    <s v="JRNL00441867"/>
    <x v="30"/>
    <d v="2017-08-09T00:00:00"/>
    <s v="Yes"/>
  </r>
  <r>
    <x v="0"/>
    <s v="FT00"/>
    <s v="JRNL00443477"/>
    <s v="FT00-AA700-7120-9040"/>
    <x v="0"/>
    <s v="AA700"/>
    <s v="7120"/>
    <s v="9040"/>
    <s v=""/>
    <n v="205"/>
    <x v="0"/>
    <s v=""/>
    <s v=""/>
    <s v="JRNL00443477"/>
    <x v="31"/>
    <d v="2017-09-11T00:00:00"/>
    <s v="Yes"/>
  </r>
  <r>
    <x v="0"/>
    <s v="FT00"/>
    <s v="JRNL00443477"/>
    <s v="FT00-AA700-7120-9040"/>
    <x v="0"/>
    <s v="AA700"/>
    <s v="7120"/>
    <s v="9040"/>
    <s v=""/>
    <n v="83"/>
    <x v="21"/>
    <s v=""/>
    <s v=""/>
    <s v="JRNL00443477"/>
    <x v="31"/>
    <d v="2017-09-11T00:00:00"/>
    <s v="Yes"/>
  </r>
  <r>
    <x v="0"/>
    <s v="FN00"/>
    <s v="JRNL00443811"/>
    <s v="FN00-AA700-7120-9040"/>
    <x v="1"/>
    <s v="AA700"/>
    <s v="7120"/>
    <s v="9040"/>
    <s v=""/>
    <n v="15510"/>
    <x v="0"/>
    <s v=""/>
    <s v=""/>
    <s v="JRNL00443811"/>
    <x v="31"/>
    <d v="2017-09-11T00:00:00"/>
    <s v="Yes"/>
  </r>
  <r>
    <x v="0"/>
    <s v="CF00"/>
    <s v="JRNL00443829"/>
    <s v="CF00-AA700-7120-9040"/>
    <x v="2"/>
    <s v="AA700"/>
    <s v="7120"/>
    <s v="9040"/>
    <s v=""/>
    <n v="14434"/>
    <x v="0"/>
    <s v=""/>
    <s v=""/>
    <s v="JRNL00443829"/>
    <x v="31"/>
    <d v="2017-09-11T00:00:00"/>
    <s v="Yes"/>
  </r>
  <r>
    <x v="0"/>
    <s v="FN00"/>
    <s v="JRNL00445540"/>
    <s v="FN00-AA700-7120-9040"/>
    <x v="1"/>
    <s v="AA700"/>
    <s v="7120"/>
    <s v="9040"/>
    <s v=""/>
    <n v="24173"/>
    <x v="22"/>
    <s v=""/>
    <s v=""/>
    <s v="JRNL00445540"/>
    <x v="32"/>
    <d v="2017-10-09T00:00:00"/>
    <s v="Yes"/>
  </r>
  <r>
    <x v="0"/>
    <s v="FT00"/>
    <s v="JRNL00445782"/>
    <s v="FT00-AA700-7120-9040"/>
    <x v="0"/>
    <s v="AA700"/>
    <s v="7120"/>
    <s v="9040"/>
    <s v=""/>
    <n v="379"/>
    <x v="19"/>
    <s v=""/>
    <s v=""/>
    <s v="JRNL00445782"/>
    <x v="32"/>
    <d v="2017-10-07T00:00:00"/>
    <s v="Yes"/>
  </r>
  <r>
    <x v="0"/>
    <s v="CF00"/>
    <s v="JRNL00445803"/>
    <s v="CF00-AA700-7120-9040"/>
    <x v="2"/>
    <s v="AA700"/>
    <s v="7120"/>
    <s v="9040"/>
    <s v=""/>
    <n v="-154186"/>
    <x v="18"/>
    <s v=""/>
    <s v=""/>
    <s v="JRNL00445803"/>
    <x v="32"/>
    <d v="2017-10-09T00:00:00"/>
    <s v="Yes"/>
  </r>
  <r>
    <x v="0"/>
    <s v="FI00"/>
    <s v="JRNL00445943"/>
    <s v="FI00-AA700-7120-9040"/>
    <x v="3"/>
    <s v="AA700"/>
    <s v="7120"/>
    <s v="9040"/>
    <s v=""/>
    <n v="6110"/>
    <x v="3"/>
    <s v=""/>
    <s v=""/>
    <s v="JRNL00445943"/>
    <x v="32"/>
    <d v="2017-10-09T00:00:00"/>
    <s v="Yes"/>
  </r>
  <r>
    <x v="0"/>
    <s v="FT00"/>
    <s v="JRNL00447801"/>
    <s v="FT00-AA700-7120-9040"/>
    <x v="0"/>
    <s v="AA700"/>
    <s v="7120"/>
    <s v="9040"/>
    <s v=""/>
    <n v="262"/>
    <x v="0"/>
    <s v=""/>
    <s v=""/>
    <s v="JRNL00447801"/>
    <x v="33"/>
    <d v="2017-11-07T00:00:00"/>
    <s v="Yes"/>
  </r>
  <r>
    <x v="0"/>
    <s v="CF00"/>
    <s v="JRNL00448039"/>
    <s v="CF00-AA700-7120-9040"/>
    <x v="2"/>
    <s v="AA700"/>
    <s v="7120"/>
    <s v="9040"/>
    <s v=""/>
    <n v="11585"/>
    <x v="0"/>
    <s v=""/>
    <s v=""/>
    <s v="JRNL00448039"/>
    <x v="33"/>
    <d v="2017-11-07T00:00:00"/>
    <s v="Yes"/>
  </r>
  <r>
    <x v="0"/>
    <s v="FN00"/>
    <s v="JRNL00448361"/>
    <s v="FN00-AA700-7120-9040"/>
    <x v="1"/>
    <s v="AA700"/>
    <s v="7120"/>
    <s v="9040"/>
    <s v=""/>
    <n v="14962"/>
    <x v="0"/>
    <s v=""/>
    <s v=""/>
    <s v="JRNL00448361"/>
    <x v="33"/>
    <d v="2017-11-08T00:00:00"/>
    <s v="Yes"/>
  </r>
  <r>
    <x v="0"/>
    <s v="FT00"/>
    <s v="JRNL00449952"/>
    <s v="FT00-AA700-7120-9040"/>
    <x v="0"/>
    <s v="AA700"/>
    <s v="7120"/>
    <s v="9040"/>
    <s v=""/>
    <n v="331"/>
    <x v="0"/>
    <s v=""/>
    <s v=""/>
    <s v="JRNL00449952"/>
    <x v="34"/>
    <d v="2017-12-07T00:00:00"/>
    <s v="Yes"/>
  </r>
  <r>
    <x v="0"/>
    <s v="CF00"/>
    <s v="JRNL00450027"/>
    <s v="CF00-AA700-7120-9040"/>
    <x v="2"/>
    <s v="AA700"/>
    <s v="7120"/>
    <s v="9040"/>
    <s v=""/>
    <n v="12502"/>
    <x v="0"/>
    <s v=""/>
    <s v=""/>
    <s v="JRNL00450027"/>
    <x v="34"/>
    <d v="2017-12-07T00:00:00"/>
    <s v="Yes"/>
  </r>
  <r>
    <x v="0"/>
    <s v="FN00"/>
    <s v="JRNL00450477"/>
    <s v="FN00-AA700-7120-9040"/>
    <x v="1"/>
    <s v="AA700"/>
    <s v="7120"/>
    <s v="9040"/>
    <s v=""/>
    <n v="17214"/>
    <x v="0"/>
    <s v=""/>
    <s v=""/>
    <s v="JRNL00450477"/>
    <x v="34"/>
    <d v="2017-12-11T00:00:00"/>
    <s v="Yes"/>
  </r>
  <r>
    <x v="0"/>
    <s v="FT00"/>
    <s v="JRNL00452251"/>
    <s v="FT00-AA700-7120-9040"/>
    <x v="0"/>
    <s v="AA700"/>
    <s v="7120"/>
    <s v="9040"/>
    <s v=""/>
    <n v="213"/>
    <x v="16"/>
    <s v=""/>
    <s v=""/>
    <s v="JRNL00452251"/>
    <x v="35"/>
    <d v="2018-01-10T00:00:00"/>
    <s v="Yes"/>
  </r>
  <r>
    <x v="0"/>
    <s v="CF00"/>
    <s v="JRNL00452473"/>
    <s v="CF00-AA700-7120-9040"/>
    <x v="2"/>
    <s v="AA700"/>
    <s v="7120"/>
    <s v="9040"/>
    <s v=""/>
    <n v="-49274"/>
    <x v="23"/>
    <s v=""/>
    <s v=""/>
    <s v="JRNL00452473"/>
    <x v="35"/>
    <d v="2018-01-11T00:00:00"/>
    <s v="Yes"/>
  </r>
  <r>
    <x v="0"/>
    <s v="FN00"/>
    <s v="JRNL00452571"/>
    <s v="FN00-AA700-7120-9040"/>
    <x v="1"/>
    <s v="AA700"/>
    <s v="7120"/>
    <s v="9040"/>
    <s v=""/>
    <n v="30122.46"/>
    <x v="24"/>
    <s v=""/>
    <s v=""/>
    <s v="JRNL00452571"/>
    <x v="35"/>
    <d v="2018-01-11T00:00:00"/>
    <s v="Yes"/>
  </r>
  <r>
    <x v="0"/>
    <s v="FT00"/>
    <s v="JRNL00454729"/>
    <s v="FT00-AA700-7120-9040"/>
    <x v="0"/>
    <s v="AA700"/>
    <s v="7120"/>
    <s v="9040"/>
    <s v=""/>
    <n v="553"/>
    <x v="0"/>
    <s v=""/>
    <s v=""/>
    <s v="JRNL00454729"/>
    <x v="36"/>
    <d v="2018-02-11T00:00:00"/>
    <s v="Yes"/>
  </r>
  <r>
    <x v="0"/>
    <s v="CF00"/>
    <s v="JRNL00455112"/>
    <s v="CF00-AA700-7120-9040"/>
    <x v="2"/>
    <s v="AA700"/>
    <s v="7120"/>
    <s v="9040"/>
    <s v=""/>
    <n v="6726"/>
    <x v="0"/>
    <s v=""/>
    <s v=""/>
    <s v="JRNL00455112"/>
    <x v="36"/>
    <d v="2018-02-16T00:00:00"/>
    <s v="Yes"/>
  </r>
  <r>
    <x v="0"/>
    <s v="FT00"/>
    <s v="JRNL00455675"/>
    <s v="FT00-AA700-7120-9040"/>
    <x v="0"/>
    <s v="AA700"/>
    <s v="7120"/>
    <s v="9040"/>
    <s v=""/>
    <n v="-8"/>
    <x v="25"/>
    <s v=""/>
    <s v=""/>
    <s v="JRNL00455675"/>
    <x v="36"/>
    <d v="2018-02-20T00:00:00"/>
    <s v="Yes"/>
  </r>
  <r>
    <x v="0"/>
    <s v="FN00"/>
    <s v="JRNL00455696"/>
    <s v="FN00-AA700-7120-9040"/>
    <x v="1"/>
    <s v="AA700"/>
    <s v="7120"/>
    <s v="9040"/>
    <s v=""/>
    <n v="24838"/>
    <x v="0"/>
    <s v=""/>
    <s v=""/>
    <s v="JRNL00455696"/>
    <x v="36"/>
    <d v="2018-02-20T00:00:00"/>
    <s v="Yes"/>
  </r>
  <r>
    <x v="0"/>
    <s v="CF00"/>
    <s v="JRNL00455724"/>
    <s v="CF00-AA700-7120-9040"/>
    <x v="2"/>
    <s v="AA700"/>
    <s v="7120"/>
    <s v="9040"/>
    <s v=""/>
    <n v="1642"/>
    <x v="26"/>
    <s v=""/>
    <s v=""/>
    <s v="JRNL00455724"/>
    <x v="36"/>
    <d v="2018-02-20T00:00:00"/>
    <s v="Yes"/>
  </r>
  <r>
    <x v="0"/>
    <s v="FN00"/>
    <s v="JRNL00457524"/>
    <s v="FN00-AA700-7120-9040"/>
    <x v="1"/>
    <s v="AA700"/>
    <s v="7120"/>
    <s v="9040"/>
    <s v=""/>
    <n v="20298"/>
    <x v="0"/>
    <s v=""/>
    <s v=""/>
    <s v="JRNL00457524"/>
    <x v="37"/>
    <d v="2018-03-13T00:00:00"/>
    <s v="Yes"/>
  </r>
  <r>
    <x v="0"/>
    <s v="CF00"/>
    <s v="JRNL00457531"/>
    <s v="CF00-AA700-7120-9040"/>
    <x v="2"/>
    <s v="AA700"/>
    <s v="7120"/>
    <s v="9040"/>
    <s v=""/>
    <n v="6277"/>
    <x v="0"/>
    <s v=""/>
    <s v=""/>
    <s v="JRNL00457531"/>
    <x v="37"/>
    <d v="2018-03-13T00:00:00"/>
    <s v="Yes"/>
  </r>
  <r>
    <x v="0"/>
    <s v="FT00"/>
    <s v="JRNL00457549"/>
    <s v="FT00-AA700-7120-9040"/>
    <x v="0"/>
    <s v="AA700"/>
    <s v="7120"/>
    <s v="9040"/>
    <s v=""/>
    <n v="409"/>
    <x v="0"/>
    <s v=""/>
    <s v=""/>
    <s v="JRNL00457549"/>
    <x v="37"/>
    <d v="2018-03-13T00:00:00"/>
    <s v="Yes"/>
  </r>
  <r>
    <x v="0"/>
    <s v="FT00"/>
    <s v="JRNL00459636"/>
    <s v="FT00-AA700-7120-9040"/>
    <x v="0"/>
    <s v="AA700"/>
    <s v="7120"/>
    <s v="9040"/>
    <s v=""/>
    <n v="142"/>
    <x v="27"/>
    <s v=""/>
    <s v=""/>
    <s v="JRNL00459636"/>
    <x v="38"/>
    <d v="2018-04-09T00:00:00"/>
    <s v="Yes"/>
  </r>
  <r>
    <x v="0"/>
    <s v="FN00"/>
    <s v="JRNL00459638"/>
    <s v="FN00-AA700-7120-9040"/>
    <x v="1"/>
    <s v="AA700"/>
    <s v="7120"/>
    <s v="9040"/>
    <s v=""/>
    <n v="34099"/>
    <x v="24"/>
    <s v=""/>
    <s v=""/>
    <s v="JRNL00459638"/>
    <x v="38"/>
    <d v="2018-04-09T00:00:00"/>
    <s v="Yes"/>
  </r>
  <r>
    <x v="0"/>
    <s v="FI00"/>
    <s v="JRNL00459653"/>
    <s v="FI00-AA700-7120-9040"/>
    <x v="3"/>
    <s v="AA700"/>
    <s v="7120"/>
    <s v="9040"/>
    <s v=""/>
    <n v="19"/>
    <x v="3"/>
    <s v=""/>
    <s v=""/>
    <s v="JRNL00459653"/>
    <x v="38"/>
    <d v="2018-04-07T00:00:00"/>
    <s v="Yes"/>
  </r>
  <r>
    <x v="0"/>
    <s v="CF00"/>
    <s v="JRNL00459671"/>
    <s v="CF00-AA700-7120-9040"/>
    <x v="2"/>
    <s v="AA700"/>
    <s v="7120"/>
    <s v="9040"/>
    <s v=""/>
    <n v="480"/>
    <x v="26"/>
    <s v=""/>
    <s v=""/>
    <s v="JRNL00459671"/>
    <x v="38"/>
    <d v="2018-04-09T00:00:00"/>
    <s v="Yes"/>
  </r>
  <r>
    <x v="0"/>
    <s v="FN00"/>
    <s v="JRNL00461860"/>
    <s v="FN00-AA700-7120-9040"/>
    <x v="1"/>
    <s v="AA700"/>
    <s v="7120"/>
    <s v="9040"/>
    <s v=""/>
    <n v="19284"/>
    <x v="0"/>
    <s v=""/>
    <s v=""/>
    <s v="JRNL00461860"/>
    <x v="39"/>
    <d v="2018-05-08T00:00:00"/>
    <s v="Yes"/>
  </r>
  <r>
    <x v="0"/>
    <s v="FT00"/>
    <s v="JRNL00461887"/>
    <s v="FT00-AA700-7120-9040"/>
    <x v="0"/>
    <s v="AA700"/>
    <s v="7120"/>
    <s v="9040"/>
    <s v=""/>
    <n v="321"/>
    <x v="0"/>
    <s v=""/>
    <s v=""/>
    <s v="JRNL00461887"/>
    <x v="39"/>
    <d v="2018-05-09T00:00:00"/>
    <s v="Yes"/>
  </r>
  <r>
    <x v="0"/>
    <s v="CF00"/>
    <s v="JRNL00461982"/>
    <s v="CF00-AA700-7120-9040"/>
    <x v="2"/>
    <s v="AA700"/>
    <s v="7120"/>
    <s v="9040"/>
    <s v=""/>
    <n v="7050"/>
    <x v="0"/>
    <s v=""/>
    <s v=""/>
    <s v="JRNL00461982"/>
    <x v="39"/>
    <d v="2018-05-09T00:00:00"/>
    <s v="Yes"/>
  </r>
  <r>
    <x v="0"/>
    <s v="FT00"/>
    <s v="JRNL00463801"/>
    <s v="FT00-AA700-7120-9040"/>
    <x v="0"/>
    <s v="AA700"/>
    <s v="7120"/>
    <s v="9040"/>
    <s v=""/>
    <n v="267"/>
    <x v="0"/>
    <s v=""/>
    <s v=""/>
    <s v="JRNL00463801"/>
    <x v="40"/>
    <d v="2018-06-12T00:00:00"/>
    <s v="Yes"/>
  </r>
  <r>
    <x v="0"/>
    <s v="CF00"/>
    <s v="JRNL00463902"/>
    <s v="CF00-AA700-7120-9040"/>
    <x v="2"/>
    <s v="AA700"/>
    <s v="7120"/>
    <s v="9040"/>
    <s v=""/>
    <n v="5245"/>
    <x v="0"/>
    <s v=""/>
    <s v=""/>
    <s v="JRNL00463902"/>
    <x v="40"/>
    <d v="2018-06-12T00:00:00"/>
    <s v="Yes"/>
  </r>
  <r>
    <x v="0"/>
    <s v="FN00"/>
    <s v="JRNL00463966"/>
    <s v="FN00-AA700-7120-9040"/>
    <x v="1"/>
    <s v="AA700"/>
    <s v="7120"/>
    <s v="9040"/>
    <s v=""/>
    <n v="27502"/>
    <x v="0"/>
    <s v=""/>
    <s v=""/>
    <s v="JRNL00463966"/>
    <x v="40"/>
    <d v="2018-06-11T00:00:00"/>
    <s v="Yes"/>
  </r>
  <r>
    <x v="0"/>
    <s v="FI00"/>
    <s v="JRNL00465663"/>
    <s v="FI00-AA700-7120-9040"/>
    <x v="3"/>
    <s v="AA700"/>
    <s v="7120"/>
    <s v="9040"/>
    <s v=""/>
    <n v="189"/>
    <x v="3"/>
    <s v=""/>
    <s v=""/>
    <s v="JRNL00465663"/>
    <x v="41"/>
    <d v="2018-07-05T00:00:00"/>
    <s v="Yes"/>
  </r>
  <r>
    <x v="0"/>
    <s v="FT00"/>
    <s v="JRNL00466076"/>
    <s v="FT00-AA700-7120-9040"/>
    <x v="0"/>
    <s v="AA700"/>
    <s v="7120"/>
    <s v="9040"/>
    <s v=""/>
    <n v="-13"/>
    <x v="28"/>
    <s v=""/>
    <s v=""/>
    <s v="JRNL00466076"/>
    <x v="41"/>
    <d v="2018-07-10T00:00:00"/>
    <s v="Yes"/>
  </r>
  <r>
    <x v="0"/>
    <s v="FN00"/>
    <s v="JRNL00466106"/>
    <s v="FN00-AA700-7120-9040"/>
    <x v="1"/>
    <s v="AA700"/>
    <s v="7120"/>
    <s v="9040"/>
    <s v=""/>
    <n v="7271"/>
    <x v="29"/>
    <s v=""/>
    <s v=""/>
    <s v="JRNL00466106"/>
    <x v="41"/>
    <d v="2018-07-11T00:00:00"/>
    <s v="Yes"/>
  </r>
  <r>
    <x v="0"/>
    <s v="CF00"/>
    <s v="JRNL00466240"/>
    <s v="CF00-AA700-7120-9040"/>
    <x v="2"/>
    <s v="AA700"/>
    <s v="7120"/>
    <s v="9040"/>
    <s v=""/>
    <n v="-3657"/>
    <x v="26"/>
    <s v=""/>
    <s v=""/>
    <s v="JRNL00466240"/>
    <x v="41"/>
    <d v="2018-07-11T00:00:00"/>
    <s v="Yes"/>
  </r>
  <r>
    <x v="0"/>
    <s v="FN00"/>
    <s v="JRNL00468231"/>
    <s v="FN00-AA700-7120-9040"/>
    <x v="1"/>
    <s v="AA700"/>
    <s v="7120"/>
    <s v="9040"/>
    <s v=""/>
    <n v="14452"/>
    <x v="0"/>
    <s v=""/>
    <s v=""/>
    <s v="JRNL00468231"/>
    <x v="42"/>
    <d v="2018-08-09T00:00:00"/>
    <s v="Yes"/>
  </r>
  <r>
    <x v="0"/>
    <s v="FT00"/>
    <s v="JRNL00468240"/>
    <s v="FT00-AA700-7120-9040"/>
    <x v="0"/>
    <s v="AA700"/>
    <s v="7120"/>
    <s v="9040"/>
    <s v=""/>
    <n v="263"/>
    <x v="0"/>
    <s v=""/>
    <s v=""/>
    <s v="JRNL00468240"/>
    <x v="42"/>
    <d v="2018-08-09T00:00:00"/>
    <s v="Yes"/>
  </r>
  <r>
    <x v="0"/>
    <s v="CF00"/>
    <s v="JRNL00468290"/>
    <s v="CF00-AA700-7120-9040"/>
    <x v="2"/>
    <s v="AA700"/>
    <s v="7120"/>
    <s v="9040"/>
    <s v=""/>
    <n v="4735"/>
    <x v="0"/>
    <s v=""/>
    <s v=""/>
    <s v="JRNL00468290"/>
    <x v="42"/>
    <d v="2018-08-09T00:00:00"/>
    <s v="Yes"/>
  </r>
  <r>
    <x v="0"/>
    <s v="FT00"/>
    <s v="JRNL00470459"/>
    <s v="FT00-AA700-7120-9040"/>
    <x v="0"/>
    <s v="AA700"/>
    <s v="7120"/>
    <s v="9040"/>
    <s v=""/>
    <n v="311"/>
    <x v="0"/>
    <s v=""/>
    <s v=""/>
    <s v="JRNL00470459"/>
    <x v="43"/>
    <d v="2018-09-12T00:00:00"/>
    <s v="Yes"/>
  </r>
  <r>
    <x v="0"/>
    <s v="FN00"/>
    <s v="JRNL00470497"/>
    <s v="FN00-AA700-7120-9040"/>
    <x v="1"/>
    <s v="AA700"/>
    <s v="7120"/>
    <s v="9040"/>
    <s v=""/>
    <n v="15068"/>
    <x v="0"/>
    <s v=""/>
    <s v=""/>
    <s v="JRNL00470497"/>
    <x v="43"/>
    <d v="2018-09-12T00:00:00"/>
    <s v="Yes"/>
  </r>
  <r>
    <x v="0"/>
    <s v="CF00"/>
    <s v="JRNL00470505"/>
    <s v="CF00-AA700-7120-9040"/>
    <x v="2"/>
    <s v="AA700"/>
    <s v="7120"/>
    <s v="9040"/>
    <s v=""/>
    <n v="5755"/>
    <x v="0"/>
    <s v=""/>
    <s v=""/>
    <s v="JRNL00470505"/>
    <x v="43"/>
    <d v="2018-09-12T00:00:00"/>
    <s v="Yes"/>
  </r>
  <r>
    <x v="0"/>
    <s v="FT00"/>
    <s v="JRNL00472382"/>
    <s v="FT00-AA700-7120-9040"/>
    <x v="0"/>
    <s v="AA700"/>
    <s v="7120"/>
    <s v="9040"/>
    <s v=""/>
    <n v="-812"/>
    <x v="30"/>
    <s v=""/>
    <s v=""/>
    <s v="JRNL00472382"/>
    <x v="44"/>
    <d v="2018-10-08T00:00:00"/>
    <s v="Yes"/>
  </r>
  <r>
    <x v="0"/>
    <s v="FI00"/>
    <s v="JRNL00472486"/>
    <s v="FI00-AA700-7120-9040"/>
    <x v="3"/>
    <s v="AA700"/>
    <s v="7120"/>
    <s v="9040"/>
    <s v=""/>
    <n v="-620"/>
    <x v="3"/>
    <s v=""/>
    <s v=""/>
    <s v="JRNL00472486"/>
    <x v="44"/>
    <d v="2018-10-08T00:00:00"/>
    <s v="Yes"/>
  </r>
  <r>
    <x v="0"/>
    <s v="FN00"/>
    <s v="JRNL00472517"/>
    <s v="FN00-AA700-7120-9040"/>
    <x v="1"/>
    <s v="AA700"/>
    <s v="7120"/>
    <s v="9040"/>
    <s v=""/>
    <n v="34373"/>
    <x v="31"/>
    <s v=""/>
    <s v=""/>
    <s v="JRNL00472517"/>
    <x v="44"/>
    <d v="2018-10-08T00:00:00"/>
    <s v="Yes"/>
  </r>
  <r>
    <x v="0"/>
    <s v="CF00"/>
    <s v="JRNL00472526"/>
    <s v="CF00-AA700-7120-9040"/>
    <x v="2"/>
    <s v="AA700"/>
    <s v="7120"/>
    <s v="9040"/>
    <s v=""/>
    <n v="4374"/>
    <x v="26"/>
    <s v=""/>
    <s v=""/>
    <s v="JRNL00472526"/>
    <x v="44"/>
    <d v="2018-10-08T00:00:00"/>
    <s v="Yes"/>
  </r>
  <r>
    <x v="0"/>
    <s v="FT00"/>
    <s v="JRNL00474843"/>
    <s v="FT00-AA700-7120-9040"/>
    <x v="0"/>
    <s v="AA700"/>
    <s v="7120"/>
    <s v="9040"/>
    <s v=""/>
    <n v="218"/>
    <x v="0"/>
    <s v=""/>
    <s v=""/>
    <s v="JRNL00474843"/>
    <x v="45"/>
    <d v="2018-11-12T00:00:00"/>
    <s v="Yes"/>
  </r>
  <r>
    <x v="0"/>
    <s v="FN00"/>
    <s v="JRNL00475000"/>
    <s v="FN00-AA700-7120-9040"/>
    <x v="1"/>
    <s v="AA700"/>
    <s v="7120"/>
    <s v="9040"/>
    <s v=""/>
    <n v="17432"/>
    <x v="0"/>
    <s v=""/>
    <s v=""/>
    <s v="JRNL00475000"/>
    <x v="45"/>
    <d v="2018-11-09T00:00:00"/>
    <s v="Yes"/>
  </r>
  <r>
    <x v="0"/>
    <s v="CF00"/>
    <s v="JRNL00475008"/>
    <s v="CF00-AA700-7120-9040"/>
    <x v="2"/>
    <s v="AA700"/>
    <s v="7120"/>
    <s v="9040"/>
    <s v=""/>
    <n v="5910"/>
    <x v="0"/>
    <s v=""/>
    <s v=""/>
    <s v="JRNL00475008"/>
    <x v="45"/>
    <d v="2018-11-12T00:00:00"/>
    <s v="Yes"/>
  </r>
  <r>
    <x v="0"/>
    <s v="FT00"/>
    <s v="JRNL00476905"/>
    <s v="FT00-AA700-7120-9040"/>
    <x v="0"/>
    <s v="AA700"/>
    <s v="7120"/>
    <s v="9040"/>
    <s v=""/>
    <n v="252"/>
    <x v="0"/>
    <s v=""/>
    <s v=""/>
    <s v="JRNL00476905"/>
    <x v="46"/>
    <d v="2018-12-10T00:00:00"/>
    <s v="Yes"/>
  </r>
  <r>
    <x v="0"/>
    <s v="CF00"/>
    <s v="JRNL00476979"/>
    <s v="CF00-AA700-7120-9040"/>
    <x v="2"/>
    <s v="AA700"/>
    <s v="7120"/>
    <s v="9040"/>
    <s v=""/>
    <n v="6199"/>
    <x v="0"/>
    <s v=""/>
    <s v=""/>
    <s v="JRNL00476979"/>
    <x v="46"/>
    <d v="2018-12-10T00:00:00"/>
    <s v="Yes"/>
  </r>
  <r>
    <x v="0"/>
    <s v="FN00"/>
    <s v="JRNL00477086"/>
    <s v="FN00-AA700-7120-9040"/>
    <x v="1"/>
    <s v="AA700"/>
    <s v="7120"/>
    <s v="9040"/>
    <s v=""/>
    <n v="21072"/>
    <x v="0"/>
    <s v=""/>
    <s v=""/>
    <s v="JRNL00477086"/>
    <x v="46"/>
    <d v="2018-12-10T00:00:00"/>
    <s v="Yes"/>
  </r>
  <r>
    <x v="0"/>
    <s v="FT00"/>
    <s v="JRNL00479145"/>
    <s v="FT00-AA700-7120-9040"/>
    <x v="0"/>
    <s v="AA700"/>
    <s v="7120"/>
    <s v="9040"/>
    <s v=""/>
    <n v="-398"/>
    <x v="32"/>
    <s v=""/>
    <s v=""/>
    <s v="JRNL00479145"/>
    <x v="47"/>
    <d v="2019-01-11T00:00:00"/>
    <s v="Yes"/>
  </r>
  <r>
    <x v="0"/>
    <s v="FI00"/>
    <s v="JRNL00479190"/>
    <s v="FI00-AA700-7120-9040"/>
    <x v="3"/>
    <s v="AA700"/>
    <s v="7120"/>
    <s v="9040"/>
    <s v=""/>
    <n v="165"/>
    <x v="3"/>
    <s v=""/>
    <s v=""/>
    <s v="JRNL00479190"/>
    <x v="47"/>
    <d v="2019-01-09T00:00:00"/>
    <s v="Yes"/>
  </r>
  <r>
    <x v="0"/>
    <s v="CF00"/>
    <s v="JRNL00479359"/>
    <s v="CF00-AA700-7120-9040"/>
    <x v="2"/>
    <s v="AA700"/>
    <s v="7120"/>
    <s v="9040"/>
    <s v=""/>
    <n v="-1035"/>
    <x v="26"/>
    <s v=""/>
    <s v=""/>
    <s v="JRNL00479359"/>
    <x v="47"/>
    <d v="2019-01-11T00:00:00"/>
    <s v="Yes"/>
  </r>
  <r>
    <x v="0"/>
    <s v="FN00"/>
    <s v="JRNL00479404"/>
    <s v="FN00-AA700-7120-9040"/>
    <x v="1"/>
    <s v="AA700"/>
    <s v="7120"/>
    <s v="9040"/>
    <s v=""/>
    <n v="9870"/>
    <x v="33"/>
    <s v=""/>
    <s v=""/>
    <s v="JRNL00479404"/>
    <x v="47"/>
    <d v="2019-01-10T00:00:00"/>
    <s v="Yes"/>
  </r>
  <r>
    <x v="0"/>
    <s v="FI00"/>
    <s v="JRNL00480062"/>
    <s v="FI00-AA700-7120-9040"/>
    <x v="3"/>
    <s v="AA700"/>
    <s v="7120"/>
    <s v="9040"/>
    <s v=""/>
    <n v="-163"/>
    <x v="34"/>
    <s v=""/>
    <s v=""/>
    <s v="JRNL00480062"/>
    <x v="47"/>
    <d v="2019-01-16T00:00:00"/>
    <s v="Yes"/>
  </r>
  <r>
    <x v="0"/>
    <s v="FN00"/>
    <s v="JRNL00482156"/>
    <s v="FN00-AA700-7120-9040"/>
    <x v="1"/>
    <s v="AA700"/>
    <s v="7120"/>
    <s v="9040"/>
    <s v=""/>
    <n v="26588"/>
    <x v="0"/>
    <s v=""/>
    <s v=""/>
    <s v="JRNL00482156"/>
    <x v="48"/>
    <d v="2019-02-14T00:00:00"/>
    <s v="Yes"/>
  </r>
  <r>
    <x v="0"/>
    <s v="CF00"/>
    <s v="JRNL00482166"/>
    <s v="CF00-AA700-7120-9040"/>
    <x v="2"/>
    <s v="AA700"/>
    <s v="7120"/>
    <s v="9040"/>
    <s v=""/>
    <n v="6654"/>
    <x v="0"/>
    <s v=""/>
    <s v=""/>
    <s v="JRNL00482166"/>
    <x v="48"/>
    <d v="2019-02-14T00:00:00"/>
    <s v="Yes"/>
  </r>
  <r>
    <x v="0"/>
    <s v="FT00"/>
    <s v="JRNL00482225"/>
    <s v="FT00-AA700-7120-9040"/>
    <x v="0"/>
    <s v="AA700"/>
    <s v="7120"/>
    <s v="9040"/>
    <s v=""/>
    <n v="439"/>
    <x v="0"/>
    <s v=""/>
    <s v=""/>
    <s v="JRNL00482225"/>
    <x v="48"/>
    <d v="2019-02-14T00:00:00"/>
    <s v="Yes"/>
  </r>
  <r>
    <x v="0"/>
    <s v="FN00"/>
    <s v="JRNL00483972"/>
    <s v="FN00-AA700-7120-9040"/>
    <x v="1"/>
    <s v="AA700"/>
    <s v="7120"/>
    <s v="9040"/>
    <s v=""/>
    <n v="24910"/>
    <x v="0"/>
    <s v=""/>
    <s v=""/>
    <s v="JRNL00483972"/>
    <x v="49"/>
    <d v="2019-03-08T00:00:00"/>
    <s v="Yes"/>
  </r>
  <r>
    <x v="0"/>
    <s v="FT00"/>
    <s v="JRNL00484069"/>
    <s v="FT00-AA700-7120-9040"/>
    <x v="0"/>
    <s v="AA700"/>
    <s v="7120"/>
    <s v="9040"/>
    <s v=""/>
    <n v="395"/>
    <x v="0"/>
    <s v=""/>
    <s v=""/>
    <s v="JRNL00484069"/>
    <x v="49"/>
    <d v="2019-03-11T00:00:00"/>
    <s v="Yes"/>
  </r>
  <r>
    <x v="0"/>
    <s v="CF00"/>
    <s v="JRNL00484191"/>
    <s v="CF00-AA700-7120-9040"/>
    <x v="2"/>
    <s v="AA700"/>
    <s v="7120"/>
    <s v="9040"/>
    <s v=""/>
    <n v="6256"/>
    <x v="0"/>
    <s v=""/>
    <s v=""/>
    <s v="JRNL00484191"/>
    <x v="49"/>
    <d v="2019-03-11T00:00:00"/>
    <s v="Yes"/>
  </r>
  <r>
    <x v="0"/>
    <s v="CF00"/>
    <s v="JRNL00486310"/>
    <s v="CF00-AA700-7120-9040"/>
    <x v="2"/>
    <s v="AA700"/>
    <s v="7120"/>
    <s v="9040"/>
    <s v=""/>
    <n v="3428"/>
    <x v="26"/>
    <s v=""/>
    <s v=""/>
    <s v="JRNL00486310"/>
    <x v="50"/>
    <d v="2019-04-08T00:00:00"/>
    <s v="Yes"/>
  </r>
  <r>
    <x v="0"/>
    <s v="FN00"/>
    <s v="JRNL00486318"/>
    <s v="FN00-AA700-7120-9040"/>
    <x v="1"/>
    <s v="AA700"/>
    <s v="7120"/>
    <s v="9040"/>
    <s v=""/>
    <n v="-6012.08"/>
    <x v="35"/>
    <s v=""/>
    <s v=""/>
    <s v="JRNL00486318"/>
    <x v="50"/>
    <d v="2019-04-08T00:00:00"/>
    <s v="Yes"/>
  </r>
  <r>
    <x v="0"/>
    <s v="FI00"/>
    <s v="JRNL00486321"/>
    <s v="FI00-AA700-7120-9040"/>
    <x v="3"/>
    <s v="AA700"/>
    <s v="7120"/>
    <s v="9040"/>
    <s v=""/>
    <n v="207"/>
    <x v="3"/>
    <s v=""/>
    <s v=""/>
    <s v="JRNL00486321"/>
    <x v="50"/>
    <d v="2019-04-08T00:00:00"/>
    <s v="Yes"/>
  </r>
  <r>
    <x v="0"/>
    <s v="FT00"/>
    <s v="JRNL00486339"/>
    <s v="FT00-AA700-7120-9040"/>
    <x v="0"/>
    <s v="AA700"/>
    <s v="7120"/>
    <s v="9040"/>
    <s v=""/>
    <n v="-486"/>
    <x v="27"/>
    <s v=""/>
    <s v=""/>
    <s v="JRNL00486339"/>
    <x v="50"/>
    <d v="2019-04-08T00:00:00"/>
    <s v="Yes"/>
  </r>
  <r>
    <x v="0"/>
    <s v="FT00"/>
    <s v="JRNL00488483"/>
    <s v="FT00-AA700-7120-9040"/>
    <x v="0"/>
    <s v="AA700"/>
    <s v="7120"/>
    <s v="9040"/>
    <s v=""/>
    <n v="287"/>
    <x v="0"/>
    <s v=""/>
    <s v=""/>
    <s v="JRNL00488483"/>
    <x v="51"/>
    <d v="2019-05-08T00:00:00"/>
    <s v="Yes"/>
  </r>
  <r>
    <x v="0"/>
    <s v="FN00"/>
    <s v="JRNL00488569"/>
    <s v="FN00-AA700-7120-9040"/>
    <x v="1"/>
    <s v="AA700"/>
    <s v="7120"/>
    <s v="9040"/>
    <s v=""/>
    <n v="21052"/>
    <x v="0"/>
    <s v=""/>
    <s v=""/>
    <s v="JRNL00488569"/>
    <x v="51"/>
    <d v="2019-05-07T00:00:00"/>
    <s v="Yes"/>
  </r>
  <r>
    <x v="0"/>
    <s v="CF00"/>
    <s v="JRNL00488612"/>
    <s v="CF00-AA700-7120-9040"/>
    <x v="2"/>
    <s v="AA700"/>
    <s v="7120"/>
    <s v="9040"/>
    <s v=""/>
    <n v="5552"/>
    <x v="0"/>
    <s v=""/>
    <s v=""/>
    <s v="JRNL00488612"/>
    <x v="51"/>
    <d v="2019-05-08T00:00:00"/>
    <s v="Yes"/>
  </r>
  <r>
    <x v="0"/>
    <s v="FT00"/>
    <s v="JRNL00491032"/>
    <s v="FT00-AA700-7120-9040"/>
    <x v="0"/>
    <s v="AA700"/>
    <s v="7120"/>
    <s v="9040"/>
    <s v=""/>
    <n v="246"/>
    <x v="0"/>
    <s v=""/>
    <s v=""/>
    <s v="JRNL00491032"/>
    <x v="52"/>
    <d v="2019-06-10T00:00:00"/>
    <s v="Yes"/>
  </r>
  <r>
    <x v="0"/>
    <s v="FN00"/>
    <s v="JRNL00491055"/>
    <s v="FN00-AA700-7120-9040"/>
    <x v="1"/>
    <s v="AA700"/>
    <s v="7120"/>
    <s v="9040"/>
    <s v=""/>
    <n v="19943"/>
    <x v="0"/>
    <s v=""/>
    <s v=""/>
    <s v="JRNL00491055"/>
    <x v="52"/>
    <d v="2019-06-10T00:00:00"/>
    <s v="Yes"/>
  </r>
  <r>
    <x v="0"/>
    <s v="CF00"/>
    <s v="JRNL00491062"/>
    <s v="CF00-AA700-7120-9040"/>
    <x v="2"/>
    <s v="AA700"/>
    <s v="7120"/>
    <s v="9040"/>
    <s v=""/>
    <n v="5442"/>
    <x v="0"/>
    <s v=""/>
    <s v=""/>
    <s v="JRNL00491062"/>
    <x v="52"/>
    <d v="2019-06-10T00:00:00"/>
    <s v="Yes"/>
  </r>
  <r>
    <x v="0"/>
    <s v="FI00"/>
    <s v="JRNL00493276"/>
    <s v="FI00-AA700-7120-9040"/>
    <x v="3"/>
    <s v="AA700"/>
    <s v="7120"/>
    <s v="9040"/>
    <s v=""/>
    <n v="175"/>
    <x v="3"/>
    <s v=""/>
    <s v=""/>
    <s v="JRNL00493276"/>
    <x v="53"/>
    <d v="2019-07-08T00:00:00"/>
    <s v="Yes"/>
  </r>
  <r>
    <x v="0"/>
    <s v="FN00"/>
    <s v="JRNL00493427"/>
    <s v="FN00-AA700-7120-9040"/>
    <x v="1"/>
    <s v="AA700"/>
    <s v="7120"/>
    <s v="9040"/>
    <s v=""/>
    <n v="6166"/>
    <x v="36"/>
    <s v=""/>
    <s v=""/>
    <s v="JRNL00493427"/>
    <x v="53"/>
    <d v="2019-07-09T00:00:00"/>
    <s v="Yes"/>
  </r>
  <r>
    <x v="0"/>
    <s v="CF00"/>
    <s v="JRNL00493448"/>
    <s v="CF00-AA700-7120-9040"/>
    <x v="2"/>
    <s v="AA700"/>
    <s v="7120"/>
    <s v="9040"/>
    <s v=""/>
    <n v="51458"/>
    <x v="0"/>
    <s v=""/>
    <s v=""/>
    <s v="JRNL00493448"/>
    <x v="53"/>
    <d v="2019-07-09T00:00:00"/>
    <s v="Yes"/>
  </r>
  <r>
    <x v="0"/>
    <s v="FT00"/>
    <s v="JRNL00493466"/>
    <s v="FT00-AA700-7120-9040"/>
    <x v="0"/>
    <s v="AA700"/>
    <s v="7120"/>
    <s v="9040"/>
    <s v=""/>
    <n v="-945"/>
    <x v="0"/>
    <s v=""/>
    <s v=""/>
    <s v="JRNL00493466"/>
    <x v="53"/>
    <d v="2019-07-09T00:00:00"/>
    <s v="Yes"/>
  </r>
  <r>
    <x v="0"/>
    <s v="CF00"/>
    <s v="JRNL00493589"/>
    <s v="CF00-AA700-7120-9040"/>
    <x v="2"/>
    <s v="AA700"/>
    <s v="7120"/>
    <s v="9040"/>
    <s v=""/>
    <n v="-56400"/>
    <x v="26"/>
    <s v=""/>
    <s v=""/>
    <s v="JRNL00493589"/>
    <x v="53"/>
    <d v="2019-07-09T00:00:00"/>
    <s v="Yes"/>
  </r>
  <r>
    <x v="0"/>
    <s v="CF00"/>
    <s v="JRNL00493699"/>
    <s v="CF00-AA700-7120-9040"/>
    <x v="2"/>
    <s v="AA700"/>
    <s v="7120"/>
    <s v="9040"/>
    <s v=""/>
    <n v="56400"/>
    <x v="37"/>
    <s v=""/>
    <s v=""/>
    <s v="JRNL00493699"/>
    <x v="53"/>
    <d v="2019-07-09T00:00:00"/>
    <s v="Yes"/>
  </r>
  <r>
    <x v="0"/>
    <s v="CF00"/>
    <s v="JRNL00493723"/>
    <s v="CF00-AA700-7120-9040"/>
    <x v="2"/>
    <s v="AA700"/>
    <s v="7120"/>
    <s v="9040"/>
    <s v=""/>
    <n v="-56400"/>
    <x v="38"/>
    <s v=""/>
    <s v="(PC Customer)"/>
    <s v="JRNL00493723"/>
    <x v="53"/>
    <d v="2019-07-10T00:00:00"/>
    <s v="Yes"/>
  </r>
  <r>
    <x v="0"/>
    <s v="FN00"/>
    <s v="JRNL00495716"/>
    <s v="FN00-AA700-7120-9040"/>
    <x v="1"/>
    <s v="AA700"/>
    <s v="7120"/>
    <s v="9040"/>
    <s v=""/>
    <n v="15519"/>
    <x v="0"/>
    <s v=""/>
    <s v=""/>
    <s v="JRNL00495716"/>
    <x v="54"/>
    <d v="2019-08-07T00:00:00"/>
    <s v="Yes"/>
  </r>
  <r>
    <x v="0"/>
    <s v="FT00"/>
    <s v="JRNL00495735"/>
    <s v="FT00-AA700-7120-9040"/>
    <x v="0"/>
    <s v="AA700"/>
    <s v="7120"/>
    <s v="9040"/>
    <s v=""/>
    <n v="103"/>
    <x v="0"/>
    <s v=""/>
    <s v=""/>
    <s v="JRNL00495735"/>
    <x v="54"/>
    <d v="2019-08-07T00:00:00"/>
    <s v="Yes"/>
  </r>
  <r>
    <x v="0"/>
    <s v="CF00"/>
    <s v="JRNL00495798"/>
    <s v="CF00-AA700-7120-9040"/>
    <x v="2"/>
    <s v="AA700"/>
    <s v="7120"/>
    <s v="9040"/>
    <s v=""/>
    <n v="4602"/>
    <x v="0"/>
    <s v=""/>
    <s v=""/>
    <s v="JRNL00495798"/>
    <x v="54"/>
    <d v="2019-08-08T00:00:00"/>
    <s v="Yes"/>
  </r>
  <r>
    <x v="0"/>
    <s v="FT00"/>
    <s v="JRNL00497889"/>
    <s v="FT00-AA700-7120-9040"/>
    <x v="0"/>
    <s v="AA700"/>
    <s v="7120"/>
    <s v="9040"/>
    <s v=""/>
    <n v="110"/>
    <x v="0"/>
    <s v=""/>
    <s v=""/>
    <s v="JRNL00497889"/>
    <x v="55"/>
    <d v="2019-09-09T00:00:00"/>
    <s v="Yes"/>
  </r>
  <r>
    <x v="0"/>
    <s v="FN00"/>
    <s v="JRNL00498160"/>
    <s v="FN00-AA700-7120-9040"/>
    <x v="1"/>
    <s v="AA700"/>
    <s v="7120"/>
    <s v="9040"/>
    <s v=""/>
    <n v="16087"/>
    <x v="0"/>
    <s v=""/>
    <s v=""/>
    <s v="JRNL00498160"/>
    <x v="55"/>
    <d v="2019-09-11T00:00:00"/>
    <s v="Yes"/>
  </r>
  <r>
    <x v="0"/>
    <s v="CF00"/>
    <s v="JRNL00498248"/>
    <s v="CF00-AA700-7120-9040"/>
    <x v="2"/>
    <s v="AA700"/>
    <s v="7120"/>
    <s v="9040"/>
    <s v=""/>
    <n v="4627"/>
    <x v="0"/>
    <s v=""/>
    <s v=""/>
    <s v="JRNL00498248"/>
    <x v="55"/>
    <d v="2019-09-11T00:00:00"/>
    <s v="Yes"/>
  </r>
  <r>
    <x v="0"/>
    <s v="FT00"/>
    <s v="JRNL00500126"/>
    <s v="FT00-AA700-7120-9040"/>
    <x v="0"/>
    <s v="AA700"/>
    <s v="7120"/>
    <s v="9040"/>
    <s v=""/>
    <n v="107"/>
    <x v="0"/>
    <s v=""/>
    <s v=""/>
    <s v="JRNL00500126"/>
    <x v="56"/>
    <d v="2019-10-07T00:00:00"/>
    <s v="Yes"/>
  </r>
  <r>
    <x v="0"/>
    <s v="FT00"/>
    <s v="JRNL00500198"/>
    <s v="FT00-AA700-7120-9040"/>
    <x v="0"/>
    <s v="AA700"/>
    <s v="7120"/>
    <s v="9040"/>
    <s v=""/>
    <n v="125"/>
    <x v="30"/>
    <s v=""/>
    <s v=""/>
    <s v="JRNL00500198"/>
    <x v="56"/>
    <d v="2019-10-07T00:00:00"/>
    <s v="Yes"/>
  </r>
  <r>
    <x v="0"/>
    <s v="FI00"/>
    <s v="JRNL00500207"/>
    <s v="FI00-AA700-7120-9040"/>
    <x v="3"/>
    <s v="AA700"/>
    <s v="7120"/>
    <s v="9040"/>
    <s v=""/>
    <n v="281"/>
    <x v="3"/>
    <s v=""/>
    <s v=""/>
    <s v="JRNL00500207"/>
    <x v="56"/>
    <d v="2019-10-07T00:00:00"/>
    <s v="Yes"/>
  </r>
  <r>
    <x v="0"/>
    <s v="FN00"/>
    <s v="JRNL00500261"/>
    <s v="FN00-AA700-7120-9040"/>
    <x v="1"/>
    <s v="AA700"/>
    <s v="7120"/>
    <s v="9040"/>
    <s v=""/>
    <n v="19754"/>
    <x v="39"/>
    <s v=""/>
    <s v=""/>
    <s v="JRNL00500261"/>
    <x v="56"/>
    <d v="2019-10-08T00:00:00"/>
    <s v="Yes"/>
  </r>
  <r>
    <x v="0"/>
    <s v="CF00"/>
    <s v="JRNL00500535"/>
    <s v="CF00-AA700-7120-9040"/>
    <x v="2"/>
    <s v="AA700"/>
    <s v="7120"/>
    <s v="9040"/>
    <s v=""/>
    <n v="90314"/>
    <x v="26"/>
    <s v=""/>
    <s v=""/>
    <s v="JRNL00500535"/>
    <x v="56"/>
    <d v="2019-10-08T00:00:00"/>
    <s v="Yes"/>
  </r>
  <r>
    <x v="0"/>
    <s v="FT00"/>
    <s v="JRNL00502281"/>
    <s v="FT00-AA700-7120-9040"/>
    <x v="0"/>
    <s v="AA700"/>
    <s v="7120"/>
    <s v="9040"/>
    <s v=""/>
    <n v="93"/>
    <x v="0"/>
    <s v=""/>
    <s v=""/>
    <s v="JRNL00502281"/>
    <x v="57"/>
    <d v="2019-11-06T00:00:00"/>
    <s v="Yes"/>
  </r>
  <r>
    <x v="0"/>
    <s v="FN00"/>
    <s v="JRNL00502447"/>
    <s v="FN00-AA700-7120-9040"/>
    <x v="1"/>
    <s v="AA700"/>
    <s v="7120"/>
    <s v="9040"/>
    <s v=""/>
    <n v="15511"/>
    <x v="0"/>
    <s v=""/>
    <s v=""/>
    <s v="JRNL00502447"/>
    <x v="57"/>
    <d v="2019-11-07T00:00:00"/>
    <s v="Yes"/>
  </r>
  <r>
    <x v="0"/>
    <s v="CF00"/>
    <s v="JRNL00502515"/>
    <s v="CF00-AA700-7120-9040"/>
    <x v="2"/>
    <s v="AA700"/>
    <s v="7120"/>
    <s v="9040"/>
    <s v=""/>
    <n v="4746"/>
    <x v="0"/>
    <s v=""/>
    <s v=""/>
    <s v="JRNL00502515"/>
    <x v="57"/>
    <d v="2019-11-08T00:00:00"/>
    <s v="Yes"/>
  </r>
  <r>
    <x v="0"/>
    <s v="FT00"/>
    <s v="JRNL00504311"/>
    <s v="FT00-AA700-7120-9040"/>
    <x v="0"/>
    <s v="AA700"/>
    <s v="7120"/>
    <s v="9040"/>
    <s v=""/>
    <n v="110"/>
    <x v="0"/>
    <s v=""/>
    <s v=""/>
    <s v="JRNL00504311"/>
    <x v="58"/>
    <d v="2019-12-06T00:00:00"/>
    <s v="Yes"/>
  </r>
  <r>
    <x v="0"/>
    <s v="FN00"/>
    <s v="JRNL00504410"/>
    <s v="FN00-AA700-7120-9040"/>
    <x v="1"/>
    <s v="AA700"/>
    <s v="7120"/>
    <s v="9040"/>
    <s v=""/>
    <n v="17703"/>
    <x v="0"/>
    <s v=""/>
    <s v=""/>
    <s v="JRNL00504410"/>
    <x v="58"/>
    <d v="2019-12-09T00:00:00"/>
    <s v="Yes"/>
  </r>
  <r>
    <x v="0"/>
    <s v="CF00"/>
    <s v="JRNL00504418"/>
    <s v="CF00-AA700-7120-9040"/>
    <x v="2"/>
    <s v="AA700"/>
    <s v="7120"/>
    <s v="9040"/>
    <s v=""/>
    <n v="4189"/>
    <x v="0"/>
    <s v=""/>
    <s v=""/>
    <s v="JRNL00504418"/>
    <x v="58"/>
    <d v="2019-12-09T00:00:00"/>
    <s v="Yes"/>
  </r>
  <r>
    <x v="0"/>
    <s v="FI00"/>
    <s v="JRNL00506299"/>
    <s v="FI00-AA700-7120-9040"/>
    <x v="3"/>
    <s v="AA700"/>
    <s v="7120"/>
    <s v="9040"/>
    <s v=""/>
    <n v="-187"/>
    <x v="3"/>
    <s v=""/>
    <s v=""/>
    <s v="JRNL00506299"/>
    <x v="59"/>
    <d v="2020-01-09T00:00:00"/>
    <s v="Yes"/>
  </r>
  <r>
    <x v="0"/>
    <s v="FT00"/>
    <s v="JRNL00506338"/>
    <s v="FT00-AA700-7120-9040"/>
    <x v="0"/>
    <s v="AA700"/>
    <s v="7120"/>
    <s v="9040"/>
    <s v=""/>
    <n v="157"/>
    <x v="0"/>
    <s v=""/>
    <s v=""/>
    <s v="JRNL00506338"/>
    <x v="59"/>
    <d v="2020-01-09T00:00:00"/>
    <s v="Yes"/>
  </r>
  <r>
    <x v="0"/>
    <s v="FT00"/>
    <s v="JRNL00506371"/>
    <s v="FT00-AA700-7120-9040"/>
    <x v="0"/>
    <s v="AA700"/>
    <s v="7120"/>
    <s v="9040"/>
    <s v=""/>
    <n v="184"/>
    <x v="32"/>
    <s v=""/>
    <s v=""/>
    <s v="JRNL00506371"/>
    <x v="59"/>
    <d v="2020-01-09T00:00:00"/>
    <s v="Yes"/>
  </r>
  <r>
    <x v="0"/>
    <s v="CF00"/>
    <s v="JRNL00506636"/>
    <s v="CF00-AA700-7120-9040"/>
    <x v="2"/>
    <s v="AA700"/>
    <s v="7120"/>
    <s v="9040"/>
    <s v=""/>
    <n v="1964"/>
    <x v="26"/>
    <s v=""/>
    <s v=""/>
    <s v="JRNL00506636"/>
    <x v="59"/>
    <d v="2020-01-13T00:00:00"/>
    <s v="Yes"/>
  </r>
  <r>
    <x v="0"/>
    <s v="CF00"/>
    <s v="JRNL00506767"/>
    <s v="CF00-AA700-7120-9040"/>
    <x v="2"/>
    <s v="AA700"/>
    <s v="7120"/>
    <s v="9040"/>
    <s v=""/>
    <n v="34466"/>
    <x v="26"/>
    <s v=""/>
    <s v=""/>
    <s v="JRNL00506767"/>
    <x v="59"/>
    <d v="2020-01-14T00:00:00"/>
    <s v="Yes"/>
  </r>
  <r>
    <x v="0"/>
    <s v="FI00"/>
    <s v="JRNL00506788"/>
    <s v="FI00-AA700-7120-9040"/>
    <x v="3"/>
    <s v="AA700"/>
    <s v="7120"/>
    <s v="9040"/>
    <s v=""/>
    <n v="187"/>
    <x v="3"/>
    <s v=""/>
    <s v=""/>
    <s v="JRNL00506788"/>
    <x v="59"/>
    <d v="2020-01-13T00:00:00"/>
    <s v="Yes"/>
  </r>
  <r>
    <x v="0"/>
    <s v="FI00"/>
    <s v="JRNL00506788"/>
    <s v="FI00-AA700-7120-9040"/>
    <x v="3"/>
    <s v="AA700"/>
    <s v="7120"/>
    <s v="9040"/>
    <s v=""/>
    <n v="14"/>
    <x v="3"/>
    <s v=""/>
    <s v=""/>
    <s v="JRNL00506788"/>
    <x v="59"/>
    <d v="2020-01-13T00:00:00"/>
    <s v="Yes"/>
  </r>
  <r>
    <x v="0"/>
    <s v="FN00"/>
    <s v="JRNL00506793"/>
    <s v="FN00-AA700-7120-9040"/>
    <x v="1"/>
    <s v="AA700"/>
    <s v="7120"/>
    <s v="9040"/>
    <s v=""/>
    <n v="41804"/>
    <x v="40"/>
    <s v=""/>
    <s v=""/>
    <s v="JRNL00506793"/>
    <x v="59"/>
    <d v="2020-01-13T00:00:00"/>
    <s v="Yes"/>
  </r>
  <r>
    <x v="0"/>
    <s v="FT00"/>
    <s v="JRNL00508763"/>
    <s v="FT00-AA700-7120-9040"/>
    <x v="0"/>
    <s v="AA700"/>
    <s v="7120"/>
    <s v="9040"/>
    <s v=""/>
    <n v="159"/>
    <x v="0"/>
    <s v=""/>
    <s v=""/>
    <s v="JRNL00508763"/>
    <x v="60"/>
    <d v="2020-02-12T00:00:00"/>
    <s v="Yes"/>
  </r>
  <r>
    <x v="0"/>
    <s v="CF00"/>
    <s v="JRNL00508816"/>
    <s v="CF00-AA700-7120-9040"/>
    <x v="2"/>
    <s v="AA700"/>
    <s v="7120"/>
    <s v="9040"/>
    <s v=""/>
    <n v="4402"/>
    <x v="0"/>
    <s v=""/>
    <s v=""/>
    <s v="JRNL00508816"/>
    <x v="60"/>
    <d v="2020-02-13T00:00:00"/>
    <s v="Yes"/>
  </r>
  <r>
    <x v="0"/>
    <s v="FN00"/>
    <s v="JRNL00508827"/>
    <s v="FN00-AA700-7120-9040"/>
    <x v="1"/>
    <s v="AA700"/>
    <s v="7120"/>
    <s v="9040"/>
    <s v=""/>
    <n v="22374"/>
    <x v="0"/>
    <s v=""/>
    <s v=""/>
    <s v="JRNL00508827"/>
    <x v="60"/>
    <d v="2020-02-13T00:00:00"/>
    <s v="Yes"/>
  </r>
  <r>
    <x v="0"/>
    <s v="FT00"/>
    <s v="JRNL00510387"/>
    <s v="FT00-AA700-7120-9040"/>
    <x v="0"/>
    <s v="AA700"/>
    <s v="7120"/>
    <s v="9040"/>
    <s v=""/>
    <n v="158"/>
    <x v="0"/>
    <s v=""/>
    <s v=""/>
    <s v="JRNL00510387"/>
    <x v="61"/>
    <d v="2020-03-05T00:00:00"/>
    <s v="Yes"/>
  </r>
  <r>
    <x v="0"/>
    <s v="CF00"/>
    <s v="JRNL00510466"/>
    <s v="CF00-AA700-7120-9040"/>
    <x v="2"/>
    <s v="AA700"/>
    <s v="7120"/>
    <s v="9040"/>
    <s v=""/>
    <n v="4811"/>
    <x v="0"/>
    <s v=""/>
    <s v=""/>
    <s v="JRNL00510466"/>
    <x v="61"/>
    <d v="2020-03-06T00:00:00"/>
    <s v="Yes"/>
  </r>
  <r>
    <x v="0"/>
    <s v="FN00"/>
    <s v="JRNL00510490"/>
    <s v="FN00-AA700-7120-9040"/>
    <x v="1"/>
    <s v="AA700"/>
    <s v="7120"/>
    <s v="9040"/>
    <s v=""/>
    <n v="21337"/>
    <x v="0"/>
    <s v=""/>
    <s v=""/>
    <s v="JRNL00510490"/>
    <x v="61"/>
    <d v="2020-03-06T00:00:00"/>
    <s v="Yes"/>
  </r>
  <r>
    <x v="0"/>
    <s v="FT00"/>
    <s v="JRNL00512360"/>
    <s v="FT00-AA700-7120-9040"/>
    <x v="0"/>
    <s v="AA700"/>
    <s v="7120"/>
    <s v="9040"/>
    <s v=""/>
    <n v="81"/>
    <x v="27"/>
    <s v=""/>
    <s v=""/>
    <s v="JRNL00512360"/>
    <x v="62"/>
    <d v="2020-04-08T00:00:00"/>
    <s v="Yes"/>
  </r>
  <r>
    <x v="0"/>
    <s v="CF00"/>
    <s v="JRNL00512364"/>
    <s v="CF00-AA700-7120-9040"/>
    <x v="2"/>
    <s v="AA700"/>
    <s v="7120"/>
    <s v="9040"/>
    <s v=""/>
    <n v="-89410"/>
    <x v="26"/>
    <s v=""/>
    <s v=""/>
    <s v="JRNL00512364"/>
    <x v="62"/>
    <d v="2020-04-08T00:00:00"/>
    <s v="Yes"/>
  </r>
  <r>
    <x v="0"/>
    <s v="FN00"/>
    <s v="JRNL00512379"/>
    <s v="FN00-AA700-7120-9040"/>
    <x v="1"/>
    <s v="AA700"/>
    <s v="7120"/>
    <s v="9040"/>
    <s v=""/>
    <n v="-423"/>
    <x v="41"/>
    <s v=""/>
    <s v=""/>
    <s v="JRNL00512379"/>
    <x v="62"/>
    <d v="2020-04-08T00:00:00"/>
    <s v="Yes"/>
  </r>
  <r>
    <x v="0"/>
    <s v="FI00"/>
    <s v="JRNL00512438"/>
    <s v="FI00-AA700-7120-9040"/>
    <x v="3"/>
    <s v="AA700"/>
    <s v="7120"/>
    <s v="9040"/>
    <s v=""/>
    <n v="-228"/>
    <x v="3"/>
    <s v=""/>
    <s v=""/>
    <s v="JRNL00512438"/>
    <x v="62"/>
    <d v="2020-04-08T00:00:00"/>
    <s v="Yes"/>
  </r>
  <r>
    <x v="0"/>
    <s v="FN00"/>
    <s v="JRNL00514310"/>
    <s v="FN00-AA700-7120-9040"/>
    <x v="1"/>
    <s v="AA700"/>
    <s v="7120"/>
    <s v="9040"/>
    <s v=""/>
    <n v="16771"/>
    <x v="0"/>
    <s v=""/>
    <s v=""/>
    <s v="JRNL00514310"/>
    <x v="63"/>
    <d v="2020-05-11T00:00:00"/>
    <s v="Yes"/>
  </r>
  <r>
    <x v="0"/>
    <s v="CF00"/>
    <s v="JRNL00514344"/>
    <s v="CF00-AA700-7120-9040"/>
    <x v="2"/>
    <s v="AA700"/>
    <s v="7120"/>
    <s v="9040"/>
    <s v=""/>
    <n v="6425"/>
    <x v="0"/>
    <s v=""/>
    <s v=""/>
    <s v="JRNL00514344"/>
    <x v="63"/>
    <d v="2020-05-11T00:00:00"/>
    <s v="Yes"/>
  </r>
  <r>
    <x v="0"/>
    <s v="FT00"/>
    <s v="JRNL00514345"/>
    <s v="FT00-AA700-7120-9040"/>
    <x v="0"/>
    <s v="AA700"/>
    <s v="7120"/>
    <s v="9040"/>
    <s v=""/>
    <n v="173"/>
    <x v="0"/>
    <s v=""/>
    <s v=""/>
    <s v="JRNL00514345"/>
    <x v="63"/>
    <d v="2020-05-11T00:00:00"/>
    <s v="Yes"/>
  </r>
  <r>
    <x v="0"/>
    <s v="FT00"/>
    <s v="JRNL00515916"/>
    <s v="FT00-AA700-7120-9040"/>
    <x v="0"/>
    <s v="AA700"/>
    <s v="7120"/>
    <s v="9040"/>
    <s v=""/>
    <n v="140"/>
    <x v="0"/>
    <s v=""/>
    <s v=""/>
    <s v="JRNL00515916"/>
    <x v="64"/>
    <d v="2020-06-09T00:00:00"/>
    <s v="Yes"/>
  </r>
  <r>
    <x v="0"/>
    <s v="CF00"/>
    <s v="JRNL00515992"/>
    <s v="CF00-AA700-7120-9040"/>
    <x v="2"/>
    <s v="AA700"/>
    <s v="7120"/>
    <s v="9040"/>
    <s v=""/>
    <n v="6372"/>
    <x v="0"/>
    <s v=""/>
    <s v=""/>
    <s v="JRNL00515992"/>
    <x v="64"/>
    <d v="2020-06-05T00:00:00"/>
    <s v="Yes"/>
  </r>
  <r>
    <x v="0"/>
    <s v="FN00"/>
    <s v="JRNL00516044"/>
    <s v="FN00-AA700-7120-9040"/>
    <x v="1"/>
    <s v="AA700"/>
    <s v="7120"/>
    <s v="9040"/>
    <s v=""/>
    <n v="16655"/>
    <x v="0"/>
    <s v=""/>
    <s v=""/>
    <s v="JRNL00516044"/>
    <x v="64"/>
    <d v="2020-06-08T00:00:00"/>
    <s v="Yes"/>
  </r>
  <r>
    <x v="0"/>
    <s v="FI00"/>
    <s v="JRNL00517448"/>
    <s v="FI00-AA700-7120-9040"/>
    <x v="3"/>
    <s v="AA700"/>
    <s v="7120"/>
    <s v="9040"/>
    <s v=""/>
    <n v="1265"/>
    <x v="3"/>
    <s v=""/>
    <s v=""/>
    <s v="JRNL00517448"/>
    <x v="65"/>
    <d v="2020-07-08T00:00:00"/>
    <s v="Yes"/>
  </r>
  <r>
    <x v="0"/>
    <s v="FT00"/>
    <s v="JRNL00517497"/>
    <s v="FT00-AA700-7120-9040"/>
    <x v="0"/>
    <s v="AA700"/>
    <s v="7120"/>
    <s v="9040"/>
    <s v=""/>
    <n v="1663"/>
    <x v="28"/>
    <s v=""/>
    <s v=""/>
    <s v="JRNL00517497"/>
    <x v="65"/>
    <d v="2020-07-08T00:00:00"/>
    <s v="Yes"/>
  </r>
  <r>
    <x v="0"/>
    <s v="CF00"/>
    <s v="JRNL00517687"/>
    <s v="CF00-AA700-7120-9040"/>
    <x v="2"/>
    <s v="AA700"/>
    <s v="7120"/>
    <s v="9040"/>
    <s v=""/>
    <n v="123612"/>
    <x v="26"/>
    <s v=""/>
    <s v=""/>
    <s v="JRNL00517687"/>
    <x v="65"/>
    <d v="2020-07-09T00:00:00"/>
    <s v="Yes"/>
  </r>
  <r>
    <x v="0"/>
    <s v="FN00"/>
    <s v="JRNL00517727"/>
    <s v="FN00-AA700-7120-9040"/>
    <x v="1"/>
    <s v="AA700"/>
    <s v="7120"/>
    <s v="9040"/>
    <s v=""/>
    <n v="218795"/>
    <x v="42"/>
    <s v=""/>
    <s v=""/>
    <s v="JRNL00517727"/>
    <x v="65"/>
    <d v="2020-07-09T00:00:00"/>
    <s v="Yes"/>
  </r>
  <r>
    <x v="0"/>
    <s v="FT00"/>
    <s v="JRNL00519249"/>
    <s v="FT00-AA700-7120-9040"/>
    <x v="0"/>
    <s v="AA700"/>
    <s v="7120"/>
    <s v="9040"/>
    <s v=""/>
    <n v="141"/>
    <x v="0"/>
    <s v=""/>
    <s v=""/>
    <s v="JRNL00519249"/>
    <x v="66"/>
    <d v="2020-08-07T00:00:00"/>
    <s v="Yes"/>
  </r>
  <r>
    <x v="0"/>
    <s v="CF00"/>
    <s v="JRNL00519354"/>
    <s v="CF00-AA700-7120-9040"/>
    <x v="2"/>
    <s v="AA700"/>
    <s v="7120"/>
    <s v="9040"/>
    <s v=""/>
    <n v="6531"/>
    <x v="0"/>
    <s v=""/>
    <s v=""/>
    <s v="JRNL00519354"/>
    <x v="66"/>
    <d v="2020-08-10T00:00:00"/>
    <s v="Yes"/>
  </r>
  <r>
    <x v="0"/>
    <s v="FN00"/>
    <s v="JRNL00519486"/>
    <s v="FN00-AA700-7120-9040"/>
    <x v="1"/>
    <s v="AA700"/>
    <s v="7120"/>
    <s v="9040"/>
    <s v=""/>
    <n v="14864"/>
    <x v="0"/>
    <s v=""/>
    <s v=""/>
    <s v="JRNL00519486"/>
    <x v="66"/>
    <d v="2020-08-10T00:00:00"/>
    <s v="Yes"/>
  </r>
  <r>
    <x v="0"/>
    <s v="FT00"/>
    <s v="JRNL00520817"/>
    <s v="FT00-AA700-7120-9040"/>
    <x v="0"/>
    <s v="AA700"/>
    <s v="7120"/>
    <s v="9040"/>
    <s v=""/>
    <n v="124"/>
    <x v="0"/>
    <s v=""/>
    <s v=""/>
    <s v="JRNL00520817"/>
    <x v="67"/>
    <d v="2020-09-08T00:00:00"/>
    <s v="Yes"/>
  </r>
  <r>
    <x v="0"/>
    <s v="CF00"/>
    <s v="JRNL00520961"/>
    <s v="CF00-AA700-7120-9040"/>
    <x v="2"/>
    <s v="AA700"/>
    <s v="7120"/>
    <s v="9040"/>
    <s v=""/>
    <n v="6754"/>
    <x v="0"/>
    <s v=""/>
    <s v=""/>
    <s v="JRNL00520961"/>
    <x v="67"/>
    <d v="2020-09-10T00:00:00"/>
    <s v="Yes"/>
  </r>
  <r>
    <x v="0"/>
    <s v="FN00"/>
    <s v="JRNL00521141"/>
    <s v="FN00-AA700-7120-9040"/>
    <x v="1"/>
    <s v="AA700"/>
    <s v="7120"/>
    <s v="9040"/>
    <s v=""/>
    <n v="14130"/>
    <x v="0"/>
    <s v=""/>
    <s v=""/>
    <s v="JRNL00521141"/>
    <x v="67"/>
    <d v="2020-09-09T00:00:00"/>
    <s v="Yes"/>
  </r>
  <r>
    <x v="0"/>
    <s v="FC00"/>
    <s v="JRNL00521218"/>
    <s v="FN00-AA700-7120-9040"/>
    <x v="1"/>
    <s v="AA700"/>
    <s v="7120"/>
    <s v="9040"/>
    <s v=""/>
    <n v="318054.59999999998"/>
    <x v="43"/>
    <s v=""/>
    <s v="Aug-20"/>
    <s v="JRNL00521218"/>
    <x v="67"/>
    <d v="2020-09-10T00:00:00"/>
    <s v="Yes"/>
  </r>
  <r>
    <x v="0"/>
    <s v="FI00"/>
    <s v="JRNL00522496"/>
    <s v="FI00-AA700-7120-9040"/>
    <x v="3"/>
    <s v="AA700"/>
    <s v="7120"/>
    <s v="9040"/>
    <s v=""/>
    <n v="1418"/>
    <x v="3"/>
    <s v=""/>
    <s v=""/>
    <s v="JRNL00522496"/>
    <x v="68"/>
    <d v="2020-10-07T00:00:00"/>
    <s v="Yes"/>
  </r>
  <r>
    <x v="0"/>
    <s v="FT00"/>
    <s v="JRNL00522505"/>
    <s v="FT00-AA700-7120-9040"/>
    <x v="0"/>
    <s v="AA700"/>
    <s v="7120"/>
    <s v="9040"/>
    <s v=""/>
    <n v="462"/>
    <x v="30"/>
    <s v=""/>
    <s v=""/>
    <s v="JRNL00522505"/>
    <x v="68"/>
    <d v="2020-10-07T00:00:00"/>
    <s v="Yes"/>
  </r>
  <r>
    <x v="0"/>
    <s v="CF00"/>
    <s v="JRNL00522514"/>
    <s v="CF00-AA700-7120-9040"/>
    <x v="2"/>
    <s v="AA700"/>
    <s v="7120"/>
    <s v="9040"/>
    <s v=""/>
    <n v="20587"/>
    <x v="26"/>
    <s v=""/>
    <s v=""/>
    <s v="JRNL00522514"/>
    <x v="68"/>
    <d v="2020-10-08T00:00:00"/>
    <s v="Yes"/>
  </r>
  <r>
    <x v="0"/>
    <s v="FN00"/>
    <s v="JRNL00522854"/>
    <s v="FN00-AA700-7120-9040"/>
    <x v="1"/>
    <s v="AA700"/>
    <s v="7120"/>
    <s v="9040"/>
    <s v=""/>
    <n v="95757"/>
    <x v="44"/>
    <s v=""/>
    <s v=""/>
    <s v="JRNL00522854"/>
    <x v="68"/>
    <d v="2020-10-08T00:00:00"/>
    <s v="Yes"/>
  </r>
  <r>
    <x v="0"/>
    <s v="CF00"/>
    <s v="JRNL00524485"/>
    <s v="CF00-AA700-7120-9040"/>
    <x v="2"/>
    <s v="AA700"/>
    <s v="7120"/>
    <s v="9040"/>
    <s v=""/>
    <n v="6603"/>
    <x v="0"/>
    <s v=""/>
    <s v=""/>
    <s v="JRNL00524485"/>
    <x v="69"/>
    <d v="2020-11-09T00:00:00"/>
    <s v="Yes"/>
  </r>
  <r>
    <x v="0"/>
    <s v="FT00"/>
    <s v="JRNL00524487"/>
    <s v="FT00-AA700-7120-9040"/>
    <x v="0"/>
    <s v="AA700"/>
    <s v="7120"/>
    <s v="9040"/>
    <s v=""/>
    <n v="118"/>
    <x v="0"/>
    <s v=""/>
    <s v=""/>
    <s v="JRNL00524487"/>
    <x v="69"/>
    <d v="2020-11-09T00:00:00"/>
    <s v="Yes"/>
  </r>
  <r>
    <x v="0"/>
    <s v="FN00"/>
    <s v="JRNL00524501"/>
    <s v="FN00-AA700-7120-9040"/>
    <x v="1"/>
    <s v="AA700"/>
    <s v="7120"/>
    <s v="9040"/>
    <s v=""/>
    <n v="12542"/>
    <x v="0"/>
    <s v=""/>
    <s v=""/>
    <s v="JRNL00524501"/>
    <x v="69"/>
    <d v="2020-11-08T00:00:00"/>
    <s v="Yes"/>
  </r>
  <r>
    <x v="0"/>
    <s v="FT00"/>
    <s v="JRNL00526226"/>
    <s v="FT00-AA700-7120-9040"/>
    <x v="0"/>
    <s v="AA700"/>
    <s v="7120"/>
    <s v="9040"/>
    <s v=""/>
    <n v="-118"/>
    <x v="45"/>
    <s v=""/>
    <s v="October"/>
    <s v="JRNL00526226"/>
    <x v="70"/>
    <d v="2020-12-07T00:00:00"/>
    <s v="Yes"/>
  </r>
  <r>
    <x v="0"/>
    <s v="CF00"/>
    <s v="JRNL00526229"/>
    <s v="CF00-AA700-7120-9040"/>
    <x v="2"/>
    <s v="AA700"/>
    <s v="7120"/>
    <s v="9040"/>
    <s v=""/>
    <n v="-13902"/>
    <x v="45"/>
    <s v=""/>
    <s v="Jan-Sept"/>
    <s v="JRNL00526229"/>
    <x v="70"/>
    <d v="2020-12-08T00:00:00"/>
    <s v="Yes"/>
  </r>
  <r>
    <x v="0"/>
    <s v="CF00"/>
    <s v="JRNL00526229"/>
    <s v="CF00-AA700-7120-9040"/>
    <x v="2"/>
    <s v="AA700"/>
    <s v="7120"/>
    <s v="9040"/>
    <s v=""/>
    <n v="-6603"/>
    <x v="45"/>
    <s v=""/>
    <s v="October"/>
    <s v="JRNL00526229"/>
    <x v="70"/>
    <d v="2020-12-08T00:00:00"/>
    <s v="Yes"/>
  </r>
  <r>
    <x v="0"/>
    <s v="FN00"/>
    <s v="JRNL00526238"/>
    <s v="FN00-AA700-7120-9040"/>
    <x v="1"/>
    <s v="AA700"/>
    <s v="7120"/>
    <s v="9040"/>
    <s v=""/>
    <n v="-155905"/>
    <x v="46"/>
    <s v=""/>
    <s v="Nov-20"/>
    <s v="JRNL00526238"/>
    <x v="70"/>
    <d v="2020-12-07T00:00:00"/>
    <s v="Yes"/>
  </r>
  <r>
    <x v="0"/>
    <s v="FN00"/>
    <s v="JRNL00526238"/>
    <s v="FN00-AA700-7120-9040"/>
    <x v="1"/>
    <s v="AA700"/>
    <s v="7120"/>
    <s v="9040"/>
    <s v=""/>
    <n v="-12542"/>
    <x v="46"/>
    <s v=""/>
    <s v="Oct-20"/>
    <s v="JRNL00526238"/>
    <x v="70"/>
    <d v="2020-12-07T00:00:00"/>
    <s v="Yes"/>
  </r>
  <r>
    <x v="0"/>
    <s v="FN00"/>
    <s v="JRNL00527406"/>
    <s v="FN00-AA700-7120-9040"/>
    <x v="1"/>
    <s v="AA700"/>
    <s v="7120"/>
    <s v="9040"/>
    <s v=""/>
    <n v="-155905"/>
    <x v="46"/>
    <s v=""/>
    <s v="Dec-20"/>
    <s v="JRNL00527406"/>
    <x v="71"/>
    <d v="2021-01-07T00:00:00"/>
    <s v="Yes"/>
  </r>
  <r>
    <x v="0"/>
    <s v="CF00"/>
    <s v="JRNL00527683"/>
    <s v="CF00-AA700-7120-9040"/>
    <x v="2"/>
    <s v="AA700"/>
    <s v="7120"/>
    <s v="9040"/>
    <s v=""/>
    <n v="-13902"/>
    <x v="45"/>
    <s v=""/>
    <s v="Jan-Sept"/>
    <s v="JRNL00527683"/>
    <x v="71"/>
    <d v="2021-01-12T00:00:00"/>
    <s v="Yes"/>
  </r>
  <r>
    <x v="0"/>
    <s v="CU00"/>
    <s v="JRNL00528510"/>
    <s v="FN00-AA700-7120-9040"/>
    <x v="1"/>
    <s v="AA700"/>
    <s v="7120"/>
    <s v="9040"/>
    <s v=""/>
    <n v="-195237"/>
    <x v="47"/>
    <s v=""/>
    <s v=""/>
    <s v="JRNL00528510"/>
    <x v="71"/>
    <d v="2021-01-14T00:00:00"/>
    <s v="Yes"/>
  </r>
  <r>
    <x v="0"/>
    <s v="CU00"/>
    <s v="JRNL00528510"/>
    <s v="CF00-AA700-7120-9040"/>
    <x v="2"/>
    <s v="AA700"/>
    <s v="7120"/>
    <s v="9040"/>
    <s v=""/>
    <n v="-647.66999999999996"/>
    <x v="47"/>
    <s v=""/>
    <s v=""/>
    <s v="JRNL00528510"/>
    <x v="71"/>
    <d v="2021-01-14T00:00:00"/>
    <s v="Yes"/>
  </r>
  <r>
    <x v="0"/>
    <s v="CU00"/>
    <s v="JRNL00528510"/>
    <s v="FI00-AA700-7120-9040"/>
    <x v="3"/>
    <s v="AA700"/>
    <s v="7120"/>
    <s v="9040"/>
    <s v=""/>
    <n v="-468.33"/>
    <x v="47"/>
    <s v=""/>
    <s v=""/>
    <s v="JRNL00528510"/>
    <x v="71"/>
    <d v="2021-01-14T00:00:00"/>
    <s v="Yes"/>
  </r>
  <r>
    <x v="0"/>
    <s v="CU00"/>
    <s v="JRNL00528510"/>
    <s v="FT00-AA700-7120-9040"/>
    <x v="0"/>
    <s v="AA700"/>
    <s v="7120"/>
    <s v="9040"/>
    <s v=""/>
    <n v="-1123"/>
    <x v="47"/>
    <s v=""/>
    <s v=""/>
    <s v="JRNL00528510"/>
    <x v="71"/>
    <d v="2021-01-14T00:00:00"/>
    <s v="Yes"/>
  </r>
  <r>
    <x v="0"/>
    <s v="FI00"/>
    <s v="JRNL00538601"/>
    <s v="FI00-AA700-7120-9040"/>
    <x v="3"/>
    <s v="AA700"/>
    <s v="7120"/>
    <s v="9040"/>
    <s v=""/>
    <n v="149"/>
    <x v="3"/>
    <s v=""/>
    <s v=""/>
    <s v="JRNL00538601"/>
    <x v="72"/>
    <d v="2021-07-09T00:00:00"/>
    <s v="Yes"/>
  </r>
  <r>
    <x v="1"/>
    <s v="CU00"/>
    <s v="JRNL00539403"/>
    <s v="CF00-AA700-7120-9040"/>
    <x v="2"/>
    <s v="AA700"/>
    <s v="7120"/>
    <s v="9040"/>
    <s v=""/>
    <n v="-75721.33"/>
    <x v="48"/>
    <s v=""/>
    <s v=""/>
    <s v="JRNL00539403"/>
    <x v="73"/>
    <d v="2021-08-03T00:00:00"/>
    <s v="Yes"/>
  </r>
  <r>
    <x v="1"/>
    <s v="CU00"/>
    <s v="JRNL00539405"/>
    <s v="FT00-AA700-7120-9040"/>
    <x v="0"/>
    <s v="AA700"/>
    <s v="7120"/>
    <s v="9040"/>
    <s v=""/>
    <n v="-938"/>
    <x v="48"/>
    <s v=""/>
    <s v=""/>
    <s v="JRNL00539405"/>
    <x v="73"/>
    <d v="2021-08-03T00:00:00"/>
    <s v="Yes"/>
  </r>
  <r>
    <x v="1"/>
    <s v="CU00"/>
    <s v="JRNL00539408"/>
    <s v="FI00-AA700-7120-9040"/>
    <x v="3"/>
    <s v="AA700"/>
    <s v="7120"/>
    <s v="9040"/>
    <s v=""/>
    <n v="-459.67"/>
    <x v="48"/>
    <s v=""/>
    <s v=""/>
    <s v="JRNL00539408"/>
    <x v="73"/>
    <d v="2021-08-03T00:00:00"/>
    <s v="Yes"/>
  </r>
  <r>
    <x v="0"/>
    <s v="CU00"/>
    <s v="JRNL00539546"/>
    <s v="FN00-AA700-7120-9040"/>
    <x v="1"/>
    <s v="AA700"/>
    <s v="7120"/>
    <s v="9040"/>
    <s v=""/>
    <n v="6696"/>
    <x v="49"/>
    <s v=""/>
    <s v=""/>
    <s v="JRNL00539546"/>
    <x v="73"/>
    <d v="2021-08-03T00:00:00"/>
    <s v="Yes"/>
  </r>
  <r>
    <x v="0"/>
    <s v="CU00"/>
    <s v="JRNL00540023"/>
    <s v="FN00-AA700-7120-9040"/>
    <x v="1"/>
    <s v="AA700"/>
    <s v="7120"/>
    <s v="9040"/>
    <s v=""/>
    <n v="228641"/>
    <x v="49"/>
    <s v=""/>
    <s v=""/>
    <s v="JRNL00540023"/>
    <x v="73"/>
    <d v="2021-08-04T00:00:00"/>
    <s v="Yes"/>
  </r>
  <r>
    <x v="1"/>
    <s v="CU00"/>
    <s v="JRNL00540033"/>
    <s v="CF00-AA700-7120-9040"/>
    <x v="2"/>
    <s v="AA700"/>
    <s v="7120"/>
    <s v="9040"/>
    <s v=""/>
    <n v="31721"/>
    <x v="48"/>
    <s v=""/>
    <s v=""/>
    <s v="JRNL00540033"/>
    <x v="73"/>
    <d v="2021-08-04T00:00:00"/>
    <s v="Yes"/>
  </r>
  <r>
    <x v="1"/>
    <s v="CU00"/>
    <s v="JRNL00540033"/>
    <s v="FI00-AA700-7120-9040"/>
    <x v="3"/>
    <s v="AA700"/>
    <s v="7120"/>
    <s v="9040"/>
    <s v=""/>
    <n v="460"/>
    <x v="48"/>
    <s v=""/>
    <s v=""/>
    <s v="JRNL00540033"/>
    <x v="73"/>
    <d v="2021-08-04T00:00:00"/>
    <s v="Yes"/>
  </r>
  <r>
    <x v="1"/>
    <s v="CU00"/>
    <s v="JRNL00540033"/>
    <s v="FT00-AA700-7120-9040"/>
    <x v="0"/>
    <s v="AA700"/>
    <s v="7120"/>
    <s v="9040"/>
    <s v=""/>
    <n v="743"/>
    <x v="48"/>
    <s v=""/>
    <s v=""/>
    <s v="JRNL00540033"/>
    <x v="73"/>
    <d v="2021-08-04T00:00:00"/>
    <s v="Yes"/>
  </r>
  <r>
    <x v="0"/>
    <s v="CU00"/>
    <s v="JRNL00540060"/>
    <s v="FN00-AA700-7120-9040"/>
    <x v="1"/>
    <s v="AA700"/>
    <s v="7120"/>
    <s v="9040"/>
    <s v=""/>
    <n v="-228641"/>
    <x v="49"/>
    <s v=""/>
    <s v=""/>
    <s v="JRNL00540060"/>
    <x v="73"/>
    <d v="2021-08-04T00:00:00"/>
    <s v="Yes"/>
  </r>
  <r>
    <x v="1"/>
    <s v="CU00"/>
    <s v="JRNL00540061"/>
    <s v="CF00-AA700-7120-9040"/>
    <x v="2"/>
    <s v="AA700"/>
    <s v="7120"/>
    <s v="9040"/>
    <s v=""/>
    <n v="-31721"/>
    <x v="48"/>
    <s v=""/>
    <s v=""/>
    <s v="JRNL00540033"/>
    <x v="73"/>
    <d v="2021-08-04T00:00:00"/>
    <s v="Yes"/>
  </r>
  <r>
    <x v="1"/>
    <s v="CU00"/>
    <s v="JRNL00540061"/>
    <s v="FI00-AA700-7120-9040"/>
    <x v="3"/>
    <s v="AA700"/>
    <s v="7120"/>
    <s v="9040"/>
    <s v=""/>
    <n v="-460"/>
    <x v="48"/>
    <s v=""/>
    <s v=""/>
    <s v="JRNL00540033"/>
    <x v="73"/>
    <d v="2021-08-04T00:00:00"/>
    <s v="Yes"/>
  </r>
  <r>
    <x v="1"/>
    <s v="CU00"/>
    <s v="JRNL00540061"/>
    <s v="FT00-AA700-7120-9040"/>
    <x v="0"/>
    <s v="AA700"/>
    <s v="7120"/>
    <s v="9040"/>
    <s v=""/>
    <n v="-743"/>
    <x v="48"/>
    <s v=""/>
    <s v=""/>
    <s v="JRNL00540033"/>
    <x v="73"/>
    <d v="2021-08-04T00:00:00"/>
    <s v="Yes"/>
  </r>
  <r>
    <x v="0"/>
    <s v="CU00"/>
    <s v="JRNL00540062"/>
    <s v="FN00-AA700-7120-9040"/>
    <x v="1"/>
    <s v="AA700"/>
    <s v="7120"/>
    <s v="9040"/>
    <s v=""/>
    <n v="-6696"/>
    <x v="49"/>
    <s v=""/>
    <s v=""/>
    <s v="JRNL00540062"/>
    <x v="73"/>
    <d v="2021-08-04T00:00:00"/>
    <s v="Yes"/>
  </r>
  <r>
    <x v="1"/>
    <s v="CU00"/>
    <s v="JRNL00540063"/>
    <s v="CF00-AA700-7120-9040"/>
    <x v="2"/>
    <s v="AA700"/>
    <s v="7120"/>
    <s v="9040"/>
    <s v=""/>
    <n v="75721.33"/>
    <x v="48"/>
    <s v=""/>
    <s v=""/>
    <s v="JRNL00539403"/>
    <x v="73"/>
    <d v="2021-08-04T00:00:00"/>
    <s v="Yes"/>
  </r>
  <r>
    <x v="1"/>
    <s v="CU00"/>
    <s v="JRNL00540064"/>
    <s v="FT00-AA700-7120-9040"/>
    <x v="0"/>
    <s v="AA700"/>
    <s v="7120"/>
    <s v="9040"/>
    <s v=""/>
    <n v="938"/>
    <x v="48"/>
    <s v=""/>
    <s v=""/>
    <s v="JRNL00539405"/>
    <x v="73"/>
    <d v="2021-08-04T00:00:00"/>
    <s v="Yes"/>
  </r>
  <r>
    <x v="1"/>
    <s v="CU00"/>
    <s v="JRNL00540066"/>
    <s v="FI00-AA700-7120-9040"/>
    <x v="3"/>
    <s v="AA700"/>
    <s v="7120"/>
    <s v="9040"/>
    <s v=""/>
    <n v="459.67"/>
    <x v="48"/>
    <s v=""/>
    <s v=""/>
    <s v="JRNL00539408"/>
    <x v="73"/>
    <d v="2021-08-04T00:00:00"/>
    <s v="Yes"/>
  </r>
  <r>
    <x v="1"/>
    <s v="CF00"/>
    <s v="JRNL00540076"/>
    <s v="CF00-AA700-7120-9040"/>
    <x v="2"/>
    <s v="AA700"/>
    <s v="7120"/>
    <s v="9040"/>
    <s v=""/>
    <n v="-44000.33"/>
    <x v="48"/>
    <s v=""/>
    <s v=""/>
    <s v="JRNL00540076"/>
    <x v="73"/>
    <d v="2021-08-04T00:00:00"/>
    <s v="Yes"/>
  </r>
  <r>
    <x v="0"/>
    <s v="FN00"/>
    <s v="JRNL00540082"/>
    <s v="FN00-AA700-7120-9040"/>
    <x v="1"/>
    <s v="AA700"/>
    <s v="7120"/>
    <s v="9040"/>
    <s v=""/>
    <n v="235337"/>
    <x v="50"/>
    <s v=""/>
    <s v=""/>
    <s v="JRNL00540082"/>
    <x v="73"/>
    <d v="2021-08-04T00:00:00"/>
    <s v="Yes"/>
  </r>
  <r>
    <x v="1"/>
    <s v="FT00"/>
    <s v="JRNL00540083"/>
    <s v="FT00-AA700-7120-9040"/>
    <x v="0"/>
    <s v="AA700"/>
    <s v="7120"/>
    <s v="9040"/>
    <s v=""/>
    <n v="-195"/>
    <x v="48"/>
    <s v=""/>
    <s v=""/>
    <s v="JRNL00540083"/>
    <x v="73"/>
    <d v="2021-08-04T00:00:00"/>
    <s v="Yes"/>
  </r>
  <r>
    <x v="1"/>
    <s v="FI00"/>
    <s v="JRNL00540088"/>
    <s v="FI00-AA700-7120-9040"/>
    <x v="3"/>
    <s v="AA700"/>
    <s v="7120"/>
    <s v="9040"/>
    <s v=""/>
    <n v="0.33"/>
    <x v="48"/>
    <s v=""/>
    <s v=""/>
    <s v="JRNL00540088"/>
    <x v="73"/>
    <d v="2021-08-04T00:00:00"/>
    <s v="Yes"/>
  </r>
  <r>
    <x v="0"/>
    <s v="FN00"/>
    <s v="JRNL00540477"/>
    <s v="FN00-AA700-7120-9040"/>
    <x v="1"/>
    <s v="AA700"/>
    <s v="7120"/>
    <s v="9040"/>
    <s v=""/>
    <n v="14560"/>
    <x v="0"/>
    <s v=""/>
    <s v=""/>
    <s v="JRNL00540477"/>
    <x v="73"/>
    <d v="2021-08-09T00:00:00"/>
    <s v="Yes"/>
  </r>
  <r>
    <x v="0"/>
    <s v="CF00"/>
    <s v="JRNL00540530"/>
    <s v="CF00-AA700-7120-9040"/>
    <x v="2"/>
    <s v="AA700"/>
    <s v="7120"/>
    <s v="9040"/>
    <s v=""/>
    <n v="5147"/>
    <x v="0"/>
    <s v=""/>
    <s v=""/>
    <s v="JRNL00540530"/>
    <x v="73"/>
    <d v="2021-08-09T00:00:00"/>
    <s v="Yes"/>
  </r>
  <r>
    <x v="0"/>
    <s v="FT00"/>
    <s v="JRNL00540543"/>
    <s v="FT00-AA700-7120-9040"/>
    <x v="0"/>
    <s v="AA700"/>
    <s v="7120"/>
    <s v="9040"/>
    <s v=""/>
    <n v="23"/>
    <x v="0"/>
    <s v=""/>
    <s v=""/>
    <s v="JRNL00540543"/>
    <x v="73"/>
    <d v="2021-08-09T00:00:00"/>
    <s v="Yes"/>
  </r>
  <r>
    <x v="0"/>
    <s v="FN00"/>
    <s v="JRNL00542268"/>
    <s v="FN00-AA700-7120-9040"/>
    <x v="1"/>
    <s v="AA700"/>
    <s v="7120"/>
    <s v="9040"/>
    <s v=""/>
    <n v="14067"/>
    <x v="0"/>
    <s v=""/>
    <s v=""/>
    <s v="JRNL00542268"/>
    <x v="74"/>
    <d v="2021-09-13T00:00:00"/>
    <s v="Yes"/>
  </r>
  <r>
    <x v="0"/>
    <s v="CF00"/>
    <s v="JRNL00542275"/>
    <s v="CF00-AA700-7120-9040"/>
    <x v="2"/>
    <s v="AA700"/>
    <s v="7120"/>
    <s v="9040"/>
    <s v=""/>
    <n v="5011"/>
    <x v="0"/>
    <s v=""/>
    <s v=""/>
    <s v="JRNL00542275"/>
    <x v="74"/>
    <d v="2021-09-13T00:00:00"/>
    <s v="Yes"/>
  </r>
  <r>
    <x v="0"/>
    <s v="FN00"/>
    <s v="JRNL00542277"/>
    <s v="FN00-AA700-7120-9040"/>
    <x v="1"/>
    <s v="AA700"/>
    <s v="7120"/>
    <s v="9040"/>
    <s v=""/>
    <n v="1594"/>
    <x v="51"/>
    <s v=""/>
    <s v=""/>
    <s v="JRNL00542277"/>
    <x v="74"/>
    <d v="2021-09-13T00:00:00"/>
    <s v="Yes"/>
  </r>
  <r>
    <x v="0"/>
    <s v="FT00"/>
    <s v="JRNL00542278"/>
    <s v="FT00-AA700-7120-9040"/>
    <x v="0"/>
    <s v="AA700"/>
    <s v="7120"/>
    <s v="9040"/>
    <s v=""/>
    <n v="26"/>
    <x v="0"/>
    <s v=""/>
    <s v=""/>
    <s v="JRNL00542278"/>
    <x v="74"/>
    <d v="2021-09-13T00:00:00"/>
    <s v="Yes"/>
  </r>
  <r>
    <x v="0"/>
    <s v="FI00"/>
    <s v="JRNL00543428"/>
    <s v="FI00-AA700-7120-9040"/>
    <x v="3"/>
    <s v="AA700"/>
    <s v="7120"/>
    <s v="9040"/>
    <s v=""/>
    <n v="3106"/>
    <x v="3"/>
    <s v=""/>
    <s v=""/>
    <s v="JRNL00543428"/>
    <x v="75"/>
    <d v="2021-10-06T00:00:00"/>
    <s v="Yes"/>
  </r>
  <r>
    <x v="0"/>
    <s v="FT00"/>
    <s v="JRNL00543434"/>
    <s v="FT00-AA700-7120-9040"/>
    <x v="0"/>
    <s v="AA700"/>
    <s v="7120"/>
    <s v="9040"/>
    <s v=""/>
    <n v="1339"/>
    <x v="30"/>
    <s v=""/>
    <s v=""/>
    <s v="JRNL00543434"/>
    <x v="75"/>
    <d v="2021-10-06T00:00:00"/>
    <s v="Yes"/>
  </r>
  <r>
    <x v="0"/>
    <s v="CF00"/>
    <s v="JRNL00543445"/>
    <s v="CF00-AA700-7120-9040"/>
    <x v="2"/>
    <s v="AA700"/>
    <s v="7120"/>
    <s v="9040"/>
    <s v=""/>
    <n v="-53496"/>
    <x v="26"/>
    <s v=""/>
    <s v=""/>
    <s v="JRNL00543445"/>
    <x v="75"/>
    <d v="2021-10-07T00:00:00"/>
    <s v="Yes"/>
  </r>
  <r>
    <x v="0"/>
    <s v="FN00"/>
    <s v="JRNL00543629"/>
    <s v="FN00-AA700-7120-9040"/>
    <x v="1"/>
    <s v="AA700"/>
    <s v="7120"/>
    <s v="9040"/>
    <s v=""/>
    <n v="-50780"/>
    <x v="52"/>
    <s v=""/>
    <s v=""/>
    <s v="JRNL00543629"/>
    <x v="75"/>
    <d v="2021-10-07T00:00:00"/>
    <s v="Yes"/>
  </r>
  <r>
    <x v="0"/>
    <s v="FT00"/>
    <s v="JRNL00545196"/>
    <s v="FT00-AA700-7120-9040"/>
    <x v="0"/>
    <s v="AA700"/>
    <s v="7120"/>
    <s v="9040"/>
    <s v=""/>
    <n v="175"/>
    <x v="0"/>
    <s v=""/>
    <s v=""/>
    <s v="JRNL00545196"/>
    <x v="76"/>
    <d v="2021-11-04T00:00:00"/>
    <s v="Yes"/>
  </r>
  <r>
    <x v="0"/>
    <s v="CF00"/>
    <s v="JRNL00545423"/>
    <s v="CF00-AA700-7120-9040"/>
    <x v="2"/>
    <s v="AA700"/>
    <s v="7120"/>
    <s v="9040"/>
    <s v=""/>
    <n v="7964"/>
    <x v="0"/>
    <s v=""/>
    <s v=""/>
    <s v="JRNL00545423"/>
    <x v="76"/>
    <d v="2021-11-05T00:00:00"/>
    <s v="Yes"/>
  </r>
  <r>
    <x v="0"/>
    <s v="FN00"/>
    <s v="JRNL00545441"/>
    <s v="FN00-AA700-7120-9040"/>
    <x v="1"/>
    <s v="AA700"/>
    <s v="7120"/>
    <s v="9040"/>
    <s v=""/>
    <n v="27804"/>
    <x v="0"/>
    <s v=""/>
    <s v=""/>
    <s v="JRNL00545441"/>
    <x v="76"/>
    <d v="2021-11-08T00:00:00"/>
    <s v="Yes"/>
  </r>
  <r>
    <x v="0"/>
    <s v="FT00"/>
    <s v="JRNL00546739"/>
    <s v="FT00-AA700-7120-9040"/>
    <x v="0"/>
    <s v="AA700"/>
    <s v="7120"/>
    <s v="9040"/>
    <s v=""/>
    <n v="214"/>
    <x v="0"/>
    <s v=""/>
    <s v=""/>
    <s v="JRNL00546739"/>
    <x v="77"/>
    <d v="2021-12-06T00:00:00"/>
    <s v="Yes"/>
  </r>
  <r>
    <x v="0"/>
    <s v="CF00"/>
    <s v="JRNL00547080"/>
    <s v="CF00-AA700-7120-9040"/>
    <x v="2"/>
    <s v="AA700"/>
    <s v="7120"/>
    <s v="9040"/>
    <s v=""/>
    <n v="7924"/>
    <x v="0"/>
    <s v=""/>
    <s v=""/>
    <s v="JRNL00547080"/>
    <x v="77"/>
    <d v="2021-12-08T00:00:00"/>
    <s v="Yes"/>
  </r>
  <r>
    <x v="0"/>
    <s v="FN00"/>
    <s v="JRNL00547271"/>
    <s v="FN00-AA700-7120-9040"/>
    <x v="1"/>
    <s v="AA700"/>
    <s v="7120"/>
    <s v="9040"/>
    <s v=""/>
    <n v="30936"/>
    <x v="0"/>
    <s v=""/>
    <s v=""/>
    <s v="JRNL00547271"/>
    <x v="77"/>
    <d v="2021-12-08T00:00:00"/>
    <s v="Yes"/>
  </r>
  <r>
    <x v="0"/>
    <s v="CF00"/>
    <s v="JRNL00548479"/>
    <s v="CF00-AA700-7120-9040"/>
    <x v="2"/>
    <s v="AA700"/>
    <s v="7120"/>
    <s v="9040"/>
    <s v=""/>
    <n v="-17038"/>
    <x v="26"/>
    <s v=""/>
    <s v=""/>
    <s v="JRNL00548479"/>
    <x v="78"/>
    <d v="2022-01-11T00:00:00"/>
    <s v="Yes"/>
  </r>
  <r>
    <x v="0"/>
    <s v="FT00"/>
    <s v="JRNL00548492"/>
    <s v="FT00-AA700-7120-9040"/>
    <x v="0"/>
    <s v="AA700"/>
    <s v="7120"/>
    <s v="9040"/>
    <s v=""/>
    <n v="665"/>
    <x v="32"/>
    <s v=""/>
    <s v=""/>
    <s v="JRNL00548492"/>
    <x v="78"/>
    <d v="2022-01-10T00:00:00"/>
    <s v="Yes"/>
  </r>
  <r>
    <x v="0"/>
    <s v="FI00"/>
    <s v="JRNL00548495"/>
    <s v="FI00-AA700-7120-9040"/>
    <x v="3"/>
    <s v="AA700"/>
    <s v="7120"/>
    <s v="9040"/>
    <s v=""/>
    <n v="-2624"/>
    <x v="3"/>
    <s v=""/>
    <s v=""/>
    <s v="JRNL00548495"/>
    <x v="78"/>
    <d v="2022-01-10T00:00:00"/>
    <s v="Yes"/>
  </r>
  <r>
    <x v="0"/>
    <s v="FN00"/>
    <s v="JRNL00548732"/>
    <s v="FN00-AA700-7120-9040"/>
    <x v="1"/>
    <s v="AA700"/>
    <s v="7120"/>
    <s v="9040"/>
    <s v=""/>
    <n v="63596"/>
    <x v="53"/>
    <s v=""/>
    <s v=""/>
    <s v="JRNL00548732"/>
    <x v="78"/>
    <d v="2022-01-10T00:00:00"/>
    <s v="Ye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63">
  <r>
    <x v="0"/>
    <s v="FC00"/>
    <s v="JRNL00373557"/>
    <s v="CF00-00000-1225-1440"/>
    <s v="CF00"/>
    <s v="00000"/>
    <s v="1225"/>
    <s v="1440"/>
    <s v=""/>
    <n v="-436.46"/>
    <s v="BAD DEBT PROVISION"/>
    <s v=""/>
    <s v=""/>
    <s v="JRNL00373557"/>
    <x v="0"/>
    <d v="2015-02-03T00:00:00"/>
    <s v="Yes"/>
  </r>
  <r>
    <x v="1"/>
    <s v="FC00"/>
    <s v="JRNL00374015"/>
    <s v="CF00-00000-1225-1440"/>
    <s v="CF00"/>
    <s v="00000"/>
    <s v="1225"/>
    <s v="1440"/>
    <s v=""/>
    <n v="5942.26"/>
    <s v="BAD DEBT PROV"/>
    <s v=""/>
    <s v=""/>
    <s v="JRNL00374015"/>
    <x v="0"/>
    <d v="2015-02-11T00:00:00"/>
    <s v="Yes"/>
  </r>
  <r>
    <x v="2"/>
    <s v="CF00"/>
    <s v="JRNL00374658"/>
    <s v="CF00-00000-1225-1440"/>
    <s v="CF00"/>
    <s v="00000"/>
    <s v="1225"/>
    <s v="1440"/>
    <s v=""/>
    <n v="-6195.06"/>
    <s v="J03-CFG Bad Debt Provision"/>
    <s v=""/>
    <s v=""/>
    <s v="JRNL00374658"/>
    <x v="0"/>
    <d v="2015-02-12T00:00:00"/>
    <s v="Yes"/>
  </r>
  <r>
    <x v="0"/>
    <s v="FC00"/>
    <s v="JRNL00375614"/>
    <s v="CF00-00000-1225-1440"/>
    <s v="CF00"/>
    <s v="00000"/>
    <s v="1225"/>
    <s v="1440"/>
    <s v=""/>
    <n v="-436.46"/>
    <s v="BAD DEBT PROVISION"/>
    <s v=""/>
    <s v=""/>
    <s v="JRNL00375614"/>
    <x v="1"/>
    <d v="2015-03-05T00:00:00"/>
    <s v="Yes"/>
  </r>
  <r>
    <x v="1"/>
    <s v="FC00"/>
    <s v="JRNL00375773"/>
    <s v="CF00-00000-1225-1440"/>
    <s v="CF00"/>
    <s v="00000"/>
    <s v="1225"/>
    <s v="1440"/>
    <s v=" "/>
    <n v="4746.4399999999996"/>
    <s v="BAD DEBT PROV"/>
    <s v=""/>
    <s v=""/>
    <s v="JRNL00375773"/>
    <x v="1"/>
    <d v="2015-03-11T00:00:00"/>
    <s v="Yes"/>
  </r>
  <r>
    <x v="0"/>
    <s v="FC00"/>
    <s v="JRNL00375916"/>
    <s v="CF00-00000-1225-1440"/>
    <s v="CF00"/>
    <s v="00000"/>
    <s v="1225"/>
    <s v="1440"/>
    <s v=""/>
    <n v="436.46"/>
    <s v="BAD DEBT PROVISION"/>
    <s v=""/>
    <s v=""/>
    <s v="JRNL00375614"/>
    <x v="1"/>
    <d v="2015-03-09T00:00:00"/>
    <s v="Yes"/>
  </r>
  <r>
    <x v="0"/>
    <s v="FC00"/>
    <s v="JRNL00375917"/>
    <s v="CF00-00000-1225-1440"/>
    <s v="CF00"/>
    <s v="00000"/>
    <s v="1225"/>
    <s v="1440"/>
    <s v=""/>
    <n v="-1246.24"/>
    <s v="BAD DEBT PROVISION"/>
    <s v=""/>
    <s v=""/>
    <s v="JRNL00375917"/>
    <x v="1"/>
    <d v="2015-03-09T00:00:00"/>
    <s v="Yes"/>
  </r>
  <r>
    <x v="2"/>
    <s v="CF00"/>
    <s v="JRNL00376180"/>
    <s v="CF00-00000-1225-1440"/>
    <s v="CF00"/>
    <s v="00000"/>
    <s v="1225"/>
    <s v="1440"/>
    <s v=""/>
    <n v="-6437.56"/>
    <s v="J03-CFG Bad Debt Provision"/>
    <s v=""/>
    <s v=""/>
    <s v="JRNL00376180"/>
    <x v="1"/>
    <d v="2015-03-11T00:00:00"/>
    <s v="Yes"/>
  </r>
  <r>
    <x v="0"/>
    <s v="FC00"/>
    <s v="JRNL00377158"/>
    <s v="CF00-00000-1225-1440"/>
    <s v="CF00"/>
    <s v="00000"/>
    <s v="1225"/>
    <s v="1440"/>
    <s v=""/>
    <n v="-2053.04"/>
    <s v="BAD DEBT PROVISION"/>
    <s v=""/>
    <s v=""/>
    <s v="JRNL00377158"/>
    <x v="2"/>
    <d v="2015-04-03T00:00:00"/>
    <s v="Yes"/>
  </r>
  <r>
    <x v="1"/>
    <s v="FC00"/>
    <s v="JRNL00377798"/>
    <s v="CF00-00000-1225-1440"/>
    <s v="CF00"/>
    <s v="00000"/>
    <s v="1225"/>
    <s v="1440"/>
    <s v=""/>
    <n v="6011.9"/>
    <s v="BAD DEBT PROV"/>
    <s v=""/>
    <s v=""/>
    <s v="JRNL00377798"/>
    <x v="2"/>
    <d v="2015-04-08T00:00:00"/>
    <s v="Yes"/>
  </r>
  <r>
    <x v="2"/>
    <s v="CF00"/>
    <s v="JRNL00378102"/>
    <s v="CF00-00000-1225-1440"/>
    <s v="CF00"/>
    <s v="00000"/>
    <s v="1225"/>
    <s v="1440"/>
    <s v=""/>
    <n v="-4000"/>
    <s v="Bad Debt Quarterly Adj"/>
    <s v=""/>
    <s v=""/>
    <s v="JRNL00378102"/>
    <x v="2"/>
    <d v="2015-04-09T00:00:00"/>
    <s v="Yes"/>
  </r>
  <r>
    <x v="0"/>
    <s v="FC00"/>
    <s v="JRNL00379360"/>
    <s v="CF00-00000-1225-1440"/>
    <s v="CF00"/>
    <s v="00000"/>
    <s v="1225"/>
    <s v="1440"/>
    <s v=""/>
    <n v="-578.21"/>
    <s v="BAD DEBT PROVISION"/>
    <s v=""/>
    <s v=""/>
    <s v="JRNL00379360"/>
    <x v="3"/>
    <d v="2015-05-04T00:00:00"/>
    <s v="Yes"/>
  </r>
  <r>
    <x v="1"/>
    <s v="FC00"/>
    <s v="JRNL00379994"/>
    <s v="CF00-00000-1225-1440"/>
    <s v="CF00"/>
    <s v="00000"/>
    <s v="1225"/>
    <s v="1440"/>
    <s v=""/>
    <n v="4282.38"/>
    <s v="BAD DEBT PROV"/>
    <s v=""/>
    <s v=""/>
    <s v="JRNL00379994"/>
    <x v="3"/>
    <d v="2015-05-08T00:00:00"/>
    <s v="Yes"/>
  </r>
  <r>
    <x v="2"/>
    <s v="CF00"/>
    <s v="JRNL00380224"/>
    <s v="CF00-00000-1225-1440"/>
    <s v="CF00"/>
    <s v="00000"/>
    <s v="1225"/>
    <s v="1440"/>
    <s v=""/>
    <n v="-5460"/>
    <s v="Uncollectible Exp Accrual"/>
    <s v=""/>
    <s v=""/>
    <s v="JRNL00380224"/>
    <x v="3"/>
    <d v="2015-05-11T00:00:00"/>
    <s v="Yes"/>
  </r>
  <r>
    <x v="0"/>
    <s v="FC00"/>
    <s v="JRNL00381440"/>
    <s v="CF00-00000-1225-1440"/>
    <s v="CF00"/>
    <s v="00000"/>
    <s v="1225"/>
    <s v="1440"/>
    <s v=""/>
    <n v="-228.13"/>
    <s v="BAD DEBT PROVISION"/>
    <s v=""/>
    <s v=""/>
    <s v="JRNL00381440"/>
    <x v="4"/>
    <d v="2015-06-03T00:00:00"/>
    <s v="Yes"/>
  </r>
  <r>
    <x v="1"/>
    <s v="FC00"/>
    <s v="JRNL00381920"/>
    <s v="CF00-00000-1225-1440"/>
    <s v="CF00"/>
    <s v="00000"/>
    <s v="1225"/>
    <s v="1440"/>
    <s v=""/>
    <n v="3005.21"/>
    <s v="BAD DEBT PROV"/>
    <s v=""/>
    <s v=""/>
    <s v="JRNL00381920"/>
    <x v="4"/>
    <d v="2015-06-05T00:00:00"/>
    <s v="Yes"/>
  </r>
  <r>
    <x v="2"/>
    <s v="CF00"/>
    <s v="JRNL00382212"/>
    <s v="CF00-00000-1225-1440"/>
    <s v="CF00"/>
    <s v="00000"/>
    <s v="1225"/>
    <s v="1440"/>
    <s v=""/>
    <n v="-5286"/>
    <s v="Uncollectible Exp Accrual"/>
    <s v=""/>
    <s v=""/>
    <s v="JRNL00382212"/>
    <x v="4"/>
    <d v="2015-06-09T00:00:00"/>
    <s v="Yes"/>
  </r>
  <r>
    <x v="0"/>
    <s v="FC00"/>
    <s v="JRNL00383230"/>
    <s v="CF00-00000-1225-1440"/>
    <s v="CF00"/>
    <s v="00000"/>
    <s v="1225"/>
    <s v="1440"/>
    <s v=""/>
    <n v="-1425.18"/>
    <s v="BAD DEBT PROVISION"/>
    <s v=""/>
    <s v=""/>
    <s v="JRNL00383230"/>
    <x v="5"/>
    <d v="2015-07-02T00:00:00"/>
    <s v="Yes"/>
  </r>
  <r>
    <x v="1"/>
    <s v="FC00"/>
    <s v="JRNL00383785"/>
    <s v="CF00-00000-1225-1440"/>
    <s v="CF00"/>
    <s v="00000"/>
    <s v="1225"/>
    <s v="1440"/>
    <s v=""/>
    <n v="6121.19"/>
    <s v="BAD DEBT PROV"/>
    <s v=""/>
    <s v=""/>
    <s v="JRNL00383785"/>
    <x v="5"/>
    <d v="2015-07-09T00:00:00"/>
    <s v="Yes"/>
  </r>
  <r>
    <x v="2"/>
    <s v="CF00"/>
    <s v="JRNL00384066"/>
    <s v="CF00-00000-1225-1440"/>
    <s v="CF00"/>
    <s v="00000"/>
    <s v="1225"/>
    <s v="1440"/>
    <s v=""/>
    <n v="-4877"/>
    <s v="Uncollectible Exp Accrual"/>
    <s v=""/>
    <s v=""/>
    <s v="JRNL00384066"/>
    <x v="5"/>
    <d v="2015-07-10T00:00:00"/>
    <s v="Yes"/>
  </r>
  <r>
    <x v="2"/>
    <s v="CF00"/>
    <s v="JRNL00384181"/>
    <s v="CF00-00000-1225-1440"/>
    <s v="CF00"/>
    <s v="00000"/>
    <s v="1225"/>
    <s v="1440"/>
    <s v=""/>
    <n v="14000"/>
    <s v="Bad Debt Quarterly Adj"/>
    <s v=""/>
    <s v=""/>
    <s v="JRNL00384181"/>
    <x v="5"/>
    <d v="2015-07-10T00:00:00"/>
    <s v="Yes"/>
  </r>
  <r>
    <x v="0"/>
    <s v="FC00"/>
    <s v="JRNL00384989"/>
    <s v="CF00-00000-1225-1440"/>
    <s v="CF00"/>
    <s v="00000"/>
    <s v="1225"/>
    <s v="1440"/>
    <s v=""/>
    <n v="-864.06"/>
    <s v="BAD DEBT PROVISION"/>
    <s v=""/>
    <s v=""/>
    <s v="JRNL00384989"/>
    <x v="6"/>
    <d v="2015-08-03T00:00:00"/>
    <s v="Yes"/>
  </r>
  <r>
    <x v="1"/>
    <s v="FC00"/>
    <s v="JRNL00385587"/>
    <s v="CF00-00000-1225-1440"/>
    <s v="CF00"/>
    <s v="00000"/>
    <s v="1225"/>
    <s v="1440"/>
    <s v=""/>
    <n v="4359.93"/>
    <s v="BAD DEBT PROV"/>
    <s v=""/>
    <s v=""/>
    <s v="JRNL00385587"/>
    <x v="6"/>
    <d v="2015-08-10T00:00:00"/>
    <s v="Yes"/>
  </r>
  <r>
    <x v="2"/>
    <s v="CF00"/>
    <s v="JRNL00386043"/>
    <s v="CF00-00000-1225-1440"/>
    <s v="CF00"/>
    <s v="00000"/>
    <s v="1225"/>
    <s v="1440"/>
    <s v=""/>
    <n v="-4856"/>
    <s v="Uncollectible Exp Accrual"/>
    <s v=""/>
    <s v=""/>
    <s v="JRNL00386043"/>
    <x v="6"/>
    <d v="2015-08-12T00:00:00"/>
    <s v="Yes"/>
  </r>
  <r>
    <x v="0"/>
    <s v="FC00"/>
    <s v="JRNL00387144"/>
    <s v="CF00-00000-1225-1440"/>
    <s v="CF00"/>
    <s v="00000"/>
    <s v="1225"/>
    <s v="1440"/>
    <s v=""/>
    <n v="-1304.6600000000001"/>
    <s v="BAD DEBT PROVISION"/>
    <s v=""/>
    <s v=""/>
    <s v="JRNL00387144"/>
    <x v="7"/>
    <d v="2015-09-02T00:00:00"/>
    <s v="Yes"/>
  </r>
  <r>
    <x v="1"/>
    <s v="FC00"/>
    <s v="JRNL00387749"/>
    <s v="CF00-00000-1225-1440"/>
    <s v="CF00"/>
    <s v="00000"/>
    <s v="1225"/>
    <s v="1440"/>
    <s v=""/>
    <n v="5220.46"/>
    <s v="BAD DEBT PROV"/>
    <s v=""/>
    <s v=""/>
    <s v="JRNL00387749"/>
    <x v="7"/>
    <d v="2015-09-09T00:00:00"/>
    <s v="Yes"/>
  </r>
  <r>
    <x v="2"/>
    <s v="CF00"/>
    <s v="JRNL00387936"/>
    <s v="CF00-00000-1225-1440"/>
    <s v="CF00"/>
    <s v="00000"/>
    <s v="1225"/>
    <s v="1440"/>
    <s v=""/>
    <n v="-4649"/>
    <s v="Uncollectible Exp Accrual"/>
    <s v=""/>
    <s v=""/>
    <s v="JRNL00387936"/>
    <x v="7"/>
    <d v="2015-09-10T00:00:00"/>
    <s v="Yes"/>
  </r>
  <r>
    <x v="0"/>
    <s v="FC00"/>
    <s v="JRNL00389255"/>
    <s v="CF00-00000-1225-1440"/>
    <s v="CF00"/>
    <s v="00000"/>
    <s v="1225"/>
    <s v="1440"/>
    <s v=""/>
    <n v="-378.3"/>
    <s v="BAD DEBT PROVISION"/>
    <s v=""/>
    <s v=""/>
    <s v="JRNL00389255"/>
    <x v="8"/>
    <d v="2015-10-01T00:00:00"/>
    <s v="Yes"/>
  </r>
  <r>
    <x v="1"/>
    <s v="FC00"/>
    <s v="JRNL00389927"/>
    <s v="CF00-00000-1225-1440"/>
    <s v="CF00"/>
    <s v="00000"/>
    <s v="1225"/>
    <s v="1440"/>
    <s v=""/>
    <n v="6515.81"/>
    <s v="BAD DEBT PROV"/>
    <s v=""/>
    <s v=""/>
    <s v="JRNL00389927"/>
    <x v="8"/>
    <d v="2015-10-07T00:00:00"/>
    <s v="Yes"/>
  </r>
  <r>
    <x v="2"/>
    <s v="CF00"/>
    <s v="JRNL00390300"/>
    <s v="CF00-00000-1225-1440"/>
    <s v="CF00"/>
    <s v="00000"/>
    <s v="1225"/>
    <s v="1440"/>
    <s v=""/>
    <n v="-4000"/>
    <s v="Q3 Bad Debt Adjustment"/>
    <s v=""/>
    <s v=""/>
    <s v="JRNL00390300"/>
    <x v="8"/>
    <d v="2015-10-09T00:00:00"/>
    <s v="Yes"/>
  </r>
  <r>
    <x v="0"/>
    <s v="FC00"/>
    <s v="JRNL00391420"/>
    <s v="CF00-00000-1225-1440"/>
    <s v="CF00"/>
    <s v="00000"/>
    <s v="1225"/>
    <s v="1440"/>
    <s v=""/>
    <n v="-429.85"/>
    <s v="BAD DEBT PROVISION"/>
    <s v=""/>
    <s v=""/>
    <s v="JRNL00391420"/>
    <x v="9"/>
    <d v="2015-11-03T00:00:00"/>
    <s v="Yes"/>
  </r>
  <r>
    <x v="1"/>
    <s v="FC00"/>
    <s v="JRNL00392125"/>
    <s v="CF00-00000-1225-1440"/>
    <s v="CF00"/>
    <s v="00000"/>
    <s v="1225"/>
    <s v="1440"/>
    <s v=""/>
    <n v="7219.59"/>
    <s v="BAD DEBT PROV"/>
    <s v=""/>
    <s v=""/>
    <s v="JRNL00392125"/>
    <x v="9"/>
    <d v="2015-11-06T00:00:00"/>
    <s v="Yes"/>
  </r>
  <r>
    <x v="2"/>
    <s v="CF00"/>
    <s v="JRNL00392450"/>
    <s v="CF00-00000-1225-1440"/>
    <s v="CF00"/>
    <s v="00000"/>
    <s v="1225"/>
    <s v="1440"/>
    <s v=""/>
    <n v="-5041"/>
    <s v="Uncollectible Exp Accrual"/>
    <s v=""/>
    <s v=""/>
    <s v="JRNL00392450"/>
    <x v="9"/>
    <d v="2015-11-10T00:00:00"/>
    <s v="Yes"/>
  </r>
  <r>
    <x v="0"/>
    <s v="FC00"/>
    <s v="JRNL00393428"/>
    <s v="CF00-00000-1225-1440"/>
    <s v="CF00"/>
    <s v="00000"/>
    <s v="1225"/>
    <s v="1440"/>
    <s v=""/>
    <n v="-795.29"/>
    <s v="BAD DEBT PROVISION"/>
    <s v=""/>
    <s v=""/>
    <s v="JRNL00393428"/>
    <x v="10"/>
    <d v="2015-12-02T00:00:00"/>
    <s v="Yes"/>
  </r>
  <r>
    <x v="1"/>
    <s v="FC00"/>
    <s v="JRNL00394199"/>
    <s v="CF00-00000-1225-1440"/>
    <s v="CF00"/>
    <s v="00000"/>
    <s v="1225"/>
    <s v="1440"/>
    <s v=""/>
    <n v="4501.6400000000003"/>
    <s v="BAD DEBT PROV"/>
    <s v=""/>
    <s v=""/>
    <s v="JRNL00394199"/>
    <x v="10"/>
    <d v="2015-12-08T00:00:00"/>
    <s v="Yes"/>
  </r>
  <r>
    <x v="2"/>
    <s v="CF00"/>
    <s v="JRNL00394447"/>
    <s v="CF00-00000-1225-1440"/>
    <s v="CF00"/>
    <s v="00000"/>
    <s v="1225"/>
    <s v="1440"/>
    <s v=""/>
    <n v="-4847"/>
    <s v="Uncollectible Exp Accrual"/>
    <s v=""/>
    <s v=""/>
    <s v="JRNL00394447"/>
    <x v="10"/>
    <d v="2015-12-09T00:00:00"/>
    <s v="Yes"/>
  </r>
  <r>
    <x v="0"/>
    <s v="FC00"/>
    <s v="JRNL00395863"/>
    <s v="CF00-00000-1225-1440"/>
    <s v="CF00"/>
    <s v="00000"/>
    <s v="1225"/>
    <s v="1440"/>
    <s v=""/>
    <n v="-463.49"/>
    <s v="BAD DEBT PROVISION"/>
    <s v=""/>
    <s v=""/>
    <s v="JRNL00395863"/>
    <x v="11"/>
    <d v="2016-01-09T00:00:00"/>
    <s v="Yes"/>
  </r>
  <r>
    <x v="1"/>
    <s v="FC00"/>
    <s v="JRNL00396245"/>
    <s v="CF00-00000-1225-1440"/>
    <s v="CF00"/>
    <s v="00000"/>
    <s v="1225"/>
    <s v="1440"/>
    <s v=""/>
    <n v="3736.19"/>
    <s v="BAD DEBT PROV"/>
    <s v=""/>
    <s v=""/>
    <s v="JRNL00396245"/>
    <x v="11"/>
    <d v="2016-01-13T00:00:00"/>
    <s v="Yes"/>
  </r>
  <r>
    <x v="2"/>
    <s v="CF00"/>
    <s v="JRNL00396424"/>
    <s v="CF00-00000-1225-1440"/>
    <s v="CF00"/>
    <s v="00000"/>
    <s v="1225"/>
    <s v="1440"/>
    <s v=""/>
    <n v="-5000"/>
    <s v="Bad Debt qrtly Adj"/>
    <s v=""/>
    <s v=""/>
    <s v="JRNL00396424"/>
    <x v="11"/>
    <d v="2016-01-12T00:00:00"/>
    <s v="Yes"/>
  </r>
  <r>
    <x v="0"/>
    <s v="FC00"/>
    <s v="JRNL00398239"/>
    <s v="CF00-00000-1225-1440"/>
    <s v="CF00"/>
    <s v="00000"/>
    <s v="1225"/>
    <s v="1440"/>
    <s v=""/>
    <n v="-713.3"/>
    <s v="BAD DEBT PROVISION"/>
    <s v=""/>
    <s v=""/>
    <s v="JRNL00398239"/>
    <x v="12"/>
    <d v="2016-02-03T00:00:00"/>
    <s v="Yes"/>
  </r>
  <r>
    <x v="1"/>
    <s v="FC00"/>
    <s v="JRNL00398669"/>
    <s v="CF00-00000-1225-1440"/>
    <s v="CF00"/>
    <s v="00000"/>
    <s v="1225"/>
    <s v="1440"/>
    <s v=""/>
    <n v="4243.38"/>
    <s v="BAD DEBT PROV"/>
    <s v=""/>
    <s v=""/>
    <s v="JRNL00398669"/>
    <x v="12"/>
    <d v="2016-02-12T00:00:00"/>
    <s v="Yes"/>
  </r>
  <r>
    <x v="2"/>
    <s v="CF00"/>
    <s v="JRNL00398726"/>
    <s v="CF00-00000-1225-1440"/>
    <s v="CF00"/>
    <s v="00000"/>
    <s v="1225"/>
    <s v="1440"/>
    <s v=""/>
    <n v="-5682"/>
    <s v="Uncollectible Exp Accrual"/>
    <s v=""/>
    <s v=""/>
    <s v="JRNL00398726"/>
    <x v="12"/>
    <d v="2016-02-11T00:00:00"/>
    <s v="Yes"/>
  </r>
  <r>
    <x v="0"/>
    <s v="FC00"/>
    <s v="JRNL00400262"/>
    <s v="CF00-00000-1225-1440"/>
    <s v="CF00"/>
    <s v="00000"/>
    <s v="1225"/>
    <s v="1440"/>
    <s v=""/>
    <n v="-2316.38"/>
    <s v="BAD DEBT PROVISION"/>
    <s v=""/>
    <s v=""/>
    <s v="JRNL00400262"/>
    <x v="13"/>
    <d v="2016-03-02T00:00:00"/>
    <s v="Yes"/>
  </r>
  <r>
    <x v="1"/>
    <s v="FC00"/>
    <s v="JRNL00400859"/>
    <s v="CF00-00000-1225-1440"/>
    <s v="CF00"/>
    <s v="00000"/>
    <s v="1225"/>
    <s v="1440"/>
    <s v=""/>
    <n v="4788.28"/>
    <s v="BAD DEBT PROV"/>
    <s v=""/>
    <s v=""/>
    <s v="JRNL00400859"/>
    <x v="13"/>
    <d v="2016-03-07T00:00:00"/>
    <s v="Yes"/>
  </r>
  <r>
    <x v="2"/>
    <s v="CF00"/>
    <s v="JRNL00401068"/>
    <s v="CF00-00000-1225-1440"/>
    <s v="CF00"/>
    <s v="00000"/>
    <s v="1225"/>
    <s v="1440"/>
    <s v=""/>
    <n v="-5693"/>
    <s v="Uncollectible Exp Accrual"/>
    <s v=""/>
    <s v=""/>
    <s v="JRNL00401068"/>
    <x v="13"/>
    <d v="2016-03-09T00:00:00"/>
    <s v="Yes"/>
  </r>
  <r>
    <x v="0"/>
    <s v="FC00"/>
    <s v="JRNL00402624"/>
    <s v="CF00-00000-1225-1440"/>
    <s v="CF00"/>
    <s v="00000"/>
    <s v="1225"/>
    <s v="1440"/>
    <s v=""/>
    <n v="-749.63"/>
    <s v="BAD DEBT PROVISION"/>
    <s v=""/>
    <s v=""/>
    <s v="JRNL00402624"/>
    <x v="14"/>
    <d v="2016-04-01T00:00:00"/>
    <s v="Yes"/>
  </r>
  <r>
    <x v="1"/>
    <s v="FC00"/>
    <s v="JRNL00403350"/>
    <s v="CF00-00000-1225-1440"/>
    <s v="CF00"/>
    <s v="00000"/>
    <s v="1225"/>
    <s v="1440"/>
    <s v=""/>
    <n v="3389.44"/>
    <s v="BAD DEBT PROV"/>
    <s v=""/>
    <s v=""/>
    <s v="JRNL00403350"/>
    <x v="14"/>
    <d v="2016-04-08T00:00:00"/>
    <s v="Yes"/>
  </r>
  <r>
    <x v="2"/>
    <s v="CF00"/>
    <s v="JRNL00403571"/>
    <s v="CF00-00000-1225-1440"/>
    <s v="CF00"/>
    <s v="00000"/>
    <s v="1225"/>
    <s v="1440"/>
    <s v=""/>
    <n v="4000"/>
    <s v="Q1 Bad Debt Adjustment"/>
    <s v=""/>
    <s v=""/>
    <s v="JRNL00403571"/>
    <x v="14"/>
    <d v="2016-04-08T00:00:00"/>
    <s v="Yes"/>
  </r>
  <r>
    <x v="0"/>
    <s v="FC00"/>
    <s v="JRNL00404773"/>
    <s v="CF00-00000-1225-1440"/>
    <s v="CF00"/>
    <s v="00000"/>
    <s v="1225"/>
    <s v="1440"/>
    <s v=""/>
    <n v="-1799.29"/>
    <s v="BAD DEBT PROVISION"/>
    <s v=""/>
    <s v=""/>
    <s v="JRNL00404773"/>
    <x v="15"/>
    <d v="2016-05-02T00:00:00"/>
    <s v="Yes"/>
  </r>
  <r>
    <x v="1"/>
    <s v="FC00"/>
    <s v="JRNL00405109"/>
    <s v="CF00-00000-1225-1440"/>
    <s v="CF00"/>
    <s v="00000"/>
    <s v="1225"/>
    <s v="1440"/>
    <s v=""/>
    <n v="5572.27"/>
    <s v="BAD DEBT PROV"/>
    <s v=""/>
    <s v=""/>
    <s v="JRNL00405109"/>
    <x v="15"/>
    <d v="2016-05-04T00:00:00"/>
    <s v="Yes"/>
  </r>
  <r>
    <x v="2"/>
    <s v="CF00"/>
    <s v="JRNL00405237"/>
    <s v="CF00-00000-1225-1440"/>
    <s v="CF00"/>
    <s v="00000"/>
    <s v="1225"/>
    <s v="1440"/>
    <s v=""/>
    <n v="-4504"/>
    <s v="Uncollectible Exp Accrual"/>
    <s v=""/>
    <s v=""/>
    <s v="JRNL00405237"/>
    <x v="15"/>
    <d v="2016-05-06T00:00:00"/>
    <s v="Yes"/>
  </r>
  <r>
    <x v="0"/>
    <s v="FC00"/>
    <s v="JRNL00407245"/>
    <s v="CF00-00000-1225-1440"/>
    <s v="CF00"/>
    <s v="00000"/>
    <s v="1225"/>
    <s v="1440"/>
    <s v=""/>
    <n v="-561.53"/>
    <s v="BAD DEBT PROVISION"/>
    <s v=""/>
    <s v=""/>
    <s v="JRNL00407245"/>
    <x v="16"/>
    <d v="2016-06-02T00:00:00"/>
    <s v="Yes"/>
  </r>
  <r>
    <x v="1"/>
    <s v="FC00"/>
    <s v="JRNL00407540"/>
    <s v="CF00-00000-1225-1440"/>
    <s v="CF00"/>
    <s v="00000"/>
    <s v="1225"/>
    <s v="1440"/>
    <s v=""/>
    <n v="5593.26"/>
    <s v="BAD DEBT PROV"/>
    <s v=""/>
    <s v=""/>
    <s v="JRNL00407540"/>
    <x v="16"/>
    <d v="2016-06-06T00:00:00"/>
    <s v="Yes"/>
  </r>
  <r>
    <x v="2"/>
    <s v="CF00"/>
    <s v="JRNL00407715"/>
    <s v="CF00-00000-1225-1440"/>
    <s v="CF00"/>
    <s v="00000"/>
    <s v="1225"/>
    <s v="1440"/>
    <s v=""/>
    <n v="-4184"/>
    <s v="Uncollectible Exp Accrual"/>
    <s v=""/>
    <s v=""/>
    <s v="JRNL00407715"/>
    <x v="16"/>
    <d v="2016-06-07T00:00:00"/>
    <s v="Yes"/>
  </r>
  <r>
    <x v="0"/>
    <s v="FC00"/>
    <s v="JRNL00409531"/>
    <s v="CF00-00000-1225-1440"/>
    <s v="CF00"/>
    <s v="00000"/>
    <s v="1225"/>
    <s v="1440"/>
    <s v=""/>
    <n v="-559.23"/>
    <s v="BAD DEBT PROVISION"/>
    <s v=""/>
    <s v=""/>
    <s v="JRNL00409531"/>
    <x v="17"/>
    <d v="2016-07-05T00:00:00"/>
    <s v="Yes"/>
  </r>
  <r>
    <x v="1"/>
    <s v="FC00"/>
    <s v="JRNL00409880"/>
    <s v="CF00-00000-1225-1440"/>
    <s v="CF00"/>
    <s v="00000"/>
    <s v="1225"/>
    <s v="1440"/>
    <s v=""/>
    <n v="3596.71"/>
    <s v="BAD DEBT PROV"/>
    <s v=""/>
    <s v=""/>
    <s v="JRNL00409880"/>
    <x v="17"/>
    <d v="2016-07-08T00:00:00"/>
    <s v="Yes"/>
  </r>
  <r>
    <x v="0"/>
    <s v="FC00"/>
    <s v="JRNL00411537"/>
    <s v="CF00-00000-1225-1440"/>
    <s v="CF00"/>
    <s v="00000"/>
    <s v="1225"/>
    <s v="1440"/>
    <s v=""/>
    <n v="-286"/>
    <s v="BAD DEBT PROVISION"/>
    <s v=""/>
    <s v=""/>
    <s v="JRNL00411537"/>
    <x v="18"/>
    <d v="2016-08-02T00:00:00"/>
    <s v="Yes"/>
  </r>
  <r>
    <x v="1"/>
    <s v="FC00"/>
    <s v="JRNL00411942"/>
    <s v="CF00-00000-1225-1440"/>
    <s v="CF00"/>
    <s v="00000"/>
    <s v="1225"/>
    <s v="1440"/>
    <s v=""/>
    <n v="3446.85"/>
    <s v="BAD DEBT PROV"/>
    <s v=""/>
    <s v=""/>
    <s v="JRNL00411942"/>
    <x v="18"/>
    <d v="2016-08-04T00:00:00"/>
    <s v="Yes"/>
  </r>
  <r>
    <x v="2"/>
    <s v="CF00"/>
    <s v="JRNL00412337"/>
    <s v="CF00-00000-1225-1440"/>
    <s v="CF00"/>
    <s v="00000"/>
    <s v="1225"/>
    <s v="1440"/>
    <s v=""/>
    <n v="-4491"/>
    <s v="Uncollectible Exp Accrual"/>
    <s v=""/>
    <s v=""/>
    <s v="JRNL00412337"/>
    <x v="18"/>
    <d v="2016-08-05T00:00:00"/>
    <s v="Yes"/>
  </r>
  <r>
    <x v="0"/>
    <s v="FC00"/>
    <s v="JRNL00413921"/>
    <s v="CF00-00000-1225-1440"/>
    <s v="CF00"/>
    <s v="00000"/>
    <s v="1225"/>
    <s v="1440"/>
    <s v=""/>
    <n v="-719.01"/>
    <s v="BAD DEBT PROVISION"/>
    <s v=""/>
    <s v=""/>
    <s v="JRNL00413921"/>
    <x v="19"/>
    <d v="2016-09-02T00:00:00"/>
    <s v="Yes"/>
  </r>
  <r>
    <x v="1"/>
    <s v="FC00"/>
    <s v="JRNL00414419"/>
    <s v="CF00-00000-1225-1440"/>
    <s v="CF00"/>
    <s v="00000"/>
    <s v="1225"/>
    <s v="1440"/>
    <s v=""/>
    <n v="3997.97"/>
    <s v="BAD DEBT PROV"/>
    <s v=""/>
    <s v=""/>
    <s v="JRNL00414419"/>
    <x v="19"/>
    <d v="2016-09-08T00:00:00"/>
    <s v="Yes"/>
  </r>
  <r>
    <x v="2"/>
    <s v="CF00"/>
    <s v="JRNL00414860"/>
    <s v="CF00-00000-1225-1440"/>
    <s v="CF00"/>
    <s v="00000"/>
    <s v="1225"/>
    <s v="1440"/>
    <s v=""/>
    <n v="-4701"/>
    <s v="Uncollectible Exp Accrual"/>
    <s v=""/>
    <s v=""/>
    <s v="JRNL00414860"/>
    <x v="19"/>
    <d v="2016-09-09T00:00:00"/>
    <s v="Yes"/>
  </r>
  <r>
    <x v="0"/>
    <s v="FC00"/>
    <s v="JRNL00416324"/>
    <s v="CF00-00000-1225-1440"/>
    <s v="CF00"/>
    <s v="00000"/>
    <s v="1225"/>
    <s v="1440"/>
    <s v=""/>
    <n v="-1391.34"/>
    <s v="BAD DEBT PROVISION"/>
    <s v=""/>
    <s v=""/>
    <s v="JRNL00416324"/>
    <x v="20"/>
    <d v="2016-10-05T00:00:00"/>
    <s v="Yes"/>
  </r>
  <r>
    <x v="1"/>
    <s v="FC00"/>
    <s v="JRNL00416693"/>
    <s v="CF00-00000-1225-1440"/>
    <s v="CF00"/>
    <s v="00000"/>
    <s v="1225"/>
    <s v="1440"/>
    <s v=""/>
    <n v="4507.74"/>
    <s v="BAD DEBT PROV"/>
    <s v=""/>
    <s v=""/>
    <s v="JRNL00416693"/>
    <x v="20"/>
    <d v="2016-10-06T00:00:00"/>
    <s v="Yes"/>
  </r>
  <r>
    <x v="0"/>
    <s v="FC00"/>
    <s v="JRNL00418396"/>
    <s v="CF00-00000-1225-1440"/>
    <s v="CF00"/>
    <s v="00000"/>
    <s v="1225"/>
    <s v="1440"/>
    <s v=""/>
    <n v="-301.62"/>
    <s v="BAD DEBT PROVISION"/>
    <s v=""/>
    <s v=""/>
    <s v="JRNL00418396"/>
    <x v="21"/>
    <d v="2016-11-02T00:00:00"/>
    <s v="Yes"/>
  </r>
  <r>
    <x v="1"/>
    <s v="FC00"/>
    <s v="JRNL00418770"/>
    <s v="CF00-00000-1225-1440"/>
    <s v="CF00"/>
    <s v="00000"/>
    <s v="1225"/>
    <s v="1440"/>
    <s v=""/>
    <n v="5288.6"/>
    <s v="BAD DEBT PROV"/>
    <s v=""/>
    <s v=""/>
    <s v="JRNL00418770"/>
    <x v="21"/>
    <d v="2016-11-08T00:00:00"/>
    <s v="Yes"/>
  </r>
  <r>
    <x v="2"/>
    <s v="CF00"/>
    <s v="JRNL00419196"/>
    <s v="CF00-00000-1225-1440"/>
    <s v="CF00"/>
    <s v="00000"/>
    <s v="1225"/>
    <s v="1440"/>
    <s v=""/>
    <n v="-3899"/>
    <s v="Uncollectible Exp Accrual"/>
    <s v=""/>
    <s v=""/>
    <s v="JRNL00419196"/>
    <x v="21"/>
    <d v="2016-11-08T00:00:00"/>
    <s v="Yes"/>
  </r>
  <r>
    <x v="2"/>
    <s v="CF00"/>
    <s v="JRNL00419410"/>
    <s v="CF00-00000-1225-1440"/>
    <s v="CF00"/>
    <s v="00000"/>
    <s v="1225"/>
    <s v="1440"/>
    <s v=""/>
    <n v="-23551.96"/>
    <s v="Uncollectible Exp Accrual"/>
    <s v=""/>
    <s v="394852"/>
    <s v="JRNL00419410"/>
    <x v="21"/>
    <d v="2016-11-09T00:00:00"/>
    <s v="Yes"/>
  </r>
  <r>
    <x v="0"/>
    <s v="FC00"/>
    <s v="JRNL00420552"/>
    <s v="CF00-00000-1225-1440"/>
    <s v="CF00"/>
    <s v="00000"/>
    <s v="1225"/>
    <s v="1440"/>
    <s v=""/>
    <n v="-445.74"/>
    <s v="BAD DEBT PROVISION"/>
    <s v=""/>
    <s v=""/>
    <s v="JRNL00420552"/>
    <x v="22"/>
    <d v="2016-12-01T00:00:00"/>
    <s v="Yes"/>
  </r>
  <r>
    <x v="1"/>
    <s v="FC00"/>
    <s v="JRNL00420922"/>
    <s v="CF00-00000-1225-1440"/>
    <s v="CF00"/>
    <s v="00000"/>
    <s v="1225"/>
    <s v="1440"/>
    <s v=""/>
    <n v="5615.52"/>
    <s v="BAD DEBT PROV"/>
    <s v=""/>
    <s v=""/>
    <s v="JRNL00420922"/>
    <x v="22"/>
    <d v="2016-12-08T00:00:00"/>
    <s v="Yes"/>
  </r>
  <r>
    <x v="2"/>
    <s v="CF00"/>
    <s v="JRNL00421127"/>
    <s v="CF00-00000-1225-1440"/>
    <s v="CF00"/>
    <s v="00000"/>
    <s v="1225"/>
    <s v="1440"/>
    <s v=""/>
    <n v="-23551.96"/>
    <s v="JDC Bad Debt 2 of 3"/>
    <s v=""/>
    <s v="394852"/>
    <s v="JRNL00421127"/>
    <x v="22"/>
    <d v="2016-12-08T00:00:00"/>
    <s v="Yes"/>
  </r>
  <r>
    <x v="2"/>
    <s v="CF00"/>
    <s v="JRNL00421633"/>
    <s v="CF00-00000-1225-1440"/>
    <s v="CF00"/>
    <s v="00000"/>
    <s v="1225"/>
    <s v="1440"/>
    <s v=""/>
    <n v="-4662"/>
    <s v="Uncollectible Exp Accrual"/>
    <s v=""/>
    <s v=""/>
    <s v="JRNL00421633"/>
    <x v="22"/>
    <d v="2016-12-08T00:00:00"/>
    <s v="Yes"/>
  </r>
  <r>
    <x v="0"/>
    <s v="FC00"/>
    <s v="JRNL00422752"/>
    <s v="CF00-00000-1225-1440"/>
    <s v="CF00"/>
    <s v="00000"/>
    <s v="1225"/>
    <s v="1440"/>
    <s v=""/>
    <n v="-859.64"/>
    <s v="BAD DEBT PROVISION"/>
    <s v=""/>
    <s v=""/>
    <s v="JRNL00422752"/>
    <x v="23"/>
    <d v="2017-01-04T00:00:00"/>
    <s v="Yes"/>
  </r>
  <r>
    <x v="1"/>
    <s v="FC00"/>
    <s v="JRNL00423164"/>
    <s v="CF00-00000-1225-1440"/>
    <s v="CF00"/>
    <s v="00000"/>
    <s v="1225"/>
    <s v="1440"/>
    <s v=""/>
    <n v="113817.42"/>
    <s v="BAD DEBT PROV"/>
    <s v=""/>
    <s v=""/>
    <s v="JRNL00423164"/>
    <x v="23"/>
    <d v="2017-01-12T00:00:00"/>
    <s v="Yes"/>
  </r>
  <r>
    <x v="2"/>
    <s v="CF00"/>
    <s v="JRNL00423733"/>
    <s v="CF00-00000-1225-1440"/>
    <s v="CF00"/>
    <s v="00000"/>
    <s v="1225"/>
    <s v="1440"/>
    <s v=""/>
    <n v="-93757"/>
    <s v="YE Bad Debt Adjustment"/>
    <s v=""/>
    <s v=""/>
    <s v="JRNL00423733"/>
    <x v="23"/>
    <d v="2017-01-11T00:00:00"/>
    <s v="Yes"/>
  </r>
  <r>
    <x v="0"/>
    <s v="FC00"/>
    <s v="JRNL00425126"/>
    <s v="CF00-00000-1225-1440"/>
    <s v="CF00"/>
    <s v="00000"/>
    <s v="1225"/>
    <s v="1440"/>
    <s v=""/>
    <n v="-491.6"/>
    <s v="BAD DEBT PROVISION"/>
    <s v=""/>
    <s v=""/>
    <s v="JRNL00425126"/>
    <x v="24"/>
    <d v="2017-02-06T00:00:00"/>
    <s v="Yes"/>
  </r>
  <r>
    <x v="1"/>
    <s v="FC00"/>
    <s v="JRNL00425465"/>
    <s v="CF00-00000-1225-1440"/>
    <s v="CF00"/>
    <s v="00000"/>
    <s v="1225"/>
    <s v="1440"/>
    <s v=""/>
    <n v="14622.07"/>
    <s v="BAD DEBT PROV"/>
    <s v=""/>
    <s v=""/>
    <s v="JRNL00425465"/>
    <x v="24"/>
    <d v="2017-02-15T00:00:00"/>
    <s v="Yes"/>
  </r>
  <r>
    <x v="2"/>
    <s v="CF00"/>
    <s v="JRNL00426172"/>
    <s v="CF00-00000-1225-1440"/>
    <s v="CF00"/>
    <s v="00000"/>
    <s v="1225"/>
    <s v="1440"/>
    <s v=""/>
    <n v="-14152"/>
    <s v="Uncollectible Exp Accrual"/>
    <s v=""/>
    <s v=""/>
    <s v="JRNL00426172"/>
    <x v="24"/>
    <d v="2017-02-14T00:00:00"/>
    <s v="Yes"/>
  </r>
  <r>
    <x v="0"/>
    <s v="FC00"/>
    <s v="JRNL00427349"/>
    <s v="CF00-00000-1225-1440"/>
    <s v="CF00"/>
    <s v="00000"/>
    <s v="1225"/>
    <s v="1440"/>
    <s v=""/>
    <n v="-5631.33"/>
    <s v="BAD DEBT PROVISION"/>
    <s v=""/>
    <s v=""/>
    <s v="JRNL00427349"/>
    <x v="25"/>
    <d v="2017-03-03T00:00:00"/>
    <s v="Yes"/>
  </r>
  <r>
    <x v="1"/>
    <s v="FC00"/>
    <s v="JRNL00427805"/>
    <s v="CF00-00000-1225-1440"/>
    <s v="CF00"/>
    <s v="00000"/>
    <s v="1225"/>
    <s v="1440"/>
    <s v=""/>
    <n v="7508.46"/>
    <s v="BAD DEBT PROV"/>
    <s v=""/>
    <s v=""/>
    <s v="JRNL00427805"/>
    <x v="25"/>
    <d v="2017-03-10T00:00:00"/>
    <s v="Yes"/>
  </r>
  <r>
    <x v="2"/>
    <s v="CF00"/>
    <s v="JRNL00428379"/>
    <s v="CF00-00000-1225-1440"/>
    <s v="CF00"/>
    <s v="00000"/>
    <s v="1225"/>
    <s v="1440"/>
    <s v=""/>
    <n v="-14362"/>
    <s v="Uncollectible Exp Accrual"/>
    <s v=""/>
    <s v=""/>
    <s v="JRNL00428379"/>
    <x v="25"/>
    <d v="2017-03-10T00:00:00"/>
    <s v="Yes"/>
  </r>
  <r>
    <x v="0"/>
    <s v="FC00"/>
    <s v="JRNL00429667"/>
    <s v="CF00-00000-1225-1440"/>
    <s v="CF00"/>
    <s v="00000"/>
    <s v="1225"/>
    <s v="1440"/>
    <s v=""/>
    <n v="-380.42"/>
    <s v="BAD DEBT PROVISION"/>
    <s v=""/>
    <s v=""/>
    <s v="JRNL00429667"/>
    <x v="26"/>
    <d v="2017-04-04T00:00:00"/>
    <s v="Yes"/>
  </r>
  <r>
    <x v="1"/>
    <s v="FC00"/>
    <s v="JRNL00430190"/>
    <s v="CF00-00000-1225-1440"/>
    <s v="CF00"/>
    <s v="00000"/>
    <s v="1225"/>
    <s v="1440"/>
    <s v=""/>
    <n v="10120.39"/>
    <s v="BAD DEBT PROV"/>
    <s v=""/>
    <s v=""/>
    <s v="JRNL00430190"/>
    <x v="26"/>
    <d v="2017-04-10T00:00:00"/>
    <s v="Yes"/>
  </r>
  <r>
    <x v="2"/>
    <s v="CF00"/>
    <s v="JRNL00433446"/>
    <s v="CF00-00000-1225-1440"/>
    <s v="CF00"/>
    <s v="00000"/>
    <s v="1225"/>
    <s v="1440"/>
    <s v=""/>
    <n v="-8801"/>
    <s v="Quarterly Bad Debt Adjustment"/>
    <s v=""/>
    <s v=""/>
    <s v="JRNL00433446"/>
    <x v="26"/>
    <d v="2017-04-11T00:00:00"/>
    <s v="Yes"/>
  </r>
  <r>
    <x v="0"/>
    <s v="FC00"/>
    <s v="JRNL00434577"/>
    <s v="CF00-00000-1225-1440"/>
    <s v="CF00"/>
    <s v="00000"/>
    <s v="1225"/>
    <s v="1440"/>
    <s v=""/>
    <n v="-1652.76"/>
    <s v="BAD DEBT PROVISION"/>
    <s v=""/>
    <s v=""/>
    <s v="JRNL00434577"/>
    <x v="27"/>
    <d v="2017-05-01T00:00:00"/>
    <s v="Yes"/>
  </r>
  <r>
    <x v="1"/>
    <s v="FC00"/>
    <s v="JRNL00435081"/>
    <s v="CF00-00000-1225-1440"/>
    <s v="CF00"/>
    <s v="00000"/>
    <s v="1225"/>
    <s v="1440"/>
    <s v=""/>
    <n v="9898.65"/>
    <s v="BAD DEBT PROVISION"/>
    <s v=""/>
    <s v=""/>
    <s v="JRNL00435081"/>
    <x v="27"/>
    <d v="2017-05-10T00:00:00"/>
    <s v="Yes"/>
  </r>
  <r>
    <x v="2"/>
    <s v="CF00"/>
    <s v="JRNL00435725"/>
    <s v="CF00-00000-1225-1440"/>
    <s v="CF00"/>
    <s v="00000"/>
    <s v="1225"/>
    <s v="1440"/>
    <s v=""/>
    <n v="-12753"/>
    <s v="Uncollectible Exp Accrual"/>
    <s v=""/>
    <s v=""/>
    <s v="JRNL00435725"/>
    <x v="27"/>
    <d v="2017-05-11T00:00:00"/>
    <s v="Yes"/>
  </r>
  <r>
    <x v="0"/>
    <s v="FC00"/>
    <s v="JRNL00436669"/>
    <s v="CF00-00000-1225-1440"/>
    <s v="CF00"/>
    <s v="00000"/>
    <s v="1225"/>
    <s v="1440"/>
    <s v=""/>
    <n v="-182.05"/>
    <s v="BAD DEBT PROVISION"/>
    <s v=""/>
    <s v=""/>
    <s v="JRNL00436669"/>
    <x v="28"/>
    <d v="2017-06-01T00:00:00"/>
    <s v="Yes"/>
  </r>
  <r>
    <x v="1"/>
    <s v="FC00"/>
    <s v="JRNL00437033"/>
    <s v="CF00-00000-1225-1440"/>
    <s v="CF00"/>
    <s v="00000"/>
    <s v="1225"/>
    <s v="1440"/>
    <s v=""/>
    <n v="8231.39"/>
    <s v="BAD DEBT PROVISION"/>
    <s v=""/>
    <s v=""/>
    <s v="JRNL00437033"/>
    <x v="28"/>
    <d v="2017-06-06T00:00:00"/>
    <s v="Yes"/>
  </r>
  <r>
    <x v="2"/>
    <s v="CF00"/>
    <s v="JRNL00437404"/>
    <s v="CF00-00000-1225-1440"/>
    <s v="CF00"/>
    <s v="00000"/>
    <s v="1225"/>
    <s v="1440"/>
    <s v=""/>
    <n v="-12090"/>
    <s v="Uncollectible Exp Accrual"/>
    <s v=""/>
    <s v=""/>
    <s v="JRNL00437404"/>
    <x v="28"/>
    <d v="2017-06-12T00:00:00"/>
    <s v="Yes"/>
  </r>
  <r>
    <x v="0"/>
    <s v="FC00"/>
    <s v="JRNL00438909"/>
    <s v="CF00-00000-1225-1440"/>
    <s v="CF00"/>
    <s v="00000"/>
    <s v="1225"/>
    <s v="1440"/>
    <s v=""/>
    <n v="-279.02"/>
    <s v="BAD DEBT PROVISION"/>
    <s v=""/>
    <s v=""/>
    <s v="JRNL00438909"/>
    <x v="29"/>
    <d v="2017-07-05T00:00:00"/>
    <s v="Yes"/>
  </r>
  <r>
    <x v="1"/>
    <s v="FC00"/>
    <s v="JRNL00439246"/>
    <s v="CF00-00000-1225-1440"/>
    <s v="CF00"/>
    <s v="00000"/>
    <s v="1225"/>
    <s v="1440"/>
    <s v=""/>
    <n v="8285.3700000000008"/>
    <s v="BAD DEBT PROVISION"/>
    <s v=""/>
    <s v=""/>
    <s v="JRNL00439246"/>
    <x v="29"/>
    <d v="2017-07-11T00:00:00"/>
    <s v="Yes"/>
  </r>
  <r>
    <x v="2"/>
    <s v="CF00"/>
    <s v="JRNL00439763"/>
    <s v="CF00-00000-1225-1440"/>
    <s v="CF00"/>
    <s v="00000"/>
    <s v="1225"/>
    <s v="1440"/>
    <s v=""/>
    <n v="-12511"/>
    <s v="Quarterly Bad Debt Adjustment"/>
    <s v=""/>
    <s v=""/>
    <s v="JRNL00439763"/>
    <x v="29"/>
    <d v="2017-07-11T00:00:00"/>
    <s v="Yes"/>
  </r>
  <r>
    <x v="0"/>
    <s v="FC00"/>
    <s v="JRNL00440991"/>
    <s v="CF00-00000-1225-1440"/>
    <s v="CF00"/>
    <s v="00000"/>
    <s v="1225"/>
    <s v="1440"/>
    <s v=""/>
    <n v="-189.75"/>
    <s v="BAD DEBT PROVISION"/>
    <s v=""/>
    <s v=""/>
    <s v="JRNL00440991"/>
    <x v="30"/>
    <d v="2017-08-01T00:00:00"/>
    <s v="Yes"/>
  </r>
  <r>
    <x v="1"/>
    <s v="FC00"/>
    <s v="JRNL00441279"/>
    <s v="CF00-00000-1225-1440"/>
    <s v="CF00"/>
    <s v="00000"/>
    <s v="1225"/>
    <s v="1440"/>
    <s v=""/>
    <n v="4931.74"/>
    <s v="BAD DEBT PROVISION"/>
    <s v=""/>
    <s v=""/>
    <s v="JRNL00441279"/>
    <x v="30"/>
    <d v="2017-08-08T00:00:00"/>
    <s v="Yes"/>
  </r>
  <r>
    <x v="2"/>
    <s v="CF00"/>
    <s v="JRNL00441607"/>
    <s v="CF00-00000-1225-1440"/>
    <s v="CF00"/>
    <s v="00000"/>
    <s v="1225"/>
    <s v="1440"/>
    <s v=""/>
    <n v="-14155"/>
    <s v="Uncollectible Exp Accrual"/>
    <s v=""/>
    <s v=""/>
    <s v="JRNL00441607"/>
    <x v="30"/>
    <d v="2017-08-09T00:00:00"/>
    <s v="Yes"/>
  </r>
  <r>
    <x v="0"/>
    <s v="FC00"/>
    <s v="JRNL00443087"/>
    <s v="CF00-00000-1225-1440"/>
    <s v="CF00"/>
    <s v="00000"/>
    <s v="1225"/>
    <s v="1440"/>
    <s v=""/>
    <n v="-135082.56"/>
    <s v="BAD DEBT PROVISION"/>
    <s v=""/>
    <s v=""/>
    <s v="JRNL00443087"/>
    <x v="31"/>
    <d v="2017-09-05T00:00:00"/>
    <s v="Yes"/>
  </r>
  <r>
    <x v="1"/>
    <s v="FC00"/>
    <s v="JRNL00443362"/>
    <s v="CF00-00000-1225-1440"/>
    <s v="CF00"/>
    <s v="00000"/>
    <s v="1225"/>
    <s v="1440"/>
    <s v=""/>
    <n v="3522.53"/>
    <s v="BAD DEBT PROVISION"/>
    <s v=""/>
    <s v=""/>
    <s v="JRNL00443362"/>
    <x v="31"/>
    <d v="2017-09-07T00:00:00"/>
    <s v="Yes"/>
  </r>
  <r>
    <x v="2"/>
    <s v="CF00"/>
    <s v="JRNL00443829"/>
    <s v="CF00-00000-1225-1440"/>
    <s v="CF00"/>
    <s v="00000"/>
    <s v="1225"/>
    <s v="1440"/>
    <s v=""/>
    <n v="-14434"/>
    <s v="Uncollectible Exp Accrual"/>
    <s v=""/>
    <s v=""/>
    <s v="JRNL00443829"/>
    <x v="31"/>
    <d v="2017-09-11T00:00:00"/>
    <s v="Yes"/>
  </r>
  <r>
    <x v="0"/>
    <s v="FC00"/>
    <s v="JRNL00445094"/>
    <s v="CF00-00000-1225-1440"/>
    <s v="CF00"/>
    <s v="00000"/>
    <s v="1225"/>
    <s v="1440"/>
    <s v=""/>
    <n v="-20"/>
    <s v="BAD DEBT PROVISION"/>
    <s v=""/>
    <s v=""/>
    <s v="JRNL00445094"/>
    <x v="32"/>
    <d v="2017-10-02T00:00:00"/>
    <s v="Yes"/>
  </r>
  <r>
    <x v="1"/>
    <s v="FC00"/>
    <s v="JRNL00445339"/>
    <s v="CF00-00000-1225-1440"/>
    <s v="CF00"/>
    <s v="00000"/>
    <s v="1225"/>
    <s v="1440"/>
    <s v=""/>
    <n v="6332.47"/>
    <s v="BAD DEBT PROVISION"/>
    <s v=""/>
    <s v=""/>
    <s v="JRNL00445339"/>
    <x v="32"/>
    <d v="2017-10-10T00:00:00"/>
    <s v="Yes"/>
  </r>
  <r>
    <x v="2"/>
    <s v="CF00"/>
    <s v="JRNL00445803"/>
    <s v="CF00-00000-1225-1440"/>
    <s v="CF00"/>
    <s v="00000"/>
    <s v="1225"/>
    <s v="1440"/>
    <s v=""/>
    <n v="154186"/>
    <s v="Quarterly Bad Debt Adjustment"/>
    <s v=""/>
    <s v=""/>
    <s v="JRNL00445803"/>
    <x v="32"/>
    <d v="2017-10-09T00:00:00"/>
    <s v="Yes"/>
  </r>
  <r>
    <x v="0"/>
    <s v="FC00"/>
    <s v="JRNL00447492"/>
    <s v="CF00-00000-1225-1440"/>
    <s v="CF00"/>
    <s v="00000"/>
    <s v="1225"/>
    <s v="1440"/>
    <s v=""/>
    <n v="-2235.9699999999998"/>
    <s v="BAD DEBT PROVISION"/>
    <s v=""/>
    <s v=""/>
    <s v="JRNL00447492"/>
    <x v="33"/>
    <d v="2017-11-06T00:00:00"/>
    <s v="Yes"/>
  </r>
  <r>
    <x v="1"/>
    <s v="FC00"/>
    <s v="JRNL00447779"/>
    <s v="CF00-00000-1225-1440"/>
    <s v="CF00"/>
    <s v="00000"/>
    <s v="1225"/>
    <s v="1440"/>
    <s v=""/>
    <n v="5779.16"/>
    <s v="BAD DEBT PROVISION"/>
    <s v=""/>
    <s v=""/>
    <s v="JRNL00447779"/>
    <x v="33"/>
    <d v="2017-11-08T00:00:00"/>
    <s v="Yes"/>
  </r>
  <r>
    <x v="2"/>
    <s v="CF00"/>
    <s v="JRNL00448039"/>
    <s v="CF00-00000-1225-1440"/>
    <s v="CF00"/>
    <s v="00000"/>
    <s v="1225"/>
    <s v="1440"/>
    <s v=""/>
    <n v="-11585"/>
    <s v="Uncollectible Exp Accrual"/>
    <s v=""/>
    <s v=""/>
    <s v="JRNL00448039"/>
    <x v="33"/>
    <d v="2017-11-07T00:00:00"/>
    <s v="Yes"/>
  </r>
  <r>
    <x v="0"/>
    <s v="CU00"/>
    <s v="JRNL00449639"/>
    <s v="CF00-00000-1225-1440"/>
    <s v="CF00"/>
    <s v="00000"/>
    <s v="1225"/>
    <s v="1440"/>
    <s v=""/>
    <n v="-805.84"/>
    <s v="BAD DEBT PROVISION"/>
    <s v=""/>
    <s v=""/>
    <s v="JRNL00449639"/>
    <x v="34"/>
    <d v="2017-12-04T00:00:00"/>
    <s v="Yes"/>
  </r>
  <r>
    <x v="1"/>
    <s v="FC00"/>
    <s v="JRNL00449832"/>
    <s v="CF00-00000-1225-1440"/>
    <s v="CF00"/>
    <s v="00000"/>
    <s v="1225"/>
    <s v="1440"/>
    <s v=""/>
    <n v="3487.03"/>
    <s v="BAD DEBT PROVISION"/>
    <s v=""/>
    <s v=""/>
    <s v="JRNL00449832"/>
    <x v="34"/>
    <d v="2017-12-08T00:00:00"/>
    <s v="Yes"/>
  </r>
  <r>
    <x v="2"/>
    <s v="CF00"/>
    <s v="JRNL00450027"/>
    <s v="CF00-00000-1225-1440"/>
    <s v="CF00"/>
    <s v="00000"/>
    <s v="1225"/>
    <s v="1440"/>
    <s v=""/>
    <n v="-12502"/>
    <s v="Uncollectible Exp Accrual"/>
    <s v=""/>
    <s v=""/>
    <s v="JRNL00450027"/>
    <x v="34"/>
    <d v="2017-12-07T00:00:00"/>
    <s v="Yes"/>
  </r>
  <r>
    <x v="0"/>
    <s v="FC00"/>
    <s v="JRNL00451624"/>
    <s v="CF00-00000-1225-1440"/>
    <s v="CF00"/>
    <s v="00000"/>
    <s v="1225"/>
    <s v="1440"/>
    <s v=""/>
    <n v="-774.29"/>
    <s v="BAD DEBT PROVISION"/>
    <s v=""/>
    <s v=""/>
    <s v="JRNL00451624"/>
    <x v="35"/>
    <d v="2018-01-03T00:00:00"/>
    <s v="Yes"/>
  </r>
  <r>
    <x v="1"/>
    <s v="FC00"/>
    <s v="JRNL00451996"/>
    <s v="CF00-00000-1225-1440"/>
    <s v="CF00"/>
    <s v="00000"/>
    <s v="1225"/>
    <s v="1440"/>
    <s v=""/>
    <n v="4436.03"/>
    <s v="BAD DEBT PROVISION"/>
    <s v=""/>
    <s v=""/>
    <s v="JRNL00451996"/>
    <x v="35"/>
    <d v="2018-01-10T00:00:00"/>
    <s v="Yes"/>
  </r>
  <r>
    <x v="2"/>
    <s v="CF00"/>
    <s v="JRNL00452473"/>
    <s v="CF00-00000-1225-1440"/>
    <s v="CF00"/>
    <s v="00000"/>
    <s v="1225"/>
    <s v="1440"/>
    <s v=""/>
    <n v="49274"/>
    <s v="Year End Bad Debt Adjustment"/>
    <s v=""/>
    <s v=""/>
    <s v="JRNL00452473"/>
    <x v="35"/>
    <d v="2018-01-11T00:00:00"/>
    <s v="Yes"/>
  </r>
  <r>
    <x v="0"/>
    <s v="FC00"/>
    <s v="JRNL00454156"/>
    <s v="CF00-00000-1225-1440"/>
    <s v="CF00"/>
    <s v="00000"/>
    <s v="1225"/>
    <s v="1440"/>
    <s v=""/>
    <n v="-632.75"/>
    <s v="BAD DEBT PROVISION"/>
    <s v=""/>
    <s v=""/>
    <s v="JRNL00454156"/>
    <x v="36"/>
    <d v="2018-02-06T00:00:00"/>
    <s v="Yes"/>
  </r>
  <r>
    <x v="1"/>
    <s v="FC00"/>
    <s v="JRNL00454576"/>
    <s v="CF00-00000-1225-1440"/>
    <s v="CF00"/>
    <s v="00000"/>
    <s v="1225"/>
    <s v="1440"/>
    <s v=""/>
    <n v="3285.69"/>
    <s v="BAD DEBT PROVISION"/>
    <s v=""/>
    <s v=""/>
    <s v="JRNL00454576"/>
    <x v="36"/>
    <d v="2018-02-12T00:00:00"/>
    <s v="Yes"/>
  </r>
  <r>
    <x v="2"/>
    <s v="CF00"/>
    <s v="JRNL00455112"/>
    <s v="CF00-00000-1225-1440"/>
    <s v="CF00"/>
    <s v="00000"/>
    <s v="1225"/>
    <s v="1440"/>
    <s v=""/>
    <n v="-6726"/>
    <s v="Uncollectible Exp Accrual"/>
    <s v=""/>
    <s v=""/>
    <s v="JRNL00455112"/>
    <x v="36"/>
    <d v="2018-02-16T00:00:00"/>
    <s v="Yes"/>
  </r>
  <r>
    <x v="2"/>
    <s v="CF00"/>
    <s v="JRNL00455724"/>
    <s v="CF00-00000-1225-1440"/>
    <s v="CF00"/>
    <s v="00000"/>
    <s v="1225"/>
    <s v="1440"/>
    <s v=""/>
    <n v="-1642"/>
    <s v="T/U Uncollectible Exp Accrual"/>
    <s v=""/>
    <s v=""/>
    <s v="JRNL00455724"/>
    <x v="36"/>
    <d v="2018-02-20T00:00:00"/>
    <s v="Yes"/>
  </r>
  <r>
    <x v="0"/>
    <s v="FC00"/>
    <s v="JRNL00456752"/>
    <s v="CF00-00000-1225-1440"/>
    <s v="CF00"/>
    <s v="00000"/>
    <s v="1225"/>
    <s v="1440"/>
    <s v=""/>
    <n v="-657.23"/>
    <s v="BAD DEBT PROVISION"/>
    <s v=""/>
    <s v=""/>
    <s v="JRNL00456752"/>
    <x v="37"/>
    <d v="2018-03-05T00:00:00"/>
    <s v="Yes"/>
  </r>
  <r>
    <x v="1"/>
    <s v="FC00"/>
    <s v="JRNL00456767"/>
    <s v="CF00-00000-1225-1440"/>
    <s v="CF00"/>
    <s v="00000"/>
    <s v="1225"/>
    <s v="1440"/>
    <s v=""/>
    <n v="5662.6"/>
    <s v="BAD DEBT PROVISION"/>
    <s v=""/>
    <s v=""/>
    <s v="JRNL00456767"/>
    <x v="37"/>
    <d v="2018-03-13T00:00:00"/>
    <s v="Yes"/>
  </r>
  <r>
    <x v="2"/>
    <s v="CF00"/>
    <s v="JRNL00457531"/>
    <s v="CF00-00000-1225-1440"/>
    <s v="CF00"/>
    <s v="00000"/>
    <s v="1225"/>
    <s v="1440"/>
    <s v=""/>
    <n v="-6277"/>
    <s v="Uncollectible Exp Accrual"/>
    <s v=""/>
    <s v=""/>
    <s v="JRNL00457531"/>
    <x v="37"/>
    <d v="2018-03-13T00:00:00"/>
    <s v="Yes"/>
  </r>
  <r>
    <x v="0"/>
    <s v="FC00"/>
    <s v="JRNL00458806"/>
    <s v="CF00-00000-1225-1440"/>
    <s v="CF00"/>
    <s v="00000"/>
    <s v="1225"/>
    <s v="1440"/>
    <s v=""/>
    <n v="-657.23"/>
    <s v="BAD DEBT PROVISION"/>
    <s v=""/>
    <s v=""/>
    <s v="JRNL00458806"/>
    <x v="38"/>
    <d v="2018-04-02T00:00:00"/>
    <s v="Yes"/>
  </r>
  <r>
    <x v="0"/>
    <s v="FC00"/>
    <s v="JRNL00459060"/>
    <s v="CF00-00000-1225-1440"/>
    <s v="CF00"/>
    <s v="00000"/>
    <s v="1225"/>
    <s v="1440"/>
    <s v=""/>
    <n v="657.23"/>
    <s v="BAD DEBT PROVISION"/>
    <s v=""/>
    <s v=""/>
    <s v="JRNL00458806"/>
    <x v="38"/>
    <d v="2018-04-03T00:00:00"/>
    <s v="Yes"/>
  </r>
  <r>
    <x v="0"/>
    <s v="FC00"/>
    <s v="JRNL00459061"/>
    <s v="CF00-00000-1225-1440"/>
    <s v="CF00"/>
    <s v="00000"/>
    <s v="1225"/>
    <s v="1440"/>
    <s v=""/>
    <n v="-561.32000000000005"/>
    <s v="BAD DEBT PROVISION"/>
    <s v=""/>
    <s v=""/>
    <s v="JRNL00459061"/>
    <x v="38"/>
    <d v="2018-04-03T00:00:00"/>
    <s v="Yes"/>
  </r>
  <r>
    <x v="1"/>
    <s v="FC00"/>
    <s v="JRNL00459247"/>
    <s v="CF00-00000-1225-1440"/>
    <s v="CF00"/>
    <s v="00000"/>
    <s v="1225"/>
    <s v="1440"/>
    <s v=""/>
    <n v="3771.17"/>
    <s v="BAD DEBT PROVISION"/>
    <s v=""/>
    <s v=""/>
    <s v="JRNL00459247"/>
    <x v="38"/>
    <d v="2018-04-06T00:00:00"/>
    <s v="Yes"/>
  </r>
  <r>
    <x v="2"/>
    <s v="CF00"/>
    <s v="JRNL00459671"/>
    <s v="CF00-00000-1225-1440"/>
    <s v="CF00"/>
    <s v="00000"/>
    <s v="1225"/>
    <s v="1440"/>
    <s v=""/>
    <n v="-480"/>
    <s v="T/U Uncollectible Exp Accrual"/>
    <s v=""/>
    <s v=""/>
    <s v="JRNL00459671"/>
    <x v="38"/>
    <d v="2018-04-09T00:00:00"/>
    <s v="Yes"/>
  </r>
  <r>
    <x v="0"/>
    <s v="FC00"/>
    <s v="JRNL00461124"/>
    <s v="CF00-00000-1225-1440"/>
    <s v="CF00"/>
    <s v="00000"/>
    <s v="1225"/>
    <s v="1440"/>
    <s v=""/>
    <n v="-617.77"/>
    <s v="BAD DEBT PROVISION"/>
    <s v=""/>
    <s v=""/>
    <s v="JRNL00461124"/>
    <x v="39"/>
    <d v="2018-05-01T00:00:00"/>
    <s v="Yes"/>
  </r>
  <r>
    <x v="1"/>
    <s v="FC00"/>
    <s v="JRNL00461384"/>
    <s v="CF00-00000-1225-1440"/>
    <s v="CF00"/>
    <s v="00000"/>
    <s v="1225"/>
    <s v="1440"/>
    <s v=""/>
    <n v="7100.75"/>
    <s v="BAD DEBT PROVISION_"/>
    <s v=""/>
    <s v=""/>
    <s v="JRNL00461384"/>
    <x v="39"/>
    <d v="2018-05-07T00:00:00"/>
    <s v="Yes"/>
  </r>
  <r>
    <x v="2"/>
    <s v="CF00"/>
    <s v="JRNL00461982"/>
    <s v="CF00-00000-1225-1440"/>
    <s v="CF00"/>
    <s v="00000"/>
    <s v="1225"/>
    <s v="1440"/>
    <s v=""/>
    <n v="-7050"/>
    <s v="Uncollectible Exp Accrual"/>
    <s v=""/>
    <s v=""/>
    <s v="JRNL00461982"/>
    <x v="39"/>
    <d v="2018-05-09T00:00:00"/>
    <s v="Yes"/>
  </r>
  <r>
    <x v="0"/>
    <s v="FC00"/>
    <s v="JRNL00463302"/>
    <s v="CF00-00000-1225-1440"/>
    <s v="CF00"/>
    <s v="00000"/>
    <s v="1225"/>
    <s v="1440"/>
    <s v=""/>
    <n v="-669.51"/>
    <s v="BAD DEBT PROVISION"/>
    <s v=""/>
    <s v=""/>
    <s v="JRNL00463302"/>
    <x v="40"/>
    <d v="2018-06-04T00:00:00"/>
    <s v="Yes"/>
  </r>
  <r>
    <x v="1"/>
    <s v="FC00"/>
    <s v="JRNL00463485"/>
    <s v="CF00-00000-1225-1440"/>
    <s v="CF00"/>
    <s v="00000"/>
    <s v="1225"/>
    <s v="1440"/>
    <s v=""/>
    <n v="4168.76"/>
    <s v="BAD DEBT PROVISION"/>
    <s v=""/>
    <s v=""/>
    <s v="JRNL00463485"/>
    <x v="40"/>
    <d v="2018-06-11T00:00:00"/>
    <s v="Yes"/>
  </r>
  <r>
    <x v="2"/>
    <s v="CF00"/>
    <s v="JRNL00463902"/>
    <s v="CF00-00000-1225-1440"/>
    <s v="CF00"/>
    <s v="00000"/>
    <s v="1225"/>
    <s v="1440"/>
    <s v=""/>
    <n v="-5245"/>
    <s v="Uncollectible Exp Accrual"/>
    <s v=""/>
    <s v=""/>
    <s v="JRNL00463902"/>
    <x v="40"/>
    <d v="2018-06-12T00:00:00"/>
    <s v="Yes"/>
  </r>
  <r>
    <x v="0"/>
    <s v="FC00"/>
    <s v="JRNL00465509"/>
    <s v="CF00-00000-1225-1440"/>
    <s v="CF00"/>
    <s v="00000"/>
    <s v="1225"/>
    <s v="1440"/>
    <s v=""/>
    <n v="-313.20999999999998"/>
    <s v="BAD DEBT PROVISION"/>
    <s v=""/>
    <s v=""/>
    <s v="JRNL00465509"/>
    <x v="41"/>
    <d v="2018-07-03T00:00:00"/>
    <s v="Yes"/>
  </r>
  <r>
    <x v="1"/>
    <s v="FC00"/>
    <s v="JRNL00465613"/>
    <s v="CF00-00000-1225-1440"/>
    <s v="CF00"/>
    <s v="00000"/>
    <s v="1225"/>
    <s v="1440"/>
    <s v=""/>
    <n v="5826.88"/>
    <s v="BAD DEBT PROVISION"/>
    <s v=""/>
    <s v=""/>
    <s v="JRNL00465613"/>
    <x v="41"/>
    <d v="2018-07-10T00:00:00"/>
    <s v="Yes"/>
  </r>
  <r>
    <x v="2"/>
    <s v="CF00"/>
    <s v="JRNL00466240"/>
    <s v="CF00-00000-1225-1440"/>
    <s v="CF00"/>
    <s v="00000"/>
    <s v="1225"/>
    <s v="1440"/>
    <s v=""/>
    <n v="3657"/>
    <s v="T/U Uncollectible Exp Accrual"/>
    <s v=""/>
    <s v=""/>
    <s v="JRNL00466240"/>
    <x v="41"/>
    <d v="2018-07-11T00:00:00"/>
    <s v="Yes"/>
  </r>
  <r>
    <x v="0"/>
    <s v="FC00"/>
    <s v="JRNL00467545"/>
    <s v="CF00-00000-1225-1440"/>
    <s v="CF00"/>
    <s v="00000"/>
    <s v="1225"/>
    <s v="1440"/>
    <s v=""/>
    <n v="-103.34"/>
    <s v="BAD DEBT PROVISION"/>
    <s v=""/>
    <s v=""/>
    <s v="JRNL00467545"/>
    <x v="42"/>
    <d v="2018-08-01T00:00:00"/>
    <s v="Yes"/>
  </r>
  <r>
    <x v="1"/>
    <s v="FC00"/>
    <s v="JRNL00467846"/>
    <s v="CF00-00000-1225-1440"/>
    <s v="CF00"/>
    <s v="00000"/>
    <s v="1225"/>
    <s v="1440"/>
    <s v=""/>
    <n v="3771.05"/>
    <s v="BAD DEBT PROV"/>
    <s v=""/>
    <s v=""/>
    <s v="JRNL00467846"/>
    <x v="42"/>
    <d v="2018-08-09T00:00:00"/>
    <s v="Yes"/>
  </r>
  <r>
    <x v="2"/>
    <s v="CF00"/>
    <s v="JRNL00468290"/>
    <s v="CF00-00000-1225-1440"/>
    <s v="CF00"/>
    <s v="00000"/>
    <s v="1225"/>
    <s v="1440"/>
    <s v=""/>
    <n v="-4735"/>
    <s v="Uncollectible Exp Accrual"/>
    <s v=""/>
    <s v=""/>
    <s v="JRNL00468290"/>
    <x v="42"/>
    <d v="2018-08-09T00:00:00"/>
    <s v="Yes"/>
  </r>
  <r>
    <x v="1"/>
    <s v="FC00"/>
    <s v="JRNL00469963"/>
    <s v="CF00-00000-1225-1440"/>
    <s v="CF00"/>
    <s v="00000"/>
    <s v="1225"/>
    <s v="1440"/>
    <s v=""/>
    <n v="4423.6099999999997"/>
    <s v="BAD DEBT PROV"/>
    <s v=""/>
    <s v=""/>
    <s v="JRNL00469963"/>
    <x v="43"/>
    <d v="2018-09-09T00:00:00"/>
    <s v="Yes"/>
  </r>
  <r>
    <x v="0"/>
    <s v="FC00"/>
    <s v="JRNL00469984"/>
    <s v="CF00-00000-1225-1440"/>
    <s v="CF00"/>
    <s v="00000"/>
    <s v="1225"/>
    <s v="1440"/>
    <s v=""/>
    <n v="-279.98"/>
    <s v="BAD DEBT PROVISION"/>
    <s v=""/>
    <s v=""/>
    <s v="JRNL00469984"/>
    <x v="43"/>
    <d v="2018-09-06T00:00:00"/>
    <s v="Yes"/>
  </r>
  <r>
    <x v="2"/>
    <s v="CF00"/>
    <s v="JRNL00470505"/>
    <s v="CF00-00000-1225-1440"/>
    <s v="CF00"/>
    <s v="00000"/>
    <s v="1225"/>
    <s v="1440"/>
    <s v=""/>
    <n v="-5755"/>
    <s v="Uncollectible Exp Accrual"/>
    <s v=""/>
    <s v=""/>
    <s v="JRNL00470505"/>
    <x v="43"/>
    <d v="2018-09-12T00:00:00"/>
    <s v="Yes"/>
  </r>
  <r>
    <x v="0"/>
    <s v="FC00"/>
    <s v="JRNL00471436"/>
    <s v="CF00-00000-1225-1440"/>
    <s v="CF00"/>
    <s v="00000"/>
    <s v="1225"/>
    <s v="1440"/>
    <s v=""/>
    <n v="-1204.46"/>
    <s v="BAD DEBT PROVISION"/>
    <s v=""/>
    <s v=""/>
    <s v="JRNL00471436"/>
    <x v="44"/>
    <d v="2018-10-01T00:00:00"/>
    <s v="Yes"/>
  </r>
  <r>
    <x v="1"/>
    <s v="FC00"/>
    <s v="JRNL00472026"/>
    <s v="CF00-00000-1225-1440"/>
    <s v="CF00"/>
    <s v="00000"/>
    <s v="1225"/>
    <s v="1440"/>
    <s v=""/>
    <n v="7393.01"/>
    <s v="BAD DEBT PROVISION"/>
    <s v=""/>
    <s v=""/>
    <s v="JRNL00472026"/>
    <x v="44"/>
    <d v="2018-10-07T00:00:00"/>
    <s v="Yes"/>
  </r>
  <r>
    <x v="2"/>
    <s v="CF00"/>
    <s v="JRNL00472526"/>
    <s v="CF00-00000-1225-1440"/>
    <s v="CF00"/>
    <s v="00000"/>
    <s v="1225"/>
    <s v="1440"/>
    <s v=""/>
    <n v="-4374"/>
    <s v="T/U Uncollectible Exp Accrual"/>
    <s v=""/>
    <s v=""/>
    <s v="JRNL00472526"/>
    <x v="44"/>
    <d v="2018-10-08T00:00:00"/>
    <s v="Yes"/>
  </r>
  <r>
    <x v="0"/>
    <s v="FC00"/>
    <s v="JRNL00474121"/>
    <s v="CF00-00000-1225-1440"/>
    <s v="CF00"/>
    <s v="00000"/>
    <s v="1225"/>
    <s v="1440"/>
    <s v=""/>
    <n v="-512.84"/>
    <s v="BAD DEBT PROVISION"/>
    <s v=""/>
    <s v=""/>
    <s v="JRNL00474121"/>
    <x v="45"/>
    <d v="2018-11-05T00:00:00"/>
    <s v="Yes"/>
  </r>
  <r>
    <x v="1"/>
    <s v="FC00"/>
    <s v="JRNL00474218"/>
    <s v="CF00-00000-1225-1440"/>
    <s v="CF00"/>
    <s v="00000"/>
    <s v="1225"/>
    <s v="1440"/>
    <s v=""/>
    <n v="6188.82"/>
    <s v="BAD DEBT PROVISION"/>
    <s v=""/>
    <s v=""/>
    <s v="JRNL00474218"/>
    <x v="45"/>
    <d v="2018-11-06T00:00:00"/>
    <s v="Yes"/>
  </r>
  <r>
    <x v="2"/>
    <s v="CF00"/>
    <s v="JRNL00475008"/>
    <s v="CF00-00000-1225-1440"/>
    <s v="CF00"/>
    <s v="00000"/>
    <s v="1225"/>
    <s v="1440"/>
    <s v=""/>
    <n v="-5910"/>
    <s v="Uncollectible Exp Accrual"/>
    <s v=""/>
    <s v=""/>
    <s v="JRNL00475008"/>
    <x v="45"/>
    <d v="2018-11-12T00:00:00"/>
    <s v="Yes"/>
  </r>
  <r>
    <x v="0"/>
    <s v="FC00"/>
    <s v="JRNL00476035"/>
    <s v="CF00-00000-1225-1440"/>
    <s v="CF00"/>
    <s v="00000"/>
    <s v="1225"/>
    <s v="1440"/>
    <s v=""/>
    <n v="-247.59"/>
    <s v="BAD DEBT PROVISION"/>
    <s v=""/>
    <s v=""/>
    <s v="JRNL00476035"/>
    <x v="46"/>
    <d v="2018-12-03T00:00:00"/>
    <s v="Yes"/>
  </r>
  <r>
    <x v="1"/>
    <s v="FC00"/>
    <s v="JRNL00476468"/>
    <s v="CF00-00000-1225-1440"/>
    <s v="CF00"/>
    <s v="00000"/>
    <s v="1225"/>
    <s v="1440"/>
    <s v=""/>
    <n v="5039.59"/>
    <s v="BAD DEBT PROV"/>
    <s v=""/>
    <s v=""/>
    <s v="JRNL00476468"/>
    <x v="46"/>
    <d v="2018-12-10T00:00:00"/>
    <s v="Yes"/>
  </r>
  <r>
    <x v="2"/>
    <s v="CF00"/>
    <s v="JRNL00476979"/>
    <s v="CF00-00000-1225-1440"/>
    <s v="CF00"/>
    <s v="00000"/>
    <s v="1225"/>
    <s v="1440"/>
    <s v=""/>
    <n v="-6199"/>
    <s v="Uncollectible Exp Accrual"/>
    <s v=""/>
    <s v=""/>
    <s v="JRNL00476979"/>
    <x v="46"/>
    <d v="2018-12-10T00:00:00"/>
    <s v="Yes"/>
  </r>
  <r>
    <x v="0"/>
    <s v="FC00"/>
    <s v="JRNL00478168"/>
    <s v="CF00-00000-1225-1440"/>
    <s v="CF00"/>
    <s v="00000"/>
    <s v="1225"/>
    <s v="1440"/>
    <s v=""/>
    <n v="-140.78"/>
    <s v="BAD DEBT PROVISION"/>
    <s v=""/>
    <s v=""/>
    <s v="JRNL00478168"/>
    <x v="47"/>
    <d v="2019-01-02T00:00:00"/>
    <s v="Yes"/>
  </r>
  <r>
    <x v="1"/>
    <s v="FC00"/>
    <s v="JRNL00478643"/>
    <s v="CF00-00000-1225-1440"/>
    <s v="CF00"/>
    <s v="00000"/>
    <s v="1225"/>
    <s v="1440"/>
    <s v=""/>
    <n v="3810.11"/>
    <s v="BAD DEBT PROV"/>
    <s v=""/>
    <s v=""/>
    <s v="JRNL00478643"/>
    <x v="47"/>
    <d v="2019-01-06T00:00:00"/>
    <s v="Yes"/>
  </r>
  <r>
    <x v="2"/>
    <s v="CF00"/>
    <s v="JRNL00479359"/>
    <s v="CF00-00000-1225-1440"/>
    <s v="CF00"/>
    <s v="00000"/>
    <s v="1225"/>
    <s v="1440"/>
    <s v=""/>
    <n v="1035"/>
    <s v="T/U Uncollectible Exp Accrual"/>
    <s v=""/>
    <s v=""/>
    <s v="JRNL00479359"/>
    <x v="47"/>
    <d v="2019-01-11T00:00:00"/>
    <s v="Yes"/>
  </r>
  <r>
    <x v="0"/>
    <s v="FC00"/>
    <s v="JRNL00480924"/>
    <s v="CF00-00000-1225-1440"/>
    <s v="CF00"/>
    <s v="00000"/>
    <s v="1225"/>
    <s v="1440"/>
    <s v=""/>
    <n v="-1963.49"/>
    <s v="BAD DEBT PROVISION"/>
    <s v=""/>
    <s v=""/>
    <s v="JRNL00480924"/>
    <x v="48"/>
    <d v="2019-02-04T00:00:00"/>
    <s v="Yes"/>
  </r>
  <r>
    <x v="1"/>
    <s v="FC00"/>
    <s v="JRNL00481296"/>
    <s v="CF00-00000-1225-1440"/>
    <s v="CF00"/>
    <s v="00000"/>
    <s v="1225"/>
    <s v="1440"/>
    <s v=""/>
    <n v="4704.6400000000003"/>
    <s v="BAD DEBT PROV"/>
    <s v=""/>
    <s v=""/>
    <s v="JRNL00481296"/>
    <x v="48"/>
    <d v="2019-02-08T00:00:00"/>
    <s v="Yes"/>
  </r>
  <r>
    <x v="2"/>
    <s v="CF00"/>
    <s v="JRNL00482166"/>
    <s v="CF00-00000-1225-1440"/>
    <s v="CF00"/>
    <s v="00000"/>
    <s v="1225"/>
    <s v="1440"/>
    <s v=""/>
    <n v="-6654"/>
    <s v="Uncollectible Exp Accrual"/>
    <s v=""/>
    <s v=""/>
    <s v="JRNL00482166"/>
    <x v="48"/>
    <d v="2019-02-14T00:00:00"/>
    <s v="Yes"/>
  </r>
  <r>
    <x v="0"/>
    <s v="FC00"/>
    <s v="JRNL00483056"/>
    <s v="CF00-00000-1225-1440"/>
    <s v="CF00"/>
    <s v="00000"/>
    <s v="1225"/>
    <s v="1440"/>
    <s v=""/>
    <n v="-1108.8399999999999"/>
    <s v="BAD DEBT PROVISION"/>
    <s v=""/>
    <s v=""/>
    <s v="JRNL00483056"/>
    <x v="49"/>
    <d v="2019-03-02T00:00:00"/>
    <s v="Yes"/>
  </r>
  <r>
    <x v="1"/>
    <s v="FC00"/>
    <s v="JRNL00483664"/>
    <s v="CF00-00000-1225-1440"/>
    <s v="CF00"/>
    <s v="00000"/>
    <s v="1225"/>
    <s v="1440"/>
    <s v=""/>
    <n v="2679.87"/>
    <s v="BAD DEBT PROV"/>
    <s v=""/>
    <s v=""/>
    <s v="JRNL00483664"/>
    <x v="49"/>
    <d v="2019-03-08T00:00:00"/>
    <s v="Yes"/>
  </r>
  <r>
    <x v="2"/>
    <s v="CF00"/>
    <s v="JRNL00484191"/>
    <s v="CF00-00000-1225-1440"/>
    <s v="CF00"/>
    <s v="00000"/>
    <s v="1225"/>
    <s v="1440"/>
    <s v=""/>
    <n v="-6256"/>
    <s v="Uncollectible Exp Accrual"/>
    <s v=""/>
    <s v=""/>
    <s v="JRNL00484191"/>
    <x v="49"/>
    <d v="2019-03-11T00:00:00"/>
    <s v="Yes"/>
  </r>
  <r>
    <x v="0"/>
    <s v="FC00"/>
    <s v="JRNL00485327"/>
    <s v="CF00-00000-1225-1440"/>
    <s v="CF00"/>
    <s v="00000"/>
    <s v="1225"/>
    <s v="1440"/>
    <s v=""/>
    <n v="-1365.04"/>
    <s v="BAD DEBT PROVISION"/>
    <s v=""/>
    <s v=""/>
    <s v="JRNL00485327"/>
    <x v="50"/>
    <d v="2019-04-01T00:00:00"/>
    <s v="Yes"/>
  </r>
  <r>
    <x v="1"/>
    <s v="FC00"/>
    <s v="JRNL00485589"/>
    <s v="CF00-00000-1225-1440"/>
    <s v="CF00"/>
    <s v="00000"/>
    <s v="1225"/>
    <s v="1440"/>
    <s v=""/>
    <n v="3244.37"/>
    <s v="BAD DEBT PROV"/>
    <s v=""/>
    <s v=""/>
    <s v="JRNL00485589"/>
    <x v="50"/>
    <d v="2019-04-04T00:00:00"/>
    <s v="Yes"/>
  </r>
  <r>
    <x v="2"/>
    <s v="CF00"/>
    <s v="JRNL00486310"/>
    <s v="CF00-00000-1225-1440"/>
    <s v="CF00"/>
    <s v="00000"/>
    <s v="1225"/>
    <s v="1440"/>
    <s v=""/>
    <n v="-3428"/>
    <s v="T/U Uncollectible Exp Accrual"/>
    <s v=""/>
    <s v=""/>
    <s v="JRNL00486310"/>
    <x v="50"/>
    <d v="2019-04-08T00:00:00"/>
    <s v="Yes"/>
  </r>
  <r>
    <x v="0"/>
    <s v="FC00"/>
    <s v="JRNL00487700"/>
    <s v="CF00-00000-1225-1440"/>
    <s v="CF00"/>
    <s v="00000"/>
    <s v="1225"/>
    <s v="1440"/>
    <s v=""/>
    <n v="-493.73"/>
    <s v="BAD DEBT PROVISION"/>
    <s v=""/>
    <s v=""/>
    <s v="JRNL00487700"/>
    <x v="51"/>
    <d v="2019-05-01T00:00:00"/>
    <s v="Yes"/>
  </r>
  <r>
    <x v="1"/>
    <s v="FC00"/>
    <s v="JRNL00488059"/>
    <s v="CF00-00000-1225-1440"/>
    <s v="CF00"/>
    <s v="00000"/>
    <s v="1225"/>
    <s v="1440"/>
    <s v=""/>
    <n v="5856.45"/>
    <s v="BAD DEBT PROVISION"/>
    <s v=""/>
    <s v=""/>
    <s v="JRNL00488059"/>
    <x v="51"/>
    <d v="2019-05-03T00:00:00"/>
    <s v="Yes"/>
  </r>
  <r>
    <x v="2"/>
    <s v="CF00"/>
    <s v="JRNL00488612"/>
    <s v="CF00-00000-1225-1440"/>
    <s v="CF00"/>
    <s v="00000"/>
    <s v="1225"/>
    <s v="1440"/>
    <s v=""/>
    <n v="-5552"/>
    <s v="Uncollectible Exp Accrual"/>
    <s v=""/>
    <s v=""/>
    <s v="JRNL00488612"/>
    <x v="51"/>
    <d v="2019-05-08T00:00:00"/>
    <s v="Yes"/>
  </r>
  <r>
    <x v="0"/>
    <s v="FC00"/>
    <s v="JRNL00490050"/>
    <s v="CF00-00000-1225-1440"/>
    <s v="CF00"/>
    <s v="00000"/>
    <s v="1225"/>
    <s v="1440"/>
    <s v=""/>
    <n v="-367.22"/>
    <s v="BAD DEBT PROVISION"/>
    <s v=""/>
    <s v=""/>
    <s v="JRNL00490050"/>
    <x v="52"/>
    <d v="2019-06-03T00:00:00"/>
    <s v="Yes"/>
  </r>
  <r>
    <x v="1"/>
    <s v="FC00"/>
    <s v="JRNL00490567"/>
    <s v="CF00-00000-1225-1440"/>
    <s v="CF00"/>
    <s v="00000"/>
    <s v="1225"/>
    <s v="1440"/>
    <s v=""/>
    <n v="3705.69"/>
    <s v="BAD DEBT PROV"/>
    <s v=""/>
    <s v=""/>
    <s v="JRNL00490567"/>
    <x v="52"/>
    <d v="2019-06-06T00:00:00"/>
    <s v="Yes"/>
  </r>
  <r>
    <x v="2"/>
    <s v="CF00"/>
    <s v="JRNL00491062"/>
    <s v="CF00-00000-1225-1440"/>
    <s v="CF00"/>
    <s v="00000"/>
    <s v="1225"/>
    <s v="1440"/>
    <s v=""/>
    <n v="-5442"/>
    <s v="Uncollectible Exp Accrual"/>
    <s v=""/>
    <s v=""/>
    <s v="JRNL00491062"/>
    <x v="52"/>
    <d v="2019-06-10T00:00:00"/>
    <s v="Yes"/>
  </r>
  <r>
    <x v="0"/>
    <s v="FC00"/>
    <s v="JRNL00492452"/>
    <s v="CF00-00000-1225-1440"/>
    <s v="CF00"/>
    <s v="00000"/>
    <s v="1225"/>
    <s v="1440"/>
    <s v=""/>
    <n v="-339.07"/>
    <s v="BAD DEBT PROVISION"/>
    <s v=""/>
    <s v=""/>
    <s v="JRNL00492452"/>
    <x v="53"/>
    <d v="2019-07-01T00:00:00"/>
    <s v="Yes"/>
  </r>
  <r>
    <x v="1"/>
    <s v="FC00"/>
    <s v="JRNL00492829"/>
    <s v="CF00-00000-1225-1440"/>
    <s v="CF00"/>
    <s v="00000"/>
    <s v="1225"/>
    <s v="1440"/>
    <s v=""/>
    <n v="4312.07"/>
    <s v="BAD DEBT PROV"/>
    <s v=""/>
    <s v=""/>
    <s v="JRNL00492829"/>
    <x v="53"/>
    <d v="2019-07-05T00:00:00"/>
    <s v="Yes"/>
  </r>
  <r>
    <x v="2"/>
    <s v="CF00"/>
    <s v="JRNL00493448"/>
    <s v="CF00-00000-1225-1440"/>
    <s v="CF00"/>
    <s v="00000"/>
    <s v="1225"/>
    <s v="1440"/>
    <s v=""/>
    <n v="-51458"/>
    <s v="Uncollectible Exp Accrual"/>
    <s v=""/>
    <s v=""/>
    <s v="JRNL00493448"/>
    <x v="53"/>
    <d v="2019-07-09T00:00:00"/>
    <s v="Yes"/>
  </r>
  <r>
    <x v="2"/>
    <s v="CF00"/>
    <s v="JRNL00493589"/>
    <s v="CF00-00000-1225-1440"/>
    <s v="CF00"/>
    <s v="00000"/>
    <s v="1225"/>
    <s v="1440"/>
    <s v=""/>
    <n v="56400"/>
    <s v="T/U Uncollectible Exp Accrual"/>
    <s v=""/>
    <s v=""/>
    <s v="JRNL00493589"/>
    <x v="53"/>
    <d v="2019-07-09T00:00:00"/>
    <s v="Yes"/>
  </r>
  <r>
    <x v="2"/>
    <s v="CF00"/>
    <s v="JRNL00493699"/>
    <s v="CF00-00000-1225-1440"/>
    <s v="CF00"/>
    <s v="00000"/>
    <s v="1225"/>
    <s v="1440"/>
    <s v=""/>
    <n v="-56400"/>
    <s v="Adjust Bad Debt for Klausner Lumber"/>
    <s v=""/>
    <s v=""/>
    <s v="JRNL00493699"/>
    <x v="53"/>
    <d v="2019-07-09T00:00:00"/>
    <s v="Yes"/>
  </r>
  <r>
    <x v="2"/>
    <s v="CF00"/>
    <s v="JRNL00493723"/>
    <s v="CF00-00000-1225-1440"/>
    <s v="CF00"/>
    <s v="00000"/>
    <s v="1225"/>
    <s v="1440"/>
    <s v=""/>
    <n v="56400"/>
    <s v="Rvrs Bad Debt for Klausner Lumber"/>
    <s v=""/>
    <s v="(PC Customer)"/>
    <s v="JRNL00493723"/>
    <x v="53"/>
    <d v="2019-07-10T00:00:00"/>
    <s v="Yes"/>
  </r>
  <r>
    <x v="0"/>
    <s v="FC00"/>
    <s v="JRNL00495019"/>
    <s v="CF00-00000-1225-1440"/>
    <s v="CF00"/>
    <s v="00000"/>
    <s v="1225"/>
    <s v="1440"/>
    <s v=""/>
    <n v="-99.37"/>
    <s v="BAD DEBT PROVISION"/>
    <s v=""/>
    <s v=""/>
    <s v="JRNL00495019"/>
    <x v="54"/>
    <d v="2019-08-01T00:00:00"/>
    <s v="Yes"/>
  </r>
  <r>
    <x v="1"/>
    <s v="FC00"/>
    <s v="JRNL00495223"/>
    <s v="CF00-00000-1225-1440"/>
    <s v="CF00"/>
    <s v="00000"/>
    <s v="1225"/>
    <s v="1440"/>
    <s v=""/>
    <n v="4426.67"/>
    <s v="BAD DEBT PROV"/>
    <s v=""/>
    <s v=""/>
    <s v="JRNL00495223"/>
    <x v="54"/>
    <d v="2019-08-05T00:00:00"/>
    <s v="Yes"/>
  </r>
  <r>
    <x v="2"/>
    <s v="CF00"/>
    <s v="JRNL00495798"/>
    <s v="CF00-00000-1225-1440"/>
    <s v="CF00"/>
    <s v="00000"/>
    <s v="1225"/>
    <s v="1440"/>
    <s v=""/>
    <n v="-4602"/>
    <s v="Uncollectible Exp Accrual"/>
    <s v=""/>
    <s v=""/>
    <s v="JRNL00495798"/>
    <x v="54"/>
    <d v="2019-08-08T00:00:00"/>
    <s v="Yes"/>
  </r>
  <r>
    <x v="0"/>
    <s v="FC00"/>
    <s v="JRNL00497351"/>
    <s v="CF00-00000-1225-1440"/>
    <s v="CF00"/>
    <s v="00000"/>
    <s v="1225"/>
    <s v="1440"/>
    <s v=""/>
    <n v="-817.33"/>
    <s v="BAD DEBT PROVISION"/>
    <s v=""/>
    <s v=""/>
    <s v="JRNL00497351"/>
    <x v="55"/>
    <d v="2019-09-04T00:00:00"/>
    <s v="Yes"/>
  </r>
  <r>
    <x v="1"/>
    <s v="FC00"/>
    <s v="JRNL00497600"/>
    <s v="CF00-00000-1225-1440"/>
    <s v="CF00"/>
    <s v="00000"/>
    <s v="1225"/>
    <s v="1440"/>
    <s v=""/>
    <n v="9212.27"/>
    <s v="BAD DEBT PROV"/>
    <s v=""/>
    <s v=""/>
    <s v="JRNL00497600"/>
    <x v="55"/>
    <d v="2019-09-06T00:00:00"/>
    <s v="Yes"/>
  </r>
  <r>
    <x v="2"/>
    <s v="CF00"/>
    <s v="JRNL00498248"/>
    <s v="CF00-00000-1225-1440"/>
    <s v="CF00"/>
    <s v="00000"/>
    <s v="1225"/>
    <s v="1440"/>
    <s v=""/>
    <n v="-4627"/>
    <s v="Uncollectible Exp Accrual"/>
    <s v=""/>
    <s v=""/>
    <s v="JRNL00498248"/>
    <x v="55"/>
    <d v="2019-09-11T00:00:00"/>
    <s v="Yes"/>
  </r>
  <r>
    <x v="0"/>
    <s v="FC00"/>
    <s v="JRNL00499516"/>
    <s v="CF00-00000-1225-1440"/>
    <s v="CF00"/>
    <s v="00000"/>
    <s v="1225"/>
    <s v="1440"/>
    <s v=""/>
    <n v="-286.25"/>
    <s v="BAD DEBT PROVISION"/>
    <s v=""/>
    <s v=""/>
    <s v="JRNL00499516"/>
    <x v="56"/>
    <d v="2019-10-03T00:00:00"/>
    <s v="Yes"/>
  </r>
  <r>
    <x v="1"/>
    <s v="FC00"/>
    <s v="JRNL00499738"/>
    <s v="CF00-00000-1225-1440"/>
    <s v="CF00"/>
    <s v="00000"/>
    <s v="1225"/>
    <s v="1440"/>
    <s v=""/>
    <n v="5784.59"/>
    <s v="BAD DEBT PROV"/>
    <s v=""/>
    <s v=""/>
    <s v="JRNL00499738"/>
    <x v="56"/>
    <d v="2019-10-03T00:00:00"/>
    <s v="Yes"/>
  </r>
  <r>
    <x v="2"/>
    <s v="CF00"/>
    <s v="JRNL00500535"/>
    <s v="CF00-00000-1225-1440"/>
    <s v="CF00"/>
    <s v="00000"/>
    <s v="1225"/>
    <s v="1440"/>
    <s v=""/>
    <n v="-90314"/>
    <s v="T/U Uncollectible Exp Accrual"/>
    <s v=""/>
    <s v=""/>
    <s v="JRNL00500535"/>
    <x v="56"/>
    <d v="2019-10-08T00:00:00"/>
    <s v="Yes"/>
  </r>
  <r>
    <x v="0"/>
    <s v="FC00"/>
    <s v="JRNL00501818"/>
    <s v="CF00-00000-1225-1440"/>
    <s v="CF00"/>
    <s v="00000"/>
    <s v="1225"/>
    <s v="1440"/>
    <s v=""/>
    <n v="-784.41"/>
    <s v="BAD DEBT PROVISION"/>
    <s v=""/>
    <s v=""/>
    <s v="JRNL00501818"/>
    <x v="57"/>
    <d v="2019-11-08T00:00:00"/>
    <s v="Yes"/>
  </r>
  <r>
    <x v="1"/>
    <s v="FC00"/>
    <s v="JRNL00502046"/>
    <s v="CF00-00000-1225-1440"/>
    <s v="CF00"/>
    <s v="00000"/>
    <s v="1225"/>
    <s v="1440"/>
    <s v=""/>
    <n v="4769.29"/>
    <s v="BAD DEBT PROV"/>
    <s v=""/>
    <s v=""/>
    <s v="JRNL00502046"/>
    <x v="57"/>
    <d v="2019-11-05T00:00:00"/>
    <s v="Yes"/>
  </r>
  <r>
    <x v="2"/>
    <s v="CF00"/>
    <s v="JRNL00502515"/>
    <s v="CF00-00000-1225-1440"/>
    <s v="CF00"/>
    <s v="00000"/>
    <s v="1225"/>
    <s v="1440"/>
    <s v=""/>
    <n v="-4746"/>
    <s v="Uncollectible Exp Accrual"/>
    <s v=""/>
    <s v=""/>
    <s v="JRNL00502515"/>
    <x v="57"/>
    <d v="2019-11-08T00:00:00"/>
    <s v="Yes"/>
  </r>
  <r>
    <x v="0"/>
    <s v="FC00"/>
    <s v="JRNL00503722"/>
    <s v="CF00-00000-1225-1440"/>
    <s v="CF00"/>
    <s v="00000"/>
    <s v="1225"/>
    <s v="1440"/>
    <s v=""/>
    <n v="-466.64"/>
    <s v="BAD DEBT PROVISION"/>
    <s v=""/>
    <s v=""/>
    <s v="JRNL00503722"/>
    <x v="58"/>
    <d v="2019-12-02T00:00:00"/>
    <s v="Yes"/>
  </r>
  <r>
    <x v="1"/>
    <s v="FC00"/>
    <s v="JRNL00504097"/>
    <s v="CF00-00000-1225-1440"/>
    <s v="CF00"/>
    <s v="00000"/>
    <s v="1225"/>
    <s v="1440"/>
    <s v=""/>
    <n v="4130.78"/>
    <s v="BAD DEBT PROV"/>
    <s v=""/>
    <s v=""/>
    <s v="JRNL00504097"/>
    <x v="58"/>
    <d v="2019-12-05T00:00:00"/>
    <s v="Yes"/>
  </r>
  <r>
    <x v="2"/>
    <s v="CF00"/>
    <s v="JRNL00504418"/>
    <s v="CF00-00000-1225-1440"/>
    <s v="CF00"/>
    <s v="00000"/>
    <s v="1225"/>
    <s v="1440"/>
    <s v=""/>
    <n v="-4189"/>
    <s v="Uncollectible Exp Accrual"/>
    <s v=""/>
    <s v=""/>
    <s v="JRNL00504418"/>
    <x v="58"/>
    <d v="2019-12-09T00:00:00"/>
    <s v="Yes"/>
  </r>
  <r>
    <x v="0"/>
    <s v="FC00"/>
    <s v="JRNL00505547"/>
    <s v="CF00-00000-1225-1440"/>
    <s v="CF00"/>
    <s v="00000"/>
    <s v="1225"/>
    <s v="1440"/>
    <s v=""/>
    <n v="-1149.8499999999999"/>
    <s v="BAD DEBT PROVISION"/>
    <s v=""/>
    <s v=""/>
    <s v="JRNL00505547"/>
    <x v="59"/>
    <d v="2020-01-03T00:00:00"/>
    <s v="Yes"/>
  </r>
  <r>
    <x v="2"/>
    <s v="CF00"/>
    <s v="JRNL00506636"/>
    <s v="CF00-00000-1225-1440"/>
    <s v="CF00"/>
    <s v="00000"/>
    <s v="1225"/>
    <s v="1440"/>
    <s v=""/>
    <n v="-1964"/>
    <s v="T/U Uncollectible Exp Accrual"/>
    <s v=""/>
    <s v=""/>
    <s v="JRNL00506636"/>
    <x v="59"/>
    <d v="2020-01-13T00:00:00"/>
    <s v="Yes"/>
  </r>
  <r>
    <x v="2"/>
    <s v="CF00"/>
    <s v="JRNL00506767"/>
    <s v="CF00-00000-1225-1440"/>
    <s v="CF00"/>
    <s v="00000"/>
    <s v="1225"/>
    <s v="1440"/>
    <s v=""/>
    <n v="-34466"/>
    <s v="T/U Uncollectible Exp Accrual"/>
    <s v=""/>
    <s v=""/>
    <s v="JRNL00506767"/>
    <x v="59"/>
    <d v="2020-01-14T00:00:00"/>
    <s v="Yes"/>
  </r>
  <r>
    <x v="1"/>
    <s v="FC00"/>
    <s v="JRNL00506790"/>
    <s v="CF00-00000-1225-1440"/>
    <s v="CF00"/>
    <s v="00000"/>
    <s v="1225"/>
    <s v="1440"/>
    <s v=""/>
    <n v="99946.01"/>
    <s v="BAD DEBT PROV"/>
    <s v=""/>
    <s v=""/>
    <s v="JRNL00506790"/>
    <x v="59"/>
    <d v="2020-01-14T00:00:00"/>
    <s v="Yes"/>
  </r>
  <r>
    <x v="1"/>
    <s v="FC00"/>
    <s v="JRNL00507000"/>
    <s v="CF00-00000-1225-1440"/>
    <s v="CF00"/>
    <s v="00000"/>
    <s v="1225"/>
    <s v="1440"/>
    <s v=""/>
    <n v="-99946.01"/>
    <s v="BAD DEBT PROV"/>
    <s v=""/>
    <s v=""/>
    <s v="JRNL00506790"/>
    <x v="60"/>
    <d v="2020-01-14T00:00:00"/>
    <s v="Yes"/>
  </r>
  <r>
    <x v="0"/>
    <s v="FC00"/>
    <s v="JRNL00507810"/>
    <s v="CF00-00000-1225-1440"/>
    <s v="CF00"/>
    <s v="00000"/>
    <s v="1225"/>
    <s v="1440"/>
    <s v=""/>
    <n v="-479.68"/>
    <s v="BAD DEBT PROVISION"/>
    <s v=""/>
    <s v=""/>
    <s v="JRNL00507810"/>
    <x v="60"/>
    <d v="2020-02-05T00:00:00"/>
    <s v="Yes"/>
  </r>
  <r>
    <x v="1"/>
    <s v="FC00"/>
    <s v="JRNL00508043"/>
    <s v="CF00-00000-1225-1440"/>
    <s v="CF00"/>
    <s v="00000"/>
    <s v="1225"/>
    <s v="1440"/>
    <s v=""/>
    <n v="29312.54"/>
    <s v="BAD DEBT PROV"/>
    <s v=""/>
    <s v=""/>
    <s v="JRNL00508043"/>
    <x v="60"/>
    <d v="2020-02-05T00:00:00"/>
    <s v="Yes"/>
  </r>
  <r>
    <x v="2"/>
    <s v="CF00"/>
    <s v="JRNL00508816"/>
    <s v="CF00-00000-1225-1440"/>
    <s v="CF00"/>
    <s v="00000"/>
    <s v="1225"/>
    <s v="1440"/>
    <s v=""/>
    <n v="-4402"/>
    <s v="Uncollectible Exp Accrual"/>
    <s v=""/>
    <s v=""/>
    <s v="JRNL00508816"/>
    <x v="60"/>
    <d v="2020-02-13T00:00:00"/>
    <s v="Yes"/>
  </r>
  <r>
    <x v="0"/>
    <s v="FC00"/>
    <s v="JRNL00509833"/>
    <s v="CF00-00000-1225-1440"/>
    <s v="CF00"/>
    <s v="00000"/>
    <s v="1225"/>
    <s v="1440"/>
    <s v=""/>
    <n v="-78.12"/>
    <s v="BAD DEBT PROVISION"/>
    <s v=""/>
    <s v=""/>
    <s v="JRNL00509833"/>
    <x v="61"/>
    <d v="2020-03-02T00:00:00"/>
    <s v="Yes"/>
  </r>
  <r>
    <x v="1"/>
    <s v="FC00"/>
    <s v="JRNL00510127"/>
    <s v="CF00-00000-1225-1440"/>
    <s v="CF00"/>
    <s v="00000"/>
    <s v="1225"/>
    <s v="1440"/>
    <s v=""/>
    <n v="11426.62"/>
    <s v="BAD DEBT PROV"/>
    <s v=""/>
    <s v=""/>
    <s v="JRNL00510127"/>
    <x v="61"/>
    <d v="2020-03-04T00:00:00"/>
    <s v="Yes"/>
  </r>
  <r>
    <x v="2"/>
    <s v="CF00"/>
    <s v="JRNL00510466"/>
    <s v="CF00-00000-1225-1440"/>
    <s v="CF00"/>
    <s v="00000"/>
    <s v="1225"/>
    <s v="1440"/>
    <s v=""/>
    <n v="-4811"/>
    <s v="Uncollectible Exp Accrual"/>
    <s v=""/>
    <s v=""/>
    <s v="JRNL00510466"/>
    <x v="61"/>
    <d v="2020-03-06T00:00:00"/>
    <s v="Yes"/>
  </r>
  <r>
    <x v="0"/>
    <s v="FC00"/>
    <s v="JRNL00511604"/>
    <s v="CF00-00000-1225-1440"/>
    <s v="CF00"/>
    <s v="00000"/>
    <s v="1225"/>
    <s v="1440"/>
    <s v=""/>
    <n v="-482.38"/>
    <s v="BAD DEBT PROVISION"/>
    <s v=""/>
    <s v=""/>
    <s v="JRNL00511604"/>
    <x v="62"/>
    <d v="2020-04-01T00:00:00"/>
    <s v="Yes"/>
  </r>
  <r>
    <x v="1"/>
    <s v="FC00"/>
    <s v="JRNL00511907"/>
    <s v="CF00-00000-1225-1440"/>
    <s v="CF00"/>
    <s v="00000"/>
    <s v="1225"/>
    <s v="1440"/>
    <s v=""/>
    <n v="3180.64"/>
    <s v="BAD DEBT PROV"/>
    <s v=""/>
    <s v=""/>
    <s v="JRNL00511907"/>
    <x v="62"/>
    <d v="2020-04-03T00:00:00"/>
    <s v="Yes"/>
  </r>
  <r>
    <x v="2"/>
    <s v="CF00"/>
    <s v="JRNL00512364"/>
    <s v="CF00-00000-1225-1440"/>
    <s v="CF00"/>
    <s v="00000"/>
    <s v="1225"/>
    <s v="1440"/>
    <s v=""/>
    <n v="89410"/>
    <s v="T/U Uncollectible Exp Accrual"/>
    <s v=""/>
    <s v=""/>
    <s v="JRNL00512364"/>
    <x v="62"/>
    <d v="2020-04-08T00:00:00"/>
    <s v="Yes"/>
  </r>
  <r>
    <x v="0"/>
    <s v="FC00"/>
    <s v="JRNL00513753"/>
    <s v="CF00-00000-1225-1440"/>
    <s v="CF00"/>
    <s v="00000"/>
    <s v="1225"/>
    <s v="1440"/>
    <s v=""/>
    <n v="-297.38"/>
    <s v="BAD DEBT PROVISION"/>
    <s v=""/>
    <s v=""/>
    <s v="JRNL00513753"/>
    <x v="63"/>
    <d v="2020-05-04T00:00:00"/>
    <s v="Yes"/>
  </r>
  <r>
    <x v="1"/>
    <s v="FC00"/>
    <s v="JRNL00513889"/>
    <s v="CF00-00000-1225-1440"/>
    <s v="CF00"/>
    <s v="00000"/>
    <s v="1225"/>
    <s v="1440"/>
    <s v=""/>
    <n v="3041.24"/>
    <s v="BAD DEBT PROV"/>
    <s v=""/>
    <s v=""/>
    <s v="JRNL00513889"/>
    <x v="63"/>
    <d v="2020-05-05T00:00:00"/>
    <s v="Yes"/>
  </r>
  <r>
    <x v="2"/>
    <s v="CF00"/>
    <s v="JRNL00514344"/>
    <s v="CF00-00000-1225-1440"/>
    <s v="CF00"/>
    <s v="00000"/>
    <s v="1225"/>
    <s v="1440"/>
    <s v=""/>
    <n v="-6425"/>
    <s v="Uncollectible Exp Accrual"/>
    <s v=""/>
    <s v=""/>
    <s v="JRNL00514344"/>
    <x v="63"/>
    <d v="2020-05-11T00:00:00"/>
    <s v="Yes"/>
  </r>
  <r>
    <x v="0"/>
    <s v="FC00"/>
    <s v="JRNL00515303"/>
    <s v="CF00-00000-1225-1440"/>
    <s v="CF00"/>
    <s v="00000"/>
    <s v="1225"/>
    <s v="1440"/>
    <s v=""/>
    <n v="-417.87"/>
    <s v="BAD DEBT PROVISION"/>
    <s v=""/>
    <s v=""/>
    <s v="JRNL00515303"/>
    <x v="64"/>
    <d v="2020-06-01T00:00:00"/>
    <s v="Yes"/>
  </r>
  <r>
    <x v="1"/>
    <s v="FC00"/>
    <s v="JRNL00515589"/>
    <s v="CF00-00000-1225-1440"/>
    <s v="CF00"/>
    <s v="00000"/>
    <s v="1225"/>
    <s v="1440"/>
    <s v=""/>
    <n v="3101.59"/>
    <s v="BAD DEBT PROV"/>
    <s v=""/>
    <s v=""/>
    <s v="JRNL00515589"/>
    <x v="64"/>
    <d v="2020-06-03T00:00:00"/>
    <s v="Yes"/>
  </r>
  <r>
    <x v="2"/>
    <s v="CF00"/>
    <s v="JRNL00515992"/>
    <s v="CF00-00000-1225-1440"/>
    <s v="CF00"/>
    <s v="00000"/>
    <s v="1225"/>
    <s v="1440"/>
    <s v=""/>
    <n v="-6372"/>
    <s v="Uncollectible Exp Accrual"/>
    <s v=""/>
    <s v=""/>
    <s v="JRNL00515992"/>
    <x v="64"/>
    <d v="2020-06-05T00:00:00"/>
    <s v="Yes"/>
  </r>
  <r>
    <x v="0"/>
    <s v="FC00"/>
    <s v="JRNL00517032"/>
    <s v="CF00-00000-1225-1440"/>
    <s v="CF00"/>
    <s v="00000"/>
    <s v="1225"/>
    <s v="1440"/>
    <s v=""/>
    <n v="-444.95"/>
    <s v="BAD DEBT PROVISION"/>
    <s v=""/>
    <s v=""/>
    <s v="JRNL00517032"/>
    <x v="65"/>
    <d v="2020-07-01T00:00:00"/>
    <s v="Yes"/>
  </r>
  <r>
    <x v="1"/>
    <s v="FC00"/>
    <s v="JRNL00517319"/>
    <s v="CF00-00000-1225-1440"/>
    <s v="CF00"/>
    <s v="00000"/>
    <s v="1225"/>
    <s v="1440"/>
    <s v=""/>
    <n v="3880.46"/>
    <s v="BAD DEBT PROV"/>
    <s v=""/>
    <s v=""/>
    <s v="JRNL00517319"/>
    <x v="65"/>
    <d v="2020-07-07T00:00:00"/>
    <s v="Yes"/>
  </r>
  <r>
    <x v="2"/>
    <s v="CF00"/>
    <s v="JRNL00517687"/>
    <s v="CF00-00000-1225-1440"/>
    <s v="CF00"/>
    <s v="00000"/>
    <s v="1225"/>
    <s v="1440"/>
    <s v=""/>
    <n v="-123612"/>
    <s v="T/U Uncollectible Exp Accrual"/>
    <s v=""/>
    <s v=""/>
    <s v="JRNL00517687"/>
    <x v="65"/>
    <d v="2020-07-09T00:00:00"/>
    <s v="Yes"/>
  </r>
  <r>
    <x v="0"/>
    <s v="FC00"/>
    <s v="JRNL00518801"/>
    <s v="CF00-00000-1225-1440"/>
    <s v="CF00"/>
    <s v="00000"/>
    <s v="1225"/>
    <s v="1440"/>
    <s v=""/>
    <n v="-236.47"/>
    <s v="BAD DEBT PROVISION"/>
    <s v=""/>
    <s v=""/>
    <s v="JRNL00518801"/>
    <x v="66"/>
    <d v="2020-08-03T00:00:00"/>
    <s v="Yes"/>
  </r>
  <r>
    <x v="1"/>
    <s v="FC00"/>
    <s v="JRNL00519089"/>
    <s v="CF00-00000-1225-1440"/>
    <s v="CF00"/>
    <s v="00000"/>
    <s v="1225"/>
    <s v="1440"/>
    <s v=""/>
    <n v="4589.1000000000004"/>
    <s v="BAD DEBT PROV"/>
    <s v=""/>
    <s v=""/>
    <s v="JRNL00519089"/>
    <x v="66"/>
    <d v="2020-08-06T00:00:00"/>
    <s v="Yes"/>
  </r>
  <r>
    <x v="2"/>
    <s v="CF00"/>
    <s v="JRNL00519354"/>
    <s v="CF00-00000-1225-1440"/>
    <s v="CF00"/>
    <s v="00000"/>
    <s v="1225"/>
    <s v="1440"/>
    <s v=""/>
    <n v="-6531"/>
    <s v="Uncollectible Exp Accrual"/>
    <s v=""/>
    <s v=""/>
    <s v="JRNL00519354"/>
    <x v="66"/>
    <d v="2020-08-10T00:00:00"/>
    <s v="Yes"/>
  </r>
  <r>
    <x v="0"/>
    <s v="FC00"/>
    <s v="JRNL00520411"/>
    <s v="CF00-00000-1225-1440"/>
    <s v="CF00"/>
    <s v="00000"/>
    <s v="1225"/>
    <s v="1440"/>
    <s v=""/>
    <n v="-340.02"/>
    <s v="BAD DEBT PROVISION"/>
    <s v=""/>
    <s v=""/>
    <s v="JRNL00520411"/>
    <x v="67"/>
    <d v="2020-09-07T00:00:00"/>
    <s v="Yes"/>
  </r>
  <r>
    <x v="1"/>
    <s v="FC00"/>
    <s v="JRNL00520611"/>
    <s v="CF00-00000-1225-1440"/>
    <s v="CF00"/>
    <s v="00000"/>
    <s v="1225"/>
    <s v="1440"/>
    <s v=""/>
    <n v="9299.5300000000007"/>
    <s v="BAD DEBT PROV"/>
    <s v=""/>
    <s v=""/>
    <s v="JRNL00520611"/>
    <x v="67"/>
    <d v="2020-09-04T00:00:00"/>
    <s v="Yes"/>
  </r>
  <r>
    <x v="2"/>
    <s v="CF00"/>
    <s v="JRNL00520961"/>
    <s v="CF00-00000-1225-1440"/>
    <s v="CF00"/>
    <s v="00000"/>
    <s v="1225"/>
    <s v="1440"/>
    <s v=""/>
    <n v="-6754"/>
    <s v="Uncollectible Exp Accrual"/>
    <s v=""/>
    <s v=""/>
    <s v="JRNL00520961"/>
    <x v="67"/>
    <d v="2020-09-10T00:00:00"/>
    <s v="Yes"/>
  </r>
  <r>
    <x v="0"/>
    <s v="FC00"/>
    <s v="JRNL00522004"/>
    <s v="CF00-00000-1225-1440"/>
    <s v="CF00"/>
    <s v="00000"/>
    <s v="1225"/>
    <s v="1440"/>
    <s v=""/>
    <n v="-226.38"/>
    <s v="BAD DEBT PROVISION"/>
    <s v=""/>
    <s v=""/>
    <s v="JRNL00522004"/>
    <x v="68"/>
    <d v="2020-10-01T00:00:00"/>
    <s v="Yes"/>
  </r>
  <r>
    <x v="1"/>
    <s v="FC00"/>
    <s v="JRNL00522327"/>
    <s v="CF00-00000-1225-1440"/>
    <s v="CF00"/>
    <s v="00000"/>
    <s v="1225"/>
    <s v="1440"/>
    <s v=""/>
    <n v="2903.9"/>
    <s v="BAD DEBT PROV"/>
    <s v=""/>
    <s v=""/>
    <s v="JRNL00522327"/>
    <x v="68"/>
    <d v="2020-10-06T00:00:00"/>
    <s v="Yes"/>
  </r>
  <r>
    <x v="2"/>
    <s v="CF00"/>
    <s v="JRNL00522514"/>
    <s v="CF00-00000-1225-1440"/>
    <s v="CF00"/>
    <s v="00000"/>
    <s v="1225"/>
    <s v="1440"/>
    <s v=""/>
    <n v="-20587"/>
    <s v="T/U Uncollectible Exp Accrual"/>
    <s v=""/>
    <s v=""/>
    <s v="JRNL00522514"/>
    <x v="68"/>
    <d v="2020-10-08T00:00:00"/>
    <s v="Yes"/>
  </r>
  <r>
    <x v="0"/>
    <s v="FC00"/>
    <s v="JRNL00523856"/>
    <s v="CF00-00000-1225-1440"/>
    <s v="CF00"/>
    <s v="00000"/>
    <s v="1225"/>
    <s v="1440"/>
    <s v=""/>
    <n v="-500.97"/>
    <s v="BAD DEBT PROVISION"/>
    <s v=""/>
    <s v=""/>
    <s v="JRNL00523856"/>
    <x v="69"/>
    <d v="2020-11-02T00:00:00"/>
    <s v="Yes"/>
  </r>
  <r>
    <x v="1"/>
    <s v="FC00"/>
    <s v="JRNL00524040"/>
    <s v="CF00-00000-1225-1440"/>
    <s v="CF00"/>
    <s v="00000"/>
    <s v="1225"/>
    <s v="1440"/>
    <s v=""/>
    <n v="3567.98"/>
    <s v="BAD DEBT PROV"/>
    <s v=""/>
    <s v=""/>
    <s v="JRNL00524040"/>
    <x v="69"/>
    <d v="2020-11-04T00:00:00"/>
    <s v="Yes"/>
  </r>
  <r>
    <x v="2"/>
    <s v="CF00"/>
    <s v="JRNL00524485"/>
    <s v="CF00-00000-1225-1440"/>
    <s v="CF00"/>
    <s v="00000"/>
    <s v="1225"/>
    <s v="1440"/>
    <s v=""/>
    <n v="-6603"/>
    <s v="Uncollectible Exp Accrual"/>
    <s v=""/>
    <s v=""/>
    <s v="JRNL00524485"/>
    <x v="69"/>
    <d v="2020-11-09T00:00:00"/>
    <s v="Yes"/>
  </r>
  <r>
    <x v="0"/>
    <s v="FC00"/>
    <s v="JRNL00525512"/>
    <s v="CF00-00000-1225-1440"/>
    <s v="CF00"/>
    <s v="00000"/>
    <s v="1225"/>
    <s v="1440"/>
    <s v=""/>
    <n v="-132.30000000000001"/>
    <s v="BAD DEBT PROVISION"/>
    <s v=""/>
    <s v=""/>
    <s v="JRNL00525512"/>
    <x v="70"/>
    <d v="2020-12-02T00:00:00"/>
    <s v="Yes"/>
  </r>
  <r>
    <x v="1"/>
    <s v="FC00"/>
    <s v="JRNL00525854"/>
    <s v="CF00-00000-1225-1440"/>
    <s v="CF00"/>
    <s v="00000"/>
    <s v="1225"/>
    <s v="1440"/>
    <s v=""/>
    <n v="3530.37"/>
    <s v="BAD DEBT PROV"/>
    <s v=""/>
    <s v=""/>
    <s v="JRNL00525854"/>
    <x v="70"/>
    <d v="2020-12-07T00:00:00"/>
    <s v="Yes"/>
  </r>
  <r>
    <x v="2"/>
    <s v="CF00"/>
    <s v="JRNL00526335"/>
    <s v="CF00-00000-1225-1440"/>
    <s v="CF00"/>
    <s v="00000"/>
    <s v="1225"/>
    <s v="1440"/>
    <s v=""/>
    <n v="-6626"/>
    <s v="Uncollectible Exp Accrual"/>
    <s v=""/>
    <s v=""/>
    <s v="JRNL00526335"/>
    <x v="70"/>
    <d v="2020-12-08T00:00:00"/>
    <s v="Yes"/>
  </r>
  <r>
    <x v="0"/>
    <s v="FC00"/>
    <s v="JRNL00527169"/>
    <s v="CF00-00000-1225-1440"/>
    <s v="CF00"/>
    <s v="00000"/>
    <s v="1225"/>
    <s v="1440"/>
    <s v=""/>
    <n v="-133.97"/>
    <s v="BAD DEBT PROVISION"/>
    <s v=""/>
    <s v=""/>
    <s v="JRNL00527169"/>
    <x v="71"/>
    <d v="2021-01-05T00:00:00"/>
    <s v="Yes"/>
  </r>
  <r>
    <x v="1"/>
    <s v="FC00"/>
    <s v="JRNL00527408"/>
    <s v="CF00-00000-1225-1440"/>
    <s v="CF00"/>
    <s v="00000"/>
    <s v="1225"/>
    <s v="1440"/>
    <s v=""/>
    <n v="2765.27"/>
    <s v="BAD DEBT PROV"/>
    <s v=""/>
    <s v=""/>
    <s v="JRNL00527408"/>
    <x v="71"/>
    <d v="2021-01-07T00:00:00"/>
    <s v="Yes"/>
  </r>
  <r>
    <x v="2"/>
    <s v="CF00"/>
    <s v="JRNL00527683"/>
    <s v="CF00-00000-1225-1440"/>
    <s v="CF00"/>
    <s v="00000"/>
    <s v="1225"/>
    <s v="1440"/>
    <s v=""/>
    <n v="-64057"/>
    <s v="T/U Uncollectible Exp Accrual"/>
    <s v=""/>
    <s v=""/>
    <s v="JRNL00527683"/>
    <x v="71"/>
    <d v="2021-01-12T00:00:00"/>
    <s v="Yes"/>
  </r>
  <r>
    <x v="0"/>
    <s v="FC00"/>
    <s v="JRNL00529325"/>
    <s v="CF00-00000-1225-1440"/>
    <s v="CF00"/>
    <s v="00000"/>
    <s v="1225"/>
    <s v="1440"/>
    <s v=""/>
    <n v="-770.68"/>
    <s v="BAD DEBT PROVISION"/>
    <s v=""/>
    <s v=""/>
    <s v="JRNL00529325"/>
    <x v="72"/>
    <d v="2021-02-03T00:00:00"/>
    <s v="Yes"/>
  </r>
  <r>
    <x v="1"/>
    <s v="FC00"/>
    <s v="JRNL00529409"/>
    <s v="CF00-00000-1225-1440"/>
    <s v="CF00"/>
    <s v="00000"/>
    <s v="1225"/>
    <s v="1440"/>
    <s v=""/>
    <n v="5739.27"/>
    <s v="BAD DEBT PROV"/>
    <s v=""/>
    <s v=""/>
    <s v="JRNL00529409"/>
    <x v="72"/>
    <d v="2021-02-11T00:00:00"/>
    <s v="Yes"/>
  </r>
  <r>
    <x v="2"/>
    <s v="CF00"/>
    <s v="JRNL00530262"/>
    <s v="CF00-00000-1225-1440"/>
    <s v="CF00"/>
    <s v="00000"/>
    <s v="1225"/>
    <s v="1440"/>
    <s v=""/>
    <n v="-8798"/>
    <s v="Uncollectible Exp Accrual"/>
    <s v=""/>
    <s v=""/>
    <s v="JRNL00530262"/>
    <x v="72"/>
    <d v="2021-02-15T00:00:00"/>
    <s v="Yes"/>
  </r>
  <r>
    <x v="0"/>
    <s v="FC00"/>
    <s v="JRNL00530850"/>
    <s v="CF00-00000-1225-1440"/>
    <s v="CF00"/>
    <s v="00000"/>
    <s v="1225"/>
    <s v="1440"/>
    <s v=""/>
    <n v="-430.74"/>
    <s v="BAD DEBT PROVISION"/>
    <s v=""/>
    <s v=""/>
    <s v="JRNL00530850"/>
    <x v="73"/>
    <d v="2021-03-01T00:00:00"/>
    <s v="Yes"/>
  </r>
  <r>
    <x v="1"/>
    <s v="FC00"/>
    <s v="JRNL00531476"/>
    <s v="CF00-00000-1225-1440"/>
    <s v="CF00"/>
    <s v="00000"/>
    <s v="1225"/>
    <s v="1440"/>
    <s v=""/>
    <n v="4101.37"/>
    <s v="BAD DEBT PROV"/>
    <s v=""/>
    <s v=""/>
    <s v="JRNL00531476"/>
    <x v="73"/>
    <d v="2021-03-07T00:00:00"/>
    <s v="Yes"/>
  </r>
  <r>
    <x v="2"/>
    <s v="CF00"/>
    <s v="JRNL00531634"/>
    <s v="CF00-00000-1225-1440"/>
    <s v="CF00"/>
    <s v="00000"/>
    <s v="1225"/>
    <s v="1440"/>
    <s v=""/>
    <n v="-7929"/>
    <s v="Uncollectible Exp Accrual"/>
    <s v=""/>
    <s v=""/>
    <s v="JRNL00531634"/>
    <x v="73"/>
    <d v="2021-03-08T00:00:00"/>
    <s v="Yes"/>
  </r>
  <r>
    <x v="0"/>
    <s v="FC00"/>
    <s v="JRNL00532732"/>
    <s v="CF00-00000-1225-1440"/>
    <s v="CF00"/>
    <s v="00000"/>
    <s v="1225"/>
    <s v="1440"/>
    <s v=""/>
    <n v="-1012.93"/>
    <s v="BAD DEBT PROVISION"/>
    <s v=""/>
    <s v=""/>
    <s v="JRNL00532732"/>
    <x v="74"/>
    <d v="2021-04-01T00:00:00"/>
    <s v="Yes"/>
  </r>
  <r>
    <x v="1"/>
    <s v="FC00"/>
    <s v="JRNL00533015"/>
    <s v="CF00-00000-1225-1440"/>
    <s v="CF00"/>
    <s v="00000"/>
    <s v="1225"/>
    <s v="1440"/>
    <s v=""/>
    <n v="2655.29"/>
    <s v="BAD DEBT PROV"/>
    <s v=""/>
    <s v=""/>
    <s v="JRNL00533015"/>
    <x v="74"/>
    <d v="2021-04-06T00:00:00"/>
    <s v="Yes"/>
  </r>
  <r>
    <x v="2"/>
    <s v="CF00"/>
    <s v="JRNL00533318"/>
    <s v="CF00-00000-1225-1440"/>
    <s v="CF00"/>
    <s v="00000"/>
    <s v="1225"/>
    <s v="1440"/>
    <s v=""/>
    <n v="15124"/>
    <s v="T/U Uncollectible Exp Accrual"/>
    <s v=""/>
    <s v=""/>
    <s v="JRNL00533318"/>
    <x v="74"/>
    <d v="2021-04-08T00:00:00"/>
    <s v="Yes"/>
  </r>
  <r>
    <x v="0"/>
    <s v="FC00"/>
    <s v="JRNL00534610"/>
    <s v="CF00-00000-1225-1440"/>
    <s v="CF00"/>
    <s v="00000"/>
    <s v="1225"/>
    <s v="1440"/>
    <s v=""/>
    <n v="-782.27"/>
    <s v="BAD DEBT PROVISION"/>
    <s v=""/>
    <s v=""/>
    <s v="JRNL00534610"/>
    <x v="75"/>
    <d v="2021-05-03T00:00:00"/>
    <s v="Yes"/>
  </r>
  <r>
    <x v="1"/>
    <s v="FC00"/>
    <s v="JRNL00534878"/>
    <s v="CF00-00000-1225-1440"/>
    <s v="CF00"/>
    <s v="00000"/>
    <s v="1225"/>
    <s v="1440"/>
    <s v=""/>
    <n v="7523.25"/>
    <s v="BAD DEBT PROV"/>
    <s v=""/>
    <s v=""/>
    <s v="JRNL00534878"/>
    <x v="75"/>
    <d v="2021-05-05T00:00:00"/>
    <s v="Yes"/>
  </r>
  <r>
    <x v="2"/>
    <s v="CF00"/>
    <s v="JRNL00535452"/>
    <s v="CF00-00000-1225-1440"/>
    <s v="CF00"/>
    <s v="00000"/>
    <s v="1225"/>
    <s v="1440"/>
    <s v=""/>
    <n v="-4981"/>
    <s v="Uncollectible Exp Accrual"/>
    <s v=""/>
    <s v=""/>
    <s v="JRNL00535452"/>
    <x v="75"/>
    <d v="2021-05-10T00:00:00"/>
    <s v="Yes"/>
  </r>
  <r>
    <x v="0"/>
    <s v="FC00"/>
    <s v="JRNL00536373"/>
    <s v="CF00-00000-1225-1440"/>
    <s v="CF00"/>
    <s v="00000"/>
    <s v="1225"/>
    <s v="1440"/>
    <s v=""/>
    <n v="-142.22999999999999"/>
    <s v="BAD DEBT PROVISION"/>
    <s v=""/>
    <s v=""/>
    <s v="JRNL00536373"/>
    <x v="76"/>
    <d v="2021-06-01T00:00:00"/>
    <s v="Yes"/>
  </r>
  <r>
    <x v="1"/>
    <s v="FC00"/>
    <s v="JRNL00536550"/>
    <s v="CF00-00000-1225-1440"/>
    <s v="CF00"/>
    <s v="00000"/>
    <s v="1225"/>
    <s v="1440"/>
    <s v=""/>
    <n v="5722.9"/>
    <s v="BAD DEBT PROV"/>
    <s v=""/>
    <s v=""/>
    <s v="JRNL00536550"/>
    <x v="76"/>
    <d v="2021-06-04T00:00:00"/>
    <s v="Yes"/>
  </r>
  <r>
    <x v="2"/>
    <s v="CF00"/>
    <s v="JRNL00537101"/>
    <s v="CF00-00000-1225-1440"/>
    <s v="CF00"/>
    <s v="00000"/>
    <s v="1225"/>
    <s v="1440"/>
    <s v=""/>
    <n v="-4640"/>
    <s v="Uncollectible Exp Accrual"/>
    <s v=""/>
    <s v=""/>
    <s v="JRNL00537101"/>
    <x v="76"/>
    <d v="2021-06-08T00:00:00"/>
    <s v="Yes"/>
  </r>
  <r>
    <x v="0"/>
    <s v="FC00"/>
    <s v="JRNL00538179"/>
    <s v="CF00-00000-1225-1440"/>
    <s v="CF00"/>
    <s v="00000"/>
    <s v="1225"/>
    <s v="1440"/>
    <s v=""/>
    <n v="-643.14"/>
    <s v="BAD DEBT PROVISION"/>
    <s v=""/>
    <s v=""/>
    <s v="JRNL00538179"/>
    <x v="77"/>
    <d v="2021-07-02T00:00:00"/>
    <s v="Yes"/>
  </r>
  <r>
    <x v="1"/>
    <s v="FC00"/>
    <s v="JRNL00538326"/>
    <s v="CF00-00000-1225-1440"/>
    <s v="CF00"/>
    <s v="00000"/>
    <s v="1225"/>
    <s v="1440"/>
    <s v=""/>
    <n v="4143.9399999999996"/>
    <s v="BAD DEBT PROV"/>
    <s v=""/>
    <s v=""/>
    <s v="JRNL00538326"/>
    <x v="77"/>
    <d v="2021-07-06T00:00:00"/>
    <s v="Yes"/>
  </r>
  <r>
    <x v="2"/>
    <s v="CF00"/>
    <s v="JRNL00538597"/>
    <s v="CF00-00000-1225-1440"/>
    <s v="CF00"/>
    <s v="00000"/>
    <s v="1225"/>
    <s v="1440"/>
    <s v=""/>
    <n v="43511"/>
    <s v="T/U Uncollectible Exp Accrual"/>
    <s v=""/>
    <s v=""/>
    <s v="JRNL00538597"/>
    <x v="77"/>
    <d v="2021-07-09T00:00:00"/>
    <s v="Yes"/>
  </r>
  <r>
    <x v="0"/>
    <s v="FC00"/>
    <s v="JRNL00539888"/>
    <s v="CF00-00000-1225-1440"/>
    <s v="CF00"/>
    <s v="00000"/>
    <s v="1225"/>
    <s v="1440"/>
    <s v=""/>
    <n v="-633.25"/>
    <s v="BAD DEBT PROVISION"/>
    <s v=""/>
    <s v=""/>
    <s v="JRNL00539888"/>
    <x v="78"/>
    <d v="2021-08-03T00:00:00"/>
    <s v="Yes"/>
  </r>
  <r>
    <x v="1"/>
    <s v="FC00"/>
    <s v="JRNL00539996"/>
    <s v="CF00-00000-1225-1440"/>
    <s v="CF00"/>
    <s v="00000"/>
    <s v="1225"/>
    <s v="1440"/>
    <s v=""/>
    <n v="10997.33"/>
    <s v="BAD DEBT PROV"/>
    <s v=""/>
    <s v=""/>
    <s v="JRNL00539996"/>
    <x v="78"/>
    <d v="2021-08-04T00:00:00"/>
    <s v="Yes"/>
  </r>
  <r>
    <x v="2"/>
    <s v="CF00"/>
    <s v="JRNL00540530"/>
    <s v="CF00-00000-1225-1440"/>
    <s v="CF00"/>
    <s v="00000"/>
    <s v="1225"/>
    <s v="1440"/>
    <s v=""/>
    <n v="-5147"/>
    <s v="Uncollectible Exp Accrual"/>
    <s v=""/>
    <s v=""/>
    <s v="JRNL00540530"/>
    <x v="78"/>
    <d v="2021-08-09T00:00:00"/>
    <s v="Yes"/>
  </r>
  <r>
    <x v="0"/>
    <s v="FC00"/>
    <s v="JRNL00541392"/>
    <s v="CF00-00000-1225-1440"/>
    <s v="CF00"/>
    <s v="00000"/>
    <s v="1225"/>
    <s v="1440"/>
    <s v=""/>
    <n v="-795.79"/>
    <s v="BAD DEBT PROVISION"/>
    <s v=""/>
    <s v=""/>
    <s v="JRNL00541392"/>
    <x v="79"/>
    <d v="2021-09-01T00:00:00"/>
    <s v="Yes"/>
  </r>
  <r>
    <x v="1"/>
    <s v="FC00"/>
    <s v="JRNL00541654"/>
    <s v="CF00-00000-1225-1440"/>
    <s v="CF00"/>
    <s v="00000"/>
    <s v="1225"/>
    <s v="1440"/>
    <s v=""/>
    <n v="24942.95"/>
    <s v="BAD DEBT PROV"/>
    <s v=""/>
    <s v=""/>
    <s v="JRNL00541654"/>
    <x v="79"/>
    <d v="2021-09-07T00:00:00"/>
    <s v="Yes"/>
  </r>
  <r>
    <x v="2"/>
    <s v="CF00"/>
    <s v="JRNL00542275"/>
    <s v="CF00-00000-1225-1440"/>
    <s v="CF00"/>
    <s v="00000"/>
    <s v="1225"/>
    <s v="1440"/>
    <s v=""/>
    <n v="-5011"/>
    <s v="Uncollectible Exp Accrual"/>
    <s v=""/>
    <s v=""/>
    <s v="JRNL00542275"/>
    <x v="79"/>
    <d v="2021-09-13T00:00:00"/>
    <s v="Yes"/>
  </r>
  <r>
    <x v="0"/>
    <s v="FC00"/>
    <s v="JRNL00543052"/>
    <s v="CF00-00000-1225-1440"/>
    <s v="CF00"/>
    <s v="00000"/>
    <s v="1225"/>
    <s v="1440"/>
    <s v=""/>
    <n v="-1323.95"/>
    <s v="BAD DEBT PROVISION"/>
    <s v=""/>
    <s v=""/>
    <s v="JRNL00543052"/>
    <x v="80"/>
    <d v="2021-10-04T00:00:00"/>
    <s v="Yes"/>
  </r>
  <r>
    <x v="1"/>
    <s v="FC00"/>
    <s v="JRNL00543343"/>
    <s v="CF00-00000-1225-1440"/>
    <s v="CF00"/>
    <s v="00000"/>
    <s v="1225"/>
    <s v="1440"/>
    <s v=""/>
    <n v="12335.76"/>
    <s v="BAD DEBT PROV"/>
    <s v=""/>
    <s v=""/>
    <s v="JRNL00543343"/>
    <x v="80"/>
    <d v="2021-10-05T00:00:00"/>
    <s v="Yes"/>
  </r>
  <r>
    <x v="2"/>
    <s v="CF00"/>
    <s v="JRNL00543445"/>
    <s v="CF00-00000-1225-1440"/>
    <s v="CF00"/>
    <s v="00000"/>
    <s v="1225"/>
    <s v="1440"/>
    <s v=""/>
    <n v="53496"/>
    <s v="T/U Uncollectible Exp Accrual"/>
    <s v=""/>
    <s v=""/>
    <s v="JRNL00543445"/>
    <x v="80"/>
    <d v="2021-10-07T00:00:00"/>
    <s v="Yes"/>
  </r>
  <r>
    <x v="0"/>
    <s v="FC00"/>
    <s v="JRNL00544863"/>
    <s v="CF00-00000-1225-1440"/>
    <s v="CF00"/>
    <s v="00000"/>
    <s v="1225"/>
    <s v="1440"/>
    <s v=""/>
    <n v="-564.30999999999995"/>
    <s v="BAD DEBT PROVISION"/>
    <s v=""/>
    <s v=""/>
    <s v="JRNL00544863"/>
    <x v="81"/>
    <d v="2021-11-01T00:00:00"/>
    <s v="Yes"/>
  </r>
  <r>
    <x v="1"/>
    <s v="FC00"/>
    <s v="JRNL00545095"/>
    <s v="CF00-00000-1225-1440"/>
    <s v="CF00"/>
    <s v="00000"/>
    <s v="1225"/>
    <s v="1440"/>
    <s v=""/>
    <n v="16717.46"/>
    <s v="BAD DEBT PROV"/>
    <s v=""/>
    <s v=""/>
    <s v="JRNL00545095"/>
    <x v="81"/>
    <d v="2021-11-03T00:00:00"/>
    <s v="Yes"/>
  </r>
  <r>
    <x v="2"/>
    <s v="CF00"/>
    <s v="JRNL00545423"/>
    <s v="CF00-00000-1225-1440"/>
    <s v="CF00"/>
    <s v="00000"/>
    <s v="1225"/>
    <s v="1440"/>
    <s v=""/>
    <n v="-7964"/>
    <s v="Uncollectible Exp Accrual"/>
    <s v=""/>
    <s v=""/>
    <s v="JRNL00545423"/>
    <x v="81"/>
    <d v="2021-11-05T00:00:00"/>
    <s v="Yes"/>
  </r>
  <r>
    <x v="0"/>
    <s v="FC00"/>
    <s v="JRNL00546591"/>
    <s v="CF00-00000-1225-1440"/>
    <s v="CF00"/>
    <s v="00000"/>
    <s v="1225"/>
    <s v="1440"/>
    <s v=""/>
    <n v="-373.02"/>
    <s v="BAD DEBT PROVISION"/>
    <s v=""/>
    <s v=""/>
    <s v="JRNL00546591"/>
    <x v="82"/>
    <d v="2021-12-01T00:00:00"/>
    <s v="Yes"/>
  </r>
  <r>
    <x v="1"/>
    <s v="FC00"/>
    <s v="JRNL00546706"/>
    <s v="CF00-00000-1225-1440"/>
    <s v="CF00"/>
    <s v="00000"/>
    <s v="1225"/>
    <s v="1440"/>
    <s v=""/>
    <n v="13578.29"/>
    <s v="BAD DEBT PROV"/>
    <s v=""/>
    <s v=""/>
    <s v="JRNL00546706"/>
    <x v="82"/>
    <d v="2021-12-05T00:00:00"/>
    <s v="Yes"/>
  </r>
  <r>
    <x v="2"/>
    <s v="CF00"/>
    <s v="JRNL00547080"/>
    <s v="CF00-00000-1225-1440"/>
    <s v="CF00"/>
    <s v="00000"/>
    <s v="1225"/>
    <s v="1440"/>
    <s v=""/>
    <n v="-7924"/>
    <s v="Uncollectible Exp Accrual"/>
    <s v=""/>
    <s v=""/>
    <s v="JRNL00547080"/>
    <x v="82"/>
    <d v="2021-12-08T00:00:00"/>
    <s v="Yes"/>
  </r>
  <r>
    <x v="0"/>
    <s v="FC00"/>
    <s v="JRNL00547964"/>
    <s v="CF00-00000-1225-1440"/>
    <s v="CF00"/>
    <s v="00000"/>
    <s v="1225"/>
    <s v="1440"/>
    <s v=""/>
    <n v="-1865.34"/>
    <s v="BAD DEBT PROVISION"/>
    <s v=""/>
    <s v=""/>
    <s v="JRNL00547964"/>
    <x v="83"/>
    <d v="2022-01-03T00:00:00"/>
    <s v="Yes"/>
  </r>
  <r>
    <x v="1"/>
    <s v="FC00"/>
    <s v="JRNL00548271"/>
    <s v="CF00-00000-1225-1440"/>
    <s v="CF00"/>
    <s v="00000"/>
    <s v="1225"/>
    <s v="1440"/>
    <s v=""/>
    <n v="7266.53"/>
    <s v="BAD DEBT PROV"/>
    <s v=""/>
    <s v=""/>
    <s v="JRNL00548271"/>
    <x v="83"/>
    <d v="2022-01-06T00:00:00"/>
    <s v="Yes"/>
  </r>
  <r>
    <x v="2"/>
    <s v="CF00"/>
    <s v="JRNL00548479"/>
    <s v="CF00-00000-1225-1440"/>
    <s v="CF00"/>
    <s v="00000"/>
    <s v="1225"/>
    <s v="1440"/>
    <s v=""/>
    <n v="17038"/>
    <s v="T/U Uncollectible Exp Accrual"/>
    <s v=""/>
    <s v=""/>
    <s v="JRNL00548479"/>
    <x v="83"/>
    <d v="2022-01-11T00:00:00"/>
    <s v="Y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I11" firstHeaderRow="1" firstDataRow="4" firstDataCol="1"/>
  <pivotFields count="19">
    <pivotField showAll="0"/>
    <pivotField showAll="0"/>
    <pivotField showAll="0"/>
    <pivotField showAll="0"/>
    <pivotField axis="axisRow" showAll="0">
      <items count="5">
        <item x="2"/>
        <item x="3"/>
        <item x="1"/>
        <item x="0"/>
        <item t="default"/>
      </items>
    </pivotField>
    <pivotField showAll="0"/>
    <pivotField showAll="0"/>
    <pivotField showAll="0"/>
    <pivotField showAll="0"/>
    <pivotField dataField="1" numFmtId="43" showAll="0"/>
    <pivotField showAll="0"/>
    <pivotField showAll="0"/>
    <pivotField showAll="0"/>
    <pivotField showAll="0"/>
    <pivotField axis="axisCol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14" showAll="0"/>
    <pivotField showAll="0"/>
    <pivotField axis="axisCol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Col" showAll="0" defaultSubtotal="0">
      <items count="10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</items>
    </pivotField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3">
    <field x="18"/>
    <field x="17"/>
    <field x="14"/>
  </colFields>
  <col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Amount" fld="9" baseField="4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1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I10" firstHeaderRow="1" firstDataRow="4" firstDataCol="1"/>
  <pivotFields count="19"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showAll="0"/>
    <pivotField showAll="0"/>
    <pivotField showAll="0"/>
    <pivotField showAll="0"/>
    <pivotField axis="axisCol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14" showAll="0"/>
    <pivotField showAll="0"/>
    <pivotField axis="axisCol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Col" showAll="0" defaultSubtotal="0">
      <items count="10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Fields count="3">
    <field x="18"/>
    <field x="17"/>
    <field x="14"/>
  </colFields>
  <col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Amount" fld="9" baseField="0" baseItem="2" numFmtId="39"/>
  </dataFields>
  <formats count="3">
    <format dxfId="2">
      <pivotArea collapsedLevelsAreSubtotals="1" fieldPosition="0">
        <references count="2">
          <reference field="0" count="1">
            <x v="2"/>
          </reference>
          <reference field="18" count="1" selected="0">
            <x v="2"/>
          </reference>
        </references>
      </pivotArea>
    </format>
    <format dxfId="1">
      <pivotArea collapsedLevelsAreSubtotals="1" fieldPosition="0">
        <references count="2">
          <reference field="0" count="1">
            <x v="1"/>
          </reference>
          <reference field="18" count="1" selected="0">
            <x v="3"/>
          </reference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Q98" totalsRowShown="0">
  <autoFilter ref="A1:Q98">
    <filterColumn colId="14">
      <filters>
        <dateGroupItem year="2016" dateTimeGrouping="year"/>
      </filters>
    </filterColumn>
  </autoFilter>
  <tableColumns count="17">
    <tableColumn id="1" name="Journal_Type"/>
    <tableColumn id="2" name="Originating_Org"/>
    <tableColumn id="3" name="Journal_Number"/>
    <tableColumn id="4" name="Account_Code"/>
    <tableColumn id="5" name="Seg1_Code"/>
    <tableColumn id="6" name="Seg2_Code"/>
    <tableColumn id="7" name="Seg3_Code"/>
    <tableColumn id="8" name="Seg4_Code"/>
    <tableColumn id="9" name="Reference_Code"/>
    <tableColumn id="10" name="Amount"/>
    <tableColumn id="11" name="Description"/>
    <tableColumn id="12" name="Vendor_Name"/>
    <tableColumn id="13" name="Document_1"/>
    <tableColumn id="14" name="Document_2"/>
    <tableColumn id="15" name="Apply_Date" dataDxfId="4"/>
    <tableColumn id="16" name="Posted_Date" dataDxfId="3"/>
    <tableColumn id="17" name="Posted_Sta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M32"/>
  <sheetViews>
    <sheetView tabSelected="1" zoomScale="90" zoomScaleNormal="90" workbookViewId="0">
      <selection activeCell="M25" sqref="M25"/>
    </sheetView>
  </sheetViews>
  <sheetFormatPr defaultColWidth="8.85546875" defaultRowHeight="15" x14ac:dyDescent="0.25"/>
  <cols>
    <col min="1" max="1" width="10.140625" style="28" customWidth="1"/>
    <col min="2" max="2" width="17" style="28" bestFit="1" customWidth="1"/>
    <col min="3" max="7" width="13.7109375" style="28" customWidth="1"/>
    <col min="8" max="8" width="14.7109375" style="28" customWidth="1"/>
    <col min="9" max="9" width="13.7109375" style="28" customWidth="1"/>
    <col min="10" max="10" width="8.85546875" style="28"/>
    <col min="11" max="13" width="17" style="28" bestFit="1" customWidth="1"/>
    <col min="14" max="16384" width="8.85546875" style="28"/>
  </cols>
  <sheetData>
    <row r="1" spans="1:13" x14ac:dyDescent="0.25">
      <c r="A1" s="18" t="s">
        <v>407</v>
      </c>
    </row>
    <row r="2" spans="1:13" ht="45" x14ac:dyDescent="0.25">
      <c r="B2" s="64" t="s">
        <v>666</v>
      </c>
      <c r="C2" s="64" t="s">
        <v>667</v>
      </c>
      <c r="D2" s="64" t="s">
        <v>667</v>
      </c>
      <c r="E2" s="64" t="s">
        <v>666</v>
      </c>
      <c r="F2" s="64" t="s">
        <v>667</v>
      </c>
      <c r="G2" s="65" t="s">
        <v>677</v>
      </c>
      <c r="H2" s="65" t="s">
        <v>677</v>
      </c>
    </row>
    <row r="3" spans="1:13" x14ac:dyDescent="0.25">
      <c r="A3" s="12"/>
      <c r="B3" s="12">
        <v>2015</v>
      </c>
      <c r="C3" s="12">
        <v>2016</v>
      </c>
      <c r="D3" s="12">
        <v>2017</v>
      </c>
      <c r="E3" s="12">
        <v>2018</v>
      </c>
      <c r="F3" s="12">
        <v>2019</v>
      </c>
      <c r="G3" s="12">
        <v>2020</v>
      </c>
      <c r="H3" s="12">
        <v>2021</v>
      </c>
      <c r="I3" s="12" t="s">
        <v>405</v>
      </c>
      <c r="J3" s="12"/>
      <c r="K3" s="11" t="s">
        <v>402</v>
      </c>
      <c r="L3" s="11" t="s">
        <v>403</v>
      </c>
      <c r="M3" s="71" t="s">
        <v>404</v>
      </c>
    </row>
    <row r="4" spans="1:13" x14ac:dyDescent="0.25">
      <c r="A4" s="8" t="s">
        <v>28</v>
      </c>
      <c r="B4" s="26">
        <v>46648.62</v>
      </c>
      <c r="C4" s="61">
        <v>35341.03</v>
      </c>
      <c r="D4" s="61">
        <v>63220.890000000014</v>
      </c>
      <c r="E4" s="26">
        <v>49701</v>
      </c>
      <c r="F4" s="27">
        <f>167298-90000</f>
        <v>77298</v>
      </c>
      <c r="G4" s="67">
        <f>D11</f>
        <v>56451.616935317936</v>
      </c>
      <c r="H4" s="67">
        <f>F11</f>
        <v>58516.736598778232</v>
      </c>
      <c r="I4" s="16">
        <f>SUM(B4:H4)</f>
        <v>387177.89353409619</v>
      </c>
      <c r="K4" s="9">
        <f>AVERAGE(B4:F4)</f>
        <v>54441.90800000001</v>
      </c>
      <c r="L4" s="9">
        <f>AVERAGE(D4:H4)</f>
        <v>61037.648706819236</v>
      </c>
      <c r="M4" s="72">
        <f>AVERAGE(B4:H4)</f>
        <v>55311.127647728026</v>
      </c>
    </row>
    <row r="5" spans="1:13" x14ac:dyDescent="0.25">
      <c r="A5" s="8" t="s">
        <v>120</v>
      </c>
      <c r="B5" s="26"/>
      <c r="C5" s="26">
        <v>800</v>
      </c>
      <c r="D5" s="26">
        <v>5693</v>
      </c>
      <c r="E5" s="26">
        <v>-410</v>
      </c>
      <c r="F5" s="26">
        <v>677</v>
      </c>
      <c r="G5" s="67">
        <f t="shared" ref="G5:G7" si="0">D12</f>
        <v>1698.7053237410073</v>
      </c>
      <c r="H5" s="67">
        <f t="shared" ref="H5:H7" si="1">F12</f>
        <v>1699.7266187050359</v>
      </c>
      <c r="I5" s="16">
        <f t="shared" ref="I5:I6" si="2">SUM(B5:H5)</f>
        <v>10158.431942446043</v>
      </c>
      <c r="K5" s="9">
        <f t="shared" ref="K5:K7" si="3">AVERAGE(B5:F5)</f>
        <v>1690</v>
      </c>
      <c r="L5" s="9">
        <f t="shared" ref="L5:L7" si="4">AVERAGE(D5:H5)</f>
        <v>1871.6863884892086</v>
      </c>
      <c r="M5" s="72">
        <f t="shared" ref="M5:M7" si="5">AVERAGE(B5:H5)</f>
        <v>1693.0719904076739</v>
      </c>
    </row>
    <row r="6" spans="1:13" x14ac:dyDescent="0.25">
      <c r="A6" s="8" t="s">
        <v>26</v>
      </c>
      <c r="B6" s="26">
        <v>162593</v>
      </c>
      <c r="C6" s="26">
        <v>205891.21</v>
      </c>
      <c r="D6" s="26">
        <v>229217.25</v>
      </c>
      <c r="E6" s="26">
        <v>245559</v>
      </c>
      <c r="F6" s="26">
        <v>219024.91999999998</v>
      </c>
      <c r="G6" s="67">
        <f t="shared" si="0"/>
        <v>221236.65778855101</v>
      </c>
      <c r="H6" s="67">
        <f t="shared" si="1"/>
        <v>231089.56291955119</v>
      </c>
      <c r="I6" s="16">
        <f t="shared" si="2"/>
        <v>1514611.6007081021</v>
      </c>
      <c r="K6" s="9">
        <f t="shared" si="3"/>
        <v>212457.07599999997</v>
      </c>
      <c r="L6" s="9">
        <f t="shared" si="4"/>
        <v>229225.47814162044</v>
      </c>
      <c r="M6" s="72">
        <f t="shared" si="5"/>
        <v>216373.08581544316</v>
      </c>
    </row>
    <row r="7" spans="1:13" x14ac:dyDescent="0.25">
      <c r="A7" s="8" t="s">
        <v>18</v>
      </c>
      <c r="B7" s="26">
        <v>937.52</v>
      </c>
      <c r="C7" s="26">
        <v>4127.3500000000004</v>
      </c>
      <c r="D7" s="26">
        <v>3504</v>
      </c>
      <c r="E7" s="26">
        <v>1505</v>
      </c>
      <c r="F7" s="26">
        <v>925</v>
      </c>
      <c r="G7" s="67">
        <f t="shared" si="0"/>
        <v>2229.7028979591842</v>
      </c>
      <c r="H7" s="67">
        <f t="shared" si="1"/>
        <v>2240.9262346938781</v>
      </c>
      <c r="I7" s="16">
        <f>SUM(B7:H7)</f>
        <v>15469.499132653062</v>
      </c>
      <c r="K7" s="9">
        <f t="shared" si="3"/>
        <v>2199.7740000000003</v>
      </c>
      <c r="L7" s="9">
        <f t="shared" si="4"/>
        <v>2080.9258265306125</v>
      </c>
      <c r="M7" s="72">
        <f t="shared" si="5"/>
        <v>2209.928447521866</v>
      </c>
    </row>
    <row r="8" spans="1:13" ht="15.75" thickBot="1" x14ac:dyDescent="0.3">
      <c r="B8" s="14">
        <f>SUM(B4:B7)</f>
        <v>210179.13999999998</v>
      </c>
      <c r="C8" s="14">
        <f t="shared" ref="C8:I8" si="6">SUM(C4:C7)</f>
        <v>246159.59</v>
      </c>
      <c r="D8" s="14">
        <f t="shared" si="6"/>
        <v>301635.14</v>
      </c>
      <c r="E8" s="14">
        <f t="shared" si="6"/>
        <v>296355</v>
      </c>
      <c r="F8" s="14">
        <f t="shared" si="6"/>
        <v>297924.92</v>
      </c>
      <c r="G8" s="14">
        <f t="shared" si="6"/>
        <v>281616.6829455691</v>
      </c>
      <c r="H8" s="14">
        <f t="shared" si="6"/>
        <v>293546.95237172837</v>
      </c>
      <c r="I8" s="14">
        <f t="shared" si="6"/>
        <v>1927417.4253172975</v>
      </c>
      <c r="K8" s="13">
        <f>SUM(K4:K7)</f>
        <v>270788.75799999997</v>
      </c>
      <c r="L8" s="13">
        <f t="shared" ref="L8:M8" si="7">SUM(L4:L7)</f>
        <v>294215.73906345951</v>
      </c>
      <c r="M8" s="73">
        <f t="shared" si="7"/>
        <v>275587.21390110074</v>
      </c>
    </row>
    <row r="9" spans="1:13" ht="15.75" thickTop="1" x14ac:dyDescent="0.25"/>
    <row r="10" spans="1:13" ht="45" x14ac:dyDescent="0.25">
      <c r="B10" s="62" t="s">
        <v>402</v>
      </c>
      <c r="C10" s="62" t="s">
        <v>662</v>
      </c>
      <c r="D10" s="66" t="s">
        <v>664</v>
      </c>
      <c r="E10" s="62" t="s">
        <v>663</v>
      </c>
      <c r="F10" s="66" t="s">
        <v>665</v>
      </c>
      <c r="H10" s="70"/>
    </row>
    <row r="11" spans="1:13" x14ac:dyDescent="0.25">
      <c r="A11" s="28" t="s">
        <v>28</v>
      </c>
      <c r="B11" s="9">
        <f>K4</f>
        <v>54441.90800000001</v>
      </c>
      <c r="C11" s="63">
        <f>'C-37 CF'!C40</f>
        <v>3.6914741035856478E-2</v>
      </c>
      <c r="D11" s="67">
        <f>B11*(C11+1)</f>
        <v>56451.616935317936</v>
      </c>
      <c r="E11" s="63">
        <f>'C-37 CF'!C42</f>
        <v>3.6582117139824434E-2</v>
      </c>
      <c r="F11" s="67">
        <f>D11*(E11+1)</f>
        <v>58516.736598778232</v>
      </c>
    </row>
    <row r="12" spans="1:13" x14ac:dyDescent="0.25">
      <c r="A12" s="28" t="s">
        <v>120</v>
      </c>
      <c r="B12" s="9">
        <f>K5</f>
        <v>1690</v>
      </c>
      <c r="C12" s="63">
        <f>'C-37 FI'!C52</f>
        <v>5.1510791366907067E-3</v>
      </c>
      <c r="D12" s="67">
        <f t="shared" ref="D12:D14" si="8">B12*(C12+1)</f>
        <v>1698.7053237410073</v>
      </c>
      <c r="E12" s="63">
        <f>'C-37 FI'!C54</f>
        <v>6.0121961693715691E-4</v>
      </c>
      <c r="F12" s="67">
        <f t="shared" ref="F12:F14" si="9">D12*(E12+1)</f>
        <v>1699.7266187050359</v>
      </c>
    </row>
    <row r="13" spans="1:13" x14ac:dyDescent="0.25">
      <c r="A13" s="28" t="s">
        <v>26</v>
      </c>
      <c r="B13" s="9">
        <f>K6</f>
        <v>212457.07599999997</v>
      </c>
      <c r="C13" s="63">
        <f>'C-37 FN'!C42</f>
        <v>4.1324026263785299E-2</v>
      </c>
      <c r="D13" s="67">
        <f t="shared" si="8"/>
        <v>221236.65778855101</v>
      </c>
      <c r="E13" s="63">
        <f>'C-37 FN'!C44</f>
        <v>4.4535590211352748E-2</v>
      </c>
      <c r="F13" s="67">
        <f t="shared" si="9"/>
        <v>231089.56291955119</v>
      </c>
    </row>
    <row r="14" spans="1:13" x14ac:dyDescent="0.25">
      <c r="A14" s="28" t="s">
        <v>18</v>
      </c>
      <c r="B14" s="9">
        <f>K7</f>
        <v>2199.7740000000003</v>
      </c>
      <c r="C14" s="63">
        <f>'C-37 FT'!C29</f>
        <v>1.3605442176870748E-2</v>
      </c>
      <c r="D14" s="67">
        <f t="shared" si="8"/>
        <v>2229.7028979591842</v>
      </c>
      <c r="E14" s="63">
        <f>'C-37 FT'!C31</f>
        <v>5.0335570469798654E-3</v>
      </c>
      <c r="F14" s="67">
        <f t="shared" si="9"/>
        <v>2240.9262346938781</v>
      </c>
    </row>
    <row r="15" spans="1:13" ht="15.75" thickBot="1" x14ac:dyDescent="0.3">
      <c r="B15" s="13">
        <f>SUM(B11:B14)</f>
        <v>270788.75799999997</v>
      </c>
      <c r="D15" s="69">
        <f>SUM(D11:D14)</f>
        <v>281616.6829455691</v>
      </c>
      <c r="F15" s="69">
        <f>SUM(F11:F14)</f>
        <v>293546.95237172837</v>
      </c>
    </row>
    <row r="16" spans="1:13" ht="15.75" thickTop="1" x14ac:dyDescent="0.25"/>
    <row r="17" spans="1:9" x14ac:dyDescent="0.25">
      <c r="A17" s="28" t="s">
        <v>668</v>
      </c>
    </row>
    <row r="18" spans="1:9" x14ac:dyDescent="0.25">
      <c r="A18" s="28" t="s">
        <v>676</v>
      </c>
    </row>
    <row r="20" spans="1:9" ht="18.75" x14ac:dyDescent="0.3">
      <c r="A20" s="76" t="s">
        <v>675</v>
      </c>
      <c r="B20" s="77"/>
      <c r="C20" s="77"/>
      <c r="D20" s="77"/>
      <c r="E20" s="77"/>
      <c r="F20" s="77"/>
    </row>
    <row r="21" spans="1:9" x14ac:dyDescent="0.25">
      <c r="B21" s="74" t="s">
        <v>673</v>
      </c>
      <c r="C21" s="78">
        <v>2.3800000000000002E-2</v>
      </c>
      <c r="D21" s="78">
        <v>5.0500000000000003E-2</v>
      </c>
      <c r="E21" s="75"/>
      <c r="F21" s="75"/>
    </row>
    <row r="22" spans="1:9" x14ac:dyDescent="0.25">
      <c r="B22" s="74" t="s">
        <v>674</v>
      </c>
      <c r="C22" s="78">
        <v>5.8799999999999998E-2</v>
      </c>
      <c r="D22" s="78">
        <v>9.1700000000000004E-2</v>
      </c>
      <c r="E22" s="75"/>
      <c r="F22" s="75"/>
    </row>
    <row r="23" spans="1:9" ht="30" x14ac:dyDescent="0.25">
      <c r="B23" s="66" t="s">
        <v>665</v>
      </c>
      <c r="C23" s="11">
        <v>2022</v>
      </c>
      <c r="D23" s="11">
        <v>2023</v>
      </c>
      <c r="F23" s="12">
        <v>2022</v>
      </c>
      <c r="G23" s="84" t="s">
        <v>678</v>
      </c>
      <c r="H23" s="12">
        <v>2023</v>
      </c>
      <c r="I23" s="84" t="s">
        <v>678</v>
      </c>
    </row>
    <row r="24" spans="1:9" x14ac:dyDescent="0.25">
      <c r="A24" s="8" t="s">
        <v>28</v>
      </c>
      <c r="B24" s="9">
        <f>F11</f>
        <v>58516.736598778232</v>
      </c>
      <c r="C24" s="26">
        <f>(B24*(1+C$21))*(1+C$22)</f>
        <v>63432.109703703107</v>
      </c>
      <c r="D24" s="26">
        <f>(B24*(1+D$21))*(1+D$22)</f>
        <v>67108.79877280294</v>
      </c>
      <c r="F24" s="80">
        <v>-95727</v>
      </c>
      <c r="G24" s="82">
        <f>C24-F24</f>
        <v>159159.10970370311</v>
      </c>
      <c r="H24" s="80">
        <v>-100930</v>
      </c>
      <c r="I24" s="82">
        <f>D24-H24</f>
        <v>168038.79877280293</v>
      </c>
    </row>
    <row r="25" spans="1:9" x14ac:dyDescent="0.25">
      <c r="A25" s="8" t="s">
        <v>120</v>
      </c>
      <c r="B25" s="9">
        <f t="shared" ref="B25:B27" si="10">F12</f>
        <v>1699.7266187050359</v>
      </c>
      <c r="C25" s="26">
        <f t="shared" ref="C25:D27" si="11">(B25*(1+C$21))*(1+C$22)</f>
        <v>1842.5027028293525</v>
      </c>
      <c r="D25" s="26">
        <f>(B25*(1+D$21))*(1+D$22)</f>
        <v>1949.2989228971219</v>
      </c>
      <c r="F25" s="80">
        <v>669</v>
      </c>
      <c r="G25" s="82">
        <f t="shared" ref="G25:G27" si="12">C25-F25</f>
        <v>1173.5027028293525</v>
      </c>
      <c r="H25" s="80">
        <v>692</v>
      </c>
      <c r="I25" s="85">
        <f t="shared" ref="I25:I27" si="13">D25-H25</f>
        <v>1257.2989228971219</v>
      </c>
    </row>
    <row r="26" spans="1:9" x14ac:dyDescent="0.25">
      <c r="A26" s="8" t="s">
        <v>26</v>
      </c>
      <c r="B26" s="9">
        <f t="shared" si="10"/>
        <v>231089.56291955119</v>
      </c>
      <c r="C26" s="26">
        <f t="shared" si="11"/>
        <v>250500.95679463824</v>
      </c>
      <c r="D26" s="26">
        <f>(B26*(1+D$21))*(1+D$22)</f>
        <v>265020.63986915734</v>
      </c>
      <c r="F26" s="80">
        <f>365971-511</f>
        <v>365460</v>
      </c>
      <c r="G26" s="82">
        <f t="shared" si="12"/>
        <v>-114959.04320536176</v>
      </c>
      <c r="H26" s="80">
        <f>387917-1436</f>
        <v>386481</v>
      </c>
      <c r="I26" s="85">
        <f t="shared" si="13"/>
        <v>-121460.36013084266</v>
      </c>
    </row>
    <row r="27" spans="1:9" x14ac:dyDescent="0.25">
      <c r="A27" s="8" t="s">
        <v>18</v>
      </c>
      <c r="B27" s="9">
        <f t="shared" si="10"/>
        <v>2240.9262346938781</v>
      </c>
      <c r="C27" s="26">
        <f t="shared" si="11"/>
        <v>2429.1627834894725</v>
      </c>
      <c r="D27" s="26">
        <f>(B27*(1+D$21))*(1+D$22)</f>
        <v>2569.9633385212796</v>
      </c>
      <c r="F27" s="81">
        <v>2228</v>
      </c>
      <c r="G27" s="83">
        <f t="shared" si="12"/>
        <v>201.16278348947253</v>
      </c>
      <c r="H27" s="81">
        <v>2182</v>
      </c>
      <c r="I27" s="83">
        <f t="shared" si="13"/>
        <v>387.96333852127964</v>
      </c>
    </row>
    <row r="28" spans="1:9" ht="15.75" thickBot="1" x14ac:dyDescent="0.3">
      <c r="B28" s="13">
        <f>SUM(B24:B27)</f>
        <v>293546.95237172837</v>
      </c>
      <c r="C28" s="86">
        <f t="shared" ref="C28:D28" si="14">SUM(C24:C27)</f>
        <v>318204.73198466015</v>
      </c>
      <c r="D28" s="86">
        <f t="shared" si="14"/>
        <v>336648.70090337866</v>
      </c>
      <c r="F28" s="80">
        <f>SUM(F24:F27)</f>
        <v>272630</v>
      </c>
      <c r="G28" s="82">
        <f t="shared" ref="G28:I28" si="15">SUM(G24:G27)</f>
        <v>45574.731984660175</v>
      </c>
      <c r="H28" s="80">
        <f t="shared" si="15"/>
        <v>288425</v>
      </c>
      <c r="I28" s="82">
        <f t="shared" si="15"/>
        <v>48223.70090337866</v>
      </c>
    </row>
    <row r="29" spans="1:9" ht="15.75" thickTop="1" x14ac:dyDescent="0.25">
      <c r="F29" s="80"/>
      <c r="G29" s="80"/>
      <c r="H29" s="80"/>
      <c r="I29" s="80"/>
    </row>
    <row r="30" spans="1:9" x14ac:dyDescent="0.25">
      <c r="A30" s="8"/>
      <c r="F30" s="80"/>
      <c r="G30" s="80"/>
      <c r="H30" s="80"/>
      <c r="I30" s="80"/>
    </row>
    <row r="31" spans="1:9" x14ac:dyDescent="0.25">
      <c r="C31" s="9"/>
      <c r="D31" s="9"/>
      <c r="F31" s="80"/>
      <c r="G31" s="80"/>
      <c r="H31" s="80"/>
      <c r="I31" s="80"/>
    </row>
    <row r="32" spans="1:9" x14ac:dyDescent="0.25">
      <c r="F32" s="80"/>
      <c r="G32" s="80"/>
      <c r="H32" s="80"/>
      <c r="I32" s="80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C000"/>
    <pageSetUpPr fitToPage="1"/>
  </sheetPr>
  <dimension ref="A1:I53"/>
  <sheetViews>
    <sheetView zoomScale="91" zoomScaleNormal="91" workbookViewId="0">
      <selection activeCell="G27" sqref="G27"/>
    </sheetView>
  </sheetViews>
  <sheetFormatPr defaultColWidth="19.140625" defaultRowHeight="15" x14ac:dyDescent="0.2"/>
  <cols>
    <col min="1" max="1" width="12.28515625" style="29" customWidth="1"/>
    <col min="2" max="7" width="25.42578125" style="29" customWidth="1"/>
    <col min="8" max="8" width="50.85546875" style="29" customWidth="1"/>
    <col min="9" max="16384" width="19.140625" style="29"/>
  </cols>
  <sheetData>
    <row r="1" spans="1:9" x14ac:dyDescent="0.2">
      <c r="A1" s="29" t="s">
        <v>599</v>
      </c>
      <c r="B1" s="30" t="s">
        <v>600</v>
      </c>
      <c r="C1" s="30"/>
      <c r="D1" s="29" t="s">
        <v>601</v>
      </c>
      <c r="F1" s="30"/>
      <c r="G1" s="30"/>
      <c r="H1" s="29" t="s">
        <v>602</v>
      </c>
    </row>
    <row r="2" spans="1:9" ht="15.75" thickBot="1" x14ac:dyDescent="0.25">
      <c r="A2" s="31"/>
      <c r="B2" s="31"/>
      <c r="C2" s="31"/>
      <c r="D2" s="31"/>
      <c r="E2" s="31"/>
      <c r="F2" s="31"/>
      <c r="G2" s="31"/>
      <c r="H2" s="31"/>
    </row>
    <row r="3" spans="1:9" x14ac:dyDescent="0.2">
      <c r="A3" s="32"/>
      <c r="B3" s="32"/>
      <c r="C3" s="32"/>
      <c r="D3" s="32"/>
      <c r="E3" s="32"/>
      <c r="F3" s="32"/>
      <c r="G3" s="32"/>
      <c r="H3" s="32"/>
    </row>
    <row r="4" spans="1:9" x14ac:dyDescent="0.2">
      <c r="A4" s="29" t="s">
        <v>603</v>
      </c>
      <c r="D4" s="33" t="s">
        <v>604</v>
      </c>
      <c r="E4" s="34" t="s">
        <v>605</v>
      </c>
      <c r="H4" s="29" t="s">
        <v>606</v>
      </c>
    </row>
    <row r="5" spans="1:9" x14ac:dyDescent="0.2">
      <c r="A5" s="30"/>
      <c r="E5" s="34" t="s">
        <v>607</v>
      </c>
      <c r="H5" s="29" t="s">
        <v>608</v>
      </c>
    </row>
    <row r="6" spans="1:9" x14ac:dyDescent="0.2">
      <c r="A6" s="29" t="s">
        <v>609</v>
      </c>
      <c r="B6" s="29" t="s">
        <v>610</v>
      </c>
      <c r="E6" s="34" t="s">
        <v>611</v>
      </c>
      <c r="H6" s="29" t="s">
        <v>612</v>
      </c>
    </row>
    <row r="7" spans="1:9" x14ac:dyDescent="0.2">
      <c r="A7" s="30"/>
      <c r="E7" s="34" t="s">
        <v>613</v>
      </c>
      <c r="H7" s="29" t="s">
        <v>614</v>
      </c>
    </row>
    <row r="8" spans="1:9" x14ac:dyDescent="0.2">
      <c r="A8" s="29" t="s">
        <v>615</v>
      </c>
      <c r="B8" s="29" t="str">
        <f>'[1]C-1'!B8</f>
        <v>20220067-GU</v>
      </c>
    </row>
    <row r="9" spans="1:9" ht="15.75" thickBot="1" x14ac:dyDescent="0.25">
      <c r="A9" s="35"/>
      <c r="B9" s="35"/>
      <c r="C9" s="35"/>
      <c r="D9" s="35"/>
      <c r="E9" s="35"/>
      <c r="F9" s="35"/>
      <c r="G9" s="35"/>
      <c r="H9" s="35"/>
    </row>
    <row r="11" spans="1:9" x14ac:dyDescent="0.2">
      <c r="B11" s="79" t="s">
        <v>616</v>
      </c>
      <c r="C11" s="79"/>
      <c r="D11" s="79"/>
      <c r="E11" s="79" t="s">
        <v>617</v>
      </c>
      <c r="F11" s="79"/>
      <c r="G11" s="79"/>
      <c r="H11" s="36"/>
    </row>
    <row r="12" spans="1:9" x14ac:dyDescent="0.2">
      <c r="D12" s="36" t="s">
        <v>618</v>
      </c>
      <c r="G12" s="36" t="s">
        <v>619</v>
      </c>
      <c r="H12" s="36" t="s">
        <v>620</v>
      </c>
      <c r="I12" s="37"/>
    </row>
    <row r="13" spans="1:9" x14ac:dyDescent="0.2">
      <c r="A13" s="36" t="s">
        <v>621</v>
      </c>
      <c r="B13" s="36" t="s">
        <v>9</v>
      </c>
      <c r="C13" s="36" t="s">
        <v>622</v>
      </c>
      <c r="D13" s="36" t="s">
        <v>623</v>
      </c>
      <c r="E13" s="36" t="s">
        <v>9</v>
      </c>
      <c r="F13" s="36" t="s">
        <v>622</v>
      </c>
      <c r="G13" s="36" t="s">
        <v>623</v>
      </c>
      <c r="H13" s="36" t="s">
        <v>624</v>
      </c>
    </row>
    <row r="14" spans="1:9" ht="15.75" thickBot="1" x14ac:dyDescent="0.25">
      <c r="A14" s="38"/>
      <c r="B14" s="38"/>
      <c r="C14" s="38"/>
      <c r="D14" s="38"/>
      <c r="E14" s="38"/>
      <c r="F14" s="38"/>
      <c r="G14" s="38"/>
      <c r="H14" s="35"/>
    </row>
    <row r="15" spans="1:9" x14ac:dyDescent="0.2">
      <c r="B15" s="39"/>
      <c r="C15" s="33"/>
      <c r="D15" s="40"/>
      <c r="E15" s="33"/>
      <c r="F15" s="33"/>
      <c r="G15" s="40"/>
      <c r="H15" s="33"/>
    </row>
    <row r="16" spans="1:9" x14ac:dyDescent="0.2">
      <c r="A16" s="36">
        <v>2007</v>
      </c>
      <c r="B16" s="41">
        <v>51590</v>
      </c>
      <c r="C16" s="42"/>
      <c r="D16" s="40">
        <v>1</v>
      </c>
      <c r="E16" s="40">
        <v>207.3424</v>
      </c>
      <c r="F16" s="42"/>
      <c r="G16" s="40">
        <v>1</v>
      </c>
      <c r="H16" s="40">
        <f>G16*D16</f>
        <v>1</v>
      </c>
    </row>
    <row r="17" spans="1:8" x14ac:dyDescent="0.2">
      <c r="B17" s="41"/>
      <c r="C17" s="42"/>
      <c r="D17" s="40"/>
      <c r="E17" s="40"/>
      <c r="F17" s="33"/>
      <c r="G17" s="40"/>
      <c r="H17" s="40"/>
    </row>
    <row r="18" spans="1:8" x14ac:dyDescent="0.2">
      <c r="A18" s="36">
        <v>2008</v>
      </c>
      <c r="B18" s="41">
        <v>51957</v>
      </c>
      <c r="C18" s="42">
        <f>(B18-B16)/B16</f>
        <v>7.1137817406474119E-3</v>
      </c>
      <c r="D18" s="40">
        <f>(D16*C18)+D16</f>
        <v>1.0071137817406475</v>
      </c>
      <c r="E18" s="40">
        <v>215.30250000000001</v>
      </c>
      <c r="F18" s="42">
        <f>(E18-E16)/E16</f>
        <v>3.8391086434805481E-2</v>
      </c>
      <c r="G18" s="40">
        <f>(G16*F18)+G16</f>
        <v>1.0383910864348054</v>
      </c>
      <c r="H18" s="40">
        <f>G18*D18</f>
        <v>1.0457779739851363</v>
      </c>
    </row>
    <row r="19" spans="1:8" x14ac:dyDescent="0.2">
      <c r="B19" s="41"/>
      <c r="C19" s="42"/>
      <c r="D19" s="40"/>
      <c r="E19" s="40"/>
      <c r="F19" s="33"/>
      <c r="G19" s="40"/>
      <c r="H19" s="40"/>
    </row>
    <row r="20" spans="1:8" x14ac:dyDescent="0.2">
      <c r="A20" s="36">
        <v>2009</v>
      </c>
      <c r="B20" s="41">
        <v>51785</v>
      </c>
      <c r="C20" s="42">
        <f>(B20-B18)/B18</f>
        <v>-3.3104297784706583E-3</v>
      </c>
      <c r="D20" s="40">
        <f>(D18*C20)+D18</f>
        <v>1.003779802287265</v>
      </c>
      <c r="E20" s="40">
        <v>214.53700000000001</v>
      </c>
      <c r="F20" s="42">
        <f>(E20-E18)/E18</f>
        <v>-3.555462662997424E-3</v>
      </c>
      <c r="G20" s="40">
        <f>(G18*F20)+G18</f>
        <v>1.0346991256973972</v>
      </c>
      <c r="H20" s="40">
        <f>G20*D20</f>
        <v>1.0386100838193393</v>
      </c>
    </row>
    <row r="21" spans="1:8" x14ac:dyDescent="0.2">
      <c r="B21" s="41"/>
      <c r="C21" s="42"/>
      <c r="D21" s="40"/>
      <c r="E21" s="40"/>
      <c r="F21" s="33"/>
      <c r="G21" s="40"/>
      <c r="H21" s="40"/>
    </row>
    <row r="22" spans="1:8" x14ac:dyDescent="0.2">
      <c r="A22" s="36">
        <v>2010</v>
      </c>
      <c r="B22" s="41">
        <v>52028</v>
      </c>
      <c r="C22" s="42">
        <f>(B22-B20)/B20</f>
        <v>4.6924785169450613E-3</v>
      </c>
      <c r="D22" s="40">
        <f>(D20*C22)+D20</f>
        <v>1.0084900174452414</v>
      </c>
      <c r="E22" s="40">
        <v>218.05549999999999</v>
      </c>
      <c r="F22" s="42">
        <f>(E22-E20)/E20</f>
        <v>1.6400434423898855E-2</v>
      </c>
      <c r="G22" s="40">
        <f>(G20*F22)+G20</f>
        <v>1.0516686408568627</v>
      </c>
      <c r="H22" s="40">
        <f>G22*D22</f>
        <v>1.0605973259643509</v>
      </c>
    </row>
    <row r="23" spans="1:8" x14ac:dyDescent="0.2">
      <c r="B23" s="41"/>
      <c r="C23" s="42"/>
      <c r="D23" s="40"/>
      <c r="E23" s="33"/>
      <c r="F23" s="33"/>
      <c r="G23" s="33"/>
      <c r="H23" s="40"/>
    </row>
    <row r="24" spans="1:8" x14ac:dyDescent="0.2">
      <c r="A24" s="36">
        <v>2011</v>
      </c>
      <c r="B24" s="41">
        <v>52446</v>
      </c>
      <c r="C24" s="42">
        <f>(B24-B22)/B22</f>
        <v>8.0341354655185677E-3</v>
      </c>
      <c r="D24" s="40">
        <f>(D22*C24)+D22</f>
        <v>1.0165923628610196</v>
      </c>
      <c r="E24" s="40">
        <v>224.9392</v>
      </c>
      <c r="F24" s="42">
        <f>(E24-E22)/E22</f>
        <v>3.1568568552501564E-2</v>
      </c>
      <c r="G24" s="40">
        <f>(G22*F24)+G22</f>
        <v>1.0848683144402687</v>
      </c>
      <c r="H24" s="40">
        <f>G24*D24</f>
        <v>1.1028688431698843</v>
      </c>
    </row>
    <row r="25" spans="1:8" x14ac:dyDescent="0.2">
      <c r="A25" s="36"/>
      <c r="B25" s="43"/>
      <c r="C25" s="44"/>
      <c r="D25" s="45"/>
      <c r="H25" s="45"/>
    </row>
    <row r="26" spans="1:8" x14ac:dyDescent="0.2">
      <c r="A26" s="36">
        <v>2012</v>
      </c>
      <c r="B26" s="41">
        <v>53255.5</v>
      </c>
      <c r="C26" s="42">
        <f>(B26-B24)/B24</f>
        <v>1.5434923540403463E-2</v>
      </c>
      <c r="D26" s="40">
        <f>(D24*C26)+D24</f>
        <v>1.0322833882535376</v>
      </c>
      <c r="E26" s="40">
        <v>229.59389999999999</v>
      </c>
      <c r="F26" s="42">
        <f>(E26-E24)/E24</f>
        <v>2.0693147303804723E-2</v>
      </c>
      <c r="G26" s="40">
        <f>(G24*F26)+G24</f>
        <v>1.1073176542762115</v>
      </c>
      <c r="H26" s="40">
        <f>G26*D26</f>
        <v>1.1430656200292071</v>
      </c>
    </row>
    <row r="27" spans="1:8" x14ac:dyDescent="0.2">
      <c r="A27" s="36"/>
      <c r="B27" s="43"/>
      <c r="C27" s="44"/>
      <c r="D27" s="45"/>
      <c r="H27" s="45"/>
    </row>
    <row r="28" spans="1:8" x14ac:dyDescent="0.2">
      <c r="A28" s="36">
        <v>2013</v>
      </c>
      <c r="B28" s="41">
        <v>54191</v>
      </c>
      <c r="C28" s="42">
        <f>(B28-B26)/B26</f>
        <v>1.7566260761799252E-2</v>
      </c>
      <c r="D28" s="40">
        <f>(D26*C28)+D26</f>
        <v>1.0504167474316728</v>
      </c>
      <c r="E28" s="40">
        <v>232.9571</v>
      </c>
      <c r="F28" s="42">
        <f>(E28-E26)/E26</f>
        <v>1.4648472803502212E-2</v>
      </c>
      <c r="G28" s="40">
        <f>(G26*F28)+G26</f>
        <v>1.1235381668197144</v>
      </c>
      <c r="H28" s="40">
        <f>G28*D28</f>
        <v>1.1801833068061085</v>
      </c>
    </row>
    <row r="29" spans="1:8" x14ac:dyDescent="0.2">
      <c r="A29" s="36"/>
      <c r="B29" s="43"/>
      <c r="C29" s="44"/>
      <c r="D29" s="45"/>
      <c r="H29" s="45"/>
    </row>
    <row r="30" spans="1:8" x14ac:dyDescent="0.2">
      <c r="A30" s="36">
        <v>2014</v>
      </c>
      <c r="B30" s="41">
        <v>55145</v>
      </c>
      <c r="C30" s="42">
        <f>(B30-B28)/B28</f>
        <v>1.7604399254488753E-2</v>
      </c>
      <c r="D30" s="40">
        <f>(D28*C30)+D28</f>
        <v>1.0689087032370614</v>
      </c>
      <c r="E30" s="40">
        <v>236.7362</v>
      </c>
      <c r="F30" s="42">
        <f>(E30-E28)/E28</f>
        <v>1.6222300157410954E-2</v>
      </c>
      <c r="G30" s="40">
        <f>(G28*F30)+G28</f>
        <v>1.141764540200171</v>
      </c>
      <c r="H30" s="40">
        <f>G30*D30</f>
        <v>1.2204420540674246</v>
      </c>
    </row>
    <row r="31" spans="1:8" x14ac:dyDescent="0.2">
      <c r="A31" s="36"/>
      <c r="B31" s="43"/>
      <c r="C31" s="44"/>
    </row>
    <row r="32" spans="1:8" x14ac:dyDescent="0.2">
      <c r="A32" s="36">
        <v>2015</v>
      </c>
      <c r="B32" s="41">
        <v>56574</v>
      </c>
      <c r="C32" s="42">
        <f>(B32-B30)/B30</f>
        <v>2.5913500770695441E-2</v>
      </c>
      <c r="D32" s="40">
        <f>(D30*C32)+D30</f>
        <v>1.0966078697421981</v>
      </c>
      <c r="E32" s="40">
        <v>237.017</v>
      </c>
      <c r="F32" s="42">
        <f>(E32-E30)/E30</f>
        <v>1.1861303847911695E-3</v>
      </c>
      <c r="G32" s="40">
        <f>(G30*F32)+G30</f>
        <v>1.1431188218135795</v>
      </c>
      <c r="H32" s="40">
        <f>G32*D32</f>
        <v>1.2535530960512007</v>
      </c>
    </row>
    <row r="33" spans="1:8" x14ac:dyDescent="0.2">
      <c r="A33" s="36"/>
      <c r="B33" s="46"/>
      <c r="C33" s="44"/>
    </row>
    <row r="34" spans="1:8" x14ac:dyDescent="0.2">
      <c r="A34" s="36">
        <v>2016</v>
      </c>
      <c r="B34" s="41">
        <v>57985</v>
      </c>
      <c r="C34" s="42">
        <f>(B34-B32)/B32</f>
        <v>2.4940785519850107E-2</v>
      </c>
      <c r="D34" s="40">
        <f>(D32*C34)+D32</f>
        <v>1.123958131420818</v>
      </c>
      <c r="E34" s="40">
        <v>240.00720000000001</v>
      </c>
      <c r="F34" s="42">
        <f>(E34-E32)/E32</f>
        <v>1.2615972693941852E-2</v>
      </c>
      <c r="G34" s="40">
        <f>(G32*F34)+G32</f>
        <v>1.1575403776555107</v>
      </c>
      <c r="H34" s="40">
        <f>G34*D34</f>
        <v>1.3010269199138358</v>
      </c>
    </row>
    <row r="35" spans="1:8" x14ac:dyDescent="0.2">
      <c r="A35" s="36"/>
      <c r="B35" s="46"/>
    </row>
    <row r="36" spans="1:8" x14ac:dyDescent="0.2">
      <c r="A36" s="36">
        <v>2017</v>
      </c>
      <c r="B36" s="41">
        <v>59234</v>
      </c>
      <c r="C36" s="42">
        <f>(B36-B34)/B34</f>
        <v>2.1540053462102266E-2</v>
      </c>
      <c r="D36" s="40">
        <f>(D34*C36)+D34</f>
        <v>1.148168249660787</v>
      </c>
      <c r="E36" s="40">
        <v>245.11959999999999</v>
      </c>
      <c r="F36" s="42">
        <f>(E36-E34)/E34</f>
        <v>2.1301027635837504E-2</v>
      </c>
      <c r="G36" s="40">
        <f>(G34*F36)+G34</f>
        <v>1.1821971772295485</v>
      </c>
      <c r="H36" s="40">
        <f>G36*D36</f>
        <v>1.3573612637335739</v>
      </c>
    </row>
    <row r="37" spans="1:8" x14ac:dyDescent="0.2">
      <c r="A37" s="36"/>
      <c r="B37" s="46"/>
    </row>
    <row r="38" spans="1:8" x14ac:dyDescent="0.2">
      <c r="A38" s="36">
        <v>2018</v>
      </c>
      <c r="B38" s="41">
        <v>60643</v>
      </c>
      <c r="C38" s="42">
        <f>(B38-B36)/B36</f>
        <v>2.3787014214809062E-2</v>
      </c>
      <c r="D38" s="40">
        <f>(D36*C38)+D36</f>
        <v>1.1754797441364606</v>
      </c>
      <c r="E38" s="40">
        <v>251.10679999999999</v>
      </c>
      <c r="F38" s="42">
        <f>(E38-E36)/E36</f>
        <v>2.4425627326415355E-2</v>
      </c>
      <c r="G38" s="40">
        <f>(G36*F38)+G36</f>
        <v>1.2110730849068978</v>
      </c>
      <c r="H38" s="40">
        <f>G38*D38</f>
        <v>1.4235918799769143</v>
      </c>
    </row>
    <row r="39" spans="1:8" x14ac:dyDescent="0.2">
      <c r="A39" s="36"/>
      <c r="B39" s="46"/>
    </row>
    <row r="40" spans="1:8" x14ac:dyDescent="0.2">
      <c r="A40" s="36">
        <v>2019</v>
      </c>
      <c r="B40" s="41">
        <v>62748</v>
      </c>
      <c r="C40" s="42">
        <f>(B40-B38)/B38</f>
        <v>3.471134343617565E-2</v>
      </c>
      <c r="D40" s="40">
        <f>(D38*C40)+D38</f>
        <v>1.2162822252374492</v>
      </c>
      <c r="E40" s="40">
        <v>255.6574</v>
      </c>
      <c r="F40" s="42">
        <f>(E40-E38)/E38</f>
        <v>1.8122169531052137E-2</v>
      </c>
      <c r="G40" s="40">
        <f>(G38*F40)+G38</f>
        <v>1.2330203566660749</v>
      </c>
      <c r="H40" s="40">
        <f>G40*D40</f>
        <v>1.4997007431688869</v>
      </c>
    </row>
    <row r="41" spans="1:8" x14ac:dyDescent="0.2">
      <c r="A41" s="36"/>
    </row>
    <row r="42" spans="1:8" x14ac:dyDescent="0.2">
      <c r="A42" s="36">
        <v>2020</v>
      </c>
      <c r="B42" s="41">
        <v>65341</v>
      </c>
      <c r="C42" s="42">
        <f>(B42-B40)/B40</f>
        <v>4.1324026263785299E-2</v>
      </c>
      <c r="D42" s="40">
        <f>(D40*C42)+D40</f>
        <v>1.2665439038573367</v>
      </c>
      <c r="E42" s="40">
        <v>258.81119999999999</v>
      </c>
      <c r="F42" s="42">
        <f>(E42-E40)/E40</f>
        <v>1.2336040341488217E-2</v>
      </c>
      <c r="G42" s="40">
        <f>(G40*F42)+G40</f>
        <v>1.2482309455277838</v>
      </c>
      <c r="H42" s="40">
        <f>G42*D42</f>
        <v>1.5809392946642939</v>
      </c>
    </row>
    <row r="43" spans="1:8" x14ac:dyDescent="0.2">
      <c r="A43" s="36"/>
    </row>
    <row r="44" spans="1:8" x14ac:dyDescent="0.2">
      <c r="A44" s="36">
        <v>2021</v>
      </c>
      <c r="B44" s="47">
        <v>68251</v>
      </c>
      <c r="C44" s="42">
        <f>(B44-B42)/B42</f>
        <v>4.4535590211352748E-2</v>
      </c>
      <c r="D44" s="40">
        <f>(D42*C44)+D42</f>
        <v>1.3229501841442139</v>
      </c>
      <c r="E44" s="48">
        <v>270.97000000000003</v>
      </c>
      <c r="F44" s="42">
        <f>(E44-E42)/E42</f>
        <v>4.697941974690447E-2</v>
      </c>
      <c r="G44" s="40">
        <f>(G42*F44)+G42</f>
        <v>1.3068721110588091</v>
      </c>
      <c r="H44" s="40">
        <f>G44*D44</f>
        <v>1.7289266999781892</v>
      </c>
    </row>
    <row r="45" spans="1:8" x14ac:dyDescent="0.2">
      <c r="A45" s="36"/>
    </row>
    <row r="46" spans="1:8" x14ac:dyDescent="0.2">
      <c r="A46" s="36"/>
    </row>
    <row r="51" spans="1:8" ht="15.75" thickBot="1" x14ac:dyDescent="0.25">
      <c r="A51" s="31"/>
      <c r="B51" s="31"/>
      <c r="C51" s="31"/>
      <c r="D51" s="31"/>
      <c r="E51" s="31"/>
      <c r="F51" s="31"/>
      <c r="G51" s="31"/>
      <c r="H51" s="31"/>
    </row>
    <row r="52" spans="1:8" x14ac:dyDescent="0.2">
      <c r="A52" s="29" t="s">
        <v>625</v>
      </c>
      <c r="F52" s="29" t="s">
        <v>626</v>
      </c>
    </row>
    <row r="53" spans="1:8" x14ac:dyDescent="0.2">
      <c r="A53" s="30"/>
      <c r="B53" s="30"/>
      <c r="C53" s="30"/>
      <c r="D53" s="30"/>
      <c r="E53" s="30"/>
      <c r="F53" s="30"/>
      <c r="G53" s="30"/>
      <c r="H53" s="30"/>
    </row>
  </sheetData>
  <mergeCells count="2">
    <mergeCell ref="B11:D11"/>
    <mergeCell ref="E11:G11"/>
  </mergeCells>
  <pageMargins left="0.7" right="0.7" top="0.75" bottom="0.75" header="0.3" footer="0.3"/>
  <pageSetup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C000"/>
    <pageSetUpPr fitToPage="1"/>
  </sheetPr>
  <dimension ref="A1:I53"/>
  <sheetViews>
    <sheetView topLeftCell="A10" zoomScale="78" zoomScaleNormal="78" workbookViewId="0">
      <selection activeCell="C42" sqref="C42"/>
    </sheetView>
  </sheetViews>
  <sheetFormatPr defaultColWidth="19.140625" defaultRowHeight="15" x14ac:dyDescent="0.2"/>
  <cols>
    <col min="1" max="1" width="12.28515625" style="29" customWidth="1"/>
    <col min="2" max="7" width="25.42578125" style="29" customWidth="1"/>
    <col min="8" max="8" width="50.85546875" style="29" customWidth="1"/>
    <col min="9" max="16384" width="19.140625" style="29"/>
  </cols>
  <sheetData>
    <row r="1" spans="1:9" x14ac:dyDescent="0.2">
      <c r="A1" s="29" t="s">
        <v>599</v>
      </c>
      <c r="B1" s="30" t="s">
        <v>627</v>
      </c>
      <c r="C1" s="30"/>
      <c r="D1" s="29" t="s">
        <v>601</v>
      </c>
      <c r="F1" s="30"/>
      <c r="G1" s="30"/>
      <c r="H1" s="29" t="s">
        <v>602</v>
      </c>
    </row>
    <row r="2" spans="1:9" ht="15.75" thickBot="1" x14ac:dyDescent="0.25">
      <c r="A2" s="31"/>
      <c r="B2" s="31"/>
      <c r="C2" s="31"/>
      <c r="D2" s="31"/>
      <c r="E2" s="31"/>
      <c r="F2" s="31"/>
      <c r="G2" s="31"/>
      <c r="H2" s="31"/>
    </row>
    <row r="3" spans="1:9" x14ac:dyDescent="0.2">
      <c r="A3" s="32"/>
      <c r="B3" s="32"/>
      <c r="C3" s="32"/>
      <c r="D3" s="32"/>
      <c r="E3" s="32"/>
      <c r="F3" s="32"/>
      <c r="G3" s="32"/>
      <c r="H3" s="32"/>
    </row>
    <row r="4" spans="1:9" x14ac:dyDescent="0.2">
      <c r="A4" s="29" t="s">
        <v>603</v>
      </c>
      <c r="D4" s="33" t="s">
        <v>604</v>
      </c>
      <c r="E4" s="34" t="s">
        <v>605</v>
      </c>
      <c r="H4" s="29" t="s">
        <v>606</v>
      </c>
    </row>
    <row r="5" spans="1:9" x14ac:dyDescent="0.2">
      <c r="A5" s="30"/>
      <c r="E5" s="34" t="s">
        <v>607</v>
      </c>
      <c r="H5" s="29" t="s">
        <v>628</v>
      </c>
    </row>
    <row r="6" spans="1:9" x14ac:dyDescent="0.2">
      <c r="A6" s="29" t="s">
        <v>609</v>
      </c>
      <c r="B6" s="29" t="s">
        <v>629</v>
      </c>
      <c r="E6" s="34" t="s">
        <v>611</v>
      </c>
      <c r="H6" s="29" t="s">
        <v>612</v>
      </c>
    </row>
    <row r="7" spans="1:9" x14ac:dyDescent="0.2">
      <c r="A7" s="30"/>
      <c r="E7" s="34" t="s">
        <v>613</v>
      </c>
      <c r="H7" s="29" t="s">
        <v>614</v>
      </c>
    </row>
    <row r="8" spans="1:9" x14ac:dyDescent="0.2">
      <c r="A8" s="29" t="s">
        <v>615</v>
      </c>
      <c r="B8" s="29" t="str">
        <f>'[1]C-1'!B8</f>
        <v>20220067-GU</v>
      </c>
    </row>
    <row r="9" spans="1:9" ht="15.75" thickBot="1" x14ac:dyDescent="0.25">
      <c r="A9" s="35"/>
      <c r="B9" s="35"/>
      <c r="C9" s="35"/>
      <c r="D9" s="35"/>
      <c r="E9" s="35"/>
      <c r="F9" s="35"/>
      <c r="G9" s="35"/>
      <c r="H9" s="35"/>
    </row>
    <row r="11" spans="1:9" x14ac:dyDescent="0.2">
      <c r="B11" s="79" t="s">
        <v>616</v>
      </c>
      <c r="C11" s="79"/>
      <c r="D11" s="79"/>
      <c r="E11" s="79" t="s">
        <v>617</v>
      </c>
      <c r="F11" s="79"/>
      <c r="G11" s="79"/>
      <c r="H11" s="36"/>
    </row>
    <row r="12" spans="1:9" x14ac:dyDescent="0.2">
      <c r="D12" s="36" t="s">
        <v>618</v>
      </c>
      <c r="G12" s="36" t="s">
        <v>619</v>
      </c>
      <c r="H12" s="36" t="s">
        <v>620</v>
      </c>
      <c r="I12" s="37"/>
    </row>
    <row r="13" spans="1:9" x14ac:dyDescent="0.2">
      <c r="A13" s="36" t="s">
        <v>621</v>
      </c>
      <c r="B13" s="36" t="s">
        <v>9</v>
      </c>
      <c r="C13" s="36" t="s">
        <v>622</v>
      </c>
      <c r="D13" s="36" t="s">
        <v>623</v>
      </c>
      <c r="E13" s="36" t="s">
        <v>9</v>
      </c>
      <c r="F13" s="36" t="s">
        <v>622</v>
      </c>
      <c r="G13" s="36" t="s">
        <v>623</v>
      </c>
      <c r="H13" s="36" t="s">
        <v>624</v>
      </c>
    </row>
    <row r="14" spans="1:9" ht="15.75" thickBot="1" x14ac:dyDescent="0.25">
      <c r="A14" s="38"/>
      <c r="B14" s="38"/>
      <c r="C14" s="38"/>
      <c r="D14" s="38"/>
      <c r="E14" s="38"/>
      <c r="F14" s="38"/>
      <c r="G14" s="38"/>
      <c r="H14" s="35"/>
    </row>
    <row r="15" spans="1:9" x14ac:dyDescent="0.2">
      <c r="B15" s="39"/>
      <c r="C15" s="33"/>
      <c r="D15" s="40"/>
      <c r="E15" s="33"/>
      <c r="F15" s="33"/>
      <c r="G15" s="40"/>
      <c r="H15" s="33"/>
    </row>
    <row r="16" spans="1:9" x14ac:dyDescent="0.2">
      <c r="A16" s="36">
        <v>2008</v>
      </c>
      <c r="B16" s="41">
        <v>14518</v>
      </c>
      <c r="C16" s="42"/>
      <c r="D16" s="40">
        <v>1</v>
      </c>
      <c r="E16" s="40">
        <v>215.30250000000001</v>
      </c>
      <c r="F16" s="42"/>
      <c r="G16" s="40">
        <v>1</v>
      </c>
      <c r="H16" s="40">
        <f>G16*D16</f>
        <v>1</v>
      </c>
    </row>
    <row r="17" spans="1:8" x14ac:dyDescent="0.2">
      <c r="B17" s="41"/>
      <c r="C17" s="42"/>
      <c r="D17" s="40"/>
      <c r="E17" s="40"/>
      <c r="F17" s="33"/>
      <c r="G17" s="40"/>
      <c r="H17" s="40"/>
    </row>
    <row r="18" spans="1:8" x14ac:dyDescent="0.2">
      <c r="A18" s="36">
        <v>2009</v>
      </c>
      <c r="B18" s="41">
        <v>14441</v>
      </c>
      <c r="C18" s="42">
        <f>(B18-B16)/B16</f>
        <v>-5.303760848601736E-3</v>
      </c>
      <c r="D18" s="40">
        <f>(D16*C18)+D16</f>
        <v>0.99469623915139826</v>
      </c>
      <c r="E18" s="40">
        <v>214.53700000000001</v>
      </c>
      <c r="F18" s="42">
        <f>(E18-E16)/E16</f>
        <v>-3.555462662997424E-3</v>
      </c>
      <c r="G18" s="40">
        <f>(G16*F18)+G16</f>
        <v>0.99644453733700256</v>
      </c>
      <c r="H18" s="40">
        <f>G18*D18</f>
        <v>0.99115963381207151</v>
      </c>
    </row>
    <row r="19" spans="1:8" x14ac:dyDescent="0.2">
      <c r="B19" s="41"/>
      <c r="C19" s="42"/>
      <c r="D19" s="40"/>
      <c r="E19" s="40"/>
      <c r="F19" s="33"/>
      <c r="G19" s="40"/>
      <c r="H19" s="40"/>
    </row>
    <row r="20" spans="1:8" x14ac:dyDescent="0.2">
      <c r="A20" s="36">
        <v>2010</v>
      </c>
      <c r="B20" s="41">
        <v>14619</v>
      </c>
      <c r="C20" s="42">
        <f>(B20-B18)/B18</f>
        <v>1.2326016203863999E-2</v>
      </c>
      <c r="D20" s="40">
        <f>(D18*C20)+D18</f>
        <v>1.0069568811131009</v>
      </c>
      <c r="E20" s="40">
        <v>218.05549999999999</v>
      </c>
      <c r="F20" s="42">
        <f>(E20-E18)/E18</f>
        <v>1.6400434423898855E-2</v>
      </c>
      <c r="G20" s="40">
        <f>(G18*F20)+G18</f>
        <v>1.0127866606286502</v>
      </c>
      <c r="H20" s="40">
        <f>G20*D20</f>
        <v>1.0198324970195782</v>
      </c>
    </row>
    <row r="21" spans="1:8" x14ac:dyDescent="0.2">
      <c r="B21" s="41"/>
      <c r="C21" s="42"/>
      <c r="D21" s="40"/>
      <c r="E21" s="33"/>
      <c r="F21" s="33"/>
      <c r="G21" s="40"/>
      <c r="H21" s="40"/>
    </row>
    <row r="22" spans="1:8" x14ac:dyDescent="0.2">
      <c r="A22" s="36">
        <v>2011</v>
      </c>
      <c r="B22" s="41">
        <v>14825</v>
      </c>
      <c r="C22" s="42">
        <f>(B22-B20)/B20</f>
        <v>1.4091251111567138E-2</v>
      </c>
      <c r="D22" s="40">
        <f>(D20*C22)+D20</f>
        <v>1.021146163383386</v>
      </c>
      <c r="E22" s="40">
        <v>224.9392</v>
      </c>
      <c r="F22" s="42">
        <f>(E22-E20)/E20</f>
        <v>3.1568568552501564E-2</v>
      </c>
      <c r="G22" s="40">
        <f>(G20*F22)+G20</f>
        <v>1.0447588857537649</v>
      </c>
      <c r="H22" s="40">
        <f>G22*D22</f>
        <v>1.0668515278481583</v>
      </c>
    </row>
    <row r="23" spans="1:8" x14ac:dyDescent="0.2">
      <c r="A23" s="36"/>
      <c r="B23" s="41"/>
      <c r="C23" s="42"/>
      <c r="D23" s="40"/>
      <c r="F23" s="33"/>
      <c r="G23" s="33"/>
      <c r="H23" s="40"/>
    </row>
    <row r="24" spans="1:8" x14ac:dyDescent="0.2">
      <c r="A24" s="36">
        <v>2012</v>
      </c>
      <c r="B24" s="41">
        <v>15089</v>
      </c>
      <c r="C24" s="42">
        <f>(B24-B22)/B22</f>
        <v>1.7807757166947723E-2</v>
      </c>
      <c r="D24" s="40">
        <f>(D22*C24)+D22</f>
        <v>1.0393304862928776</v>
      </c>
      <c r="E24" s="40">
        <v>229.59389999999999</v>
      </c>
      <c r="F24" s="42">
        <f>(E24-E22)/E22</f>
        <v>2.0693147303804723E-2</v>
      </c>
      <c r="G24" s="40">
        <f>(G22*F24)+G22</f>
        <v>1.0663782352736264</v>
      </c>
      <c r="H24" s="40">
        <f>G24*D24</f>
        <v>1.1083194098390787</v>
      </c>
    </row>
    <row r="25" spans="1:8" x14ac:dyDescent="0.2">
      <c r="A25" s="36"/>
      <c r="B25" s="43"/>
      <c r="C25" s="44"/>
      <c r="D25" s="45"/>
      <c r="H25" s="45"/>
    </row>
    <row r="26" spans="1:8" x14ac:dyDescent="0.2">
      <c r="A26" s="36">
        <v>2013</v>
      </c>
      <c r="B26" s="41">
        <v>15324</v>
      </c>
      <c r="C26" s="42">
        <f>(B26-B24)/B24</f>
        <v>1.557425939426072E-2</v>
      </c>
      <c r="D26" s="40">
        <f>(D24*C26)+D24</f>
        <v>1.055517288882766</v>
      </c>
      <c r="E26" s="40">
        <v>232.9571</v>
      </c>
      <c r="F26" s="42">
        <f>(E26-E24)/E24</f>
        <v>1.4648472803502212E-2</v>
      </c>
      <c r="G26" s="40">
        <f>(G24*F26)+G24</f>
        <v>1.0819990478512789</v>
      </c>
      <c r="H26" s="40">
        <f>G26*D26</f>
        <v>1.1420687015617161</v>
      </c>
    </row>
    <row r="27" spans="1:8" x14ac:dyDescent="0.2">
      <c r="A27" s="36"/>
      <c r="B27" s="43"/>
      <c r="C27" s="44"/>
      <c r="D27" s="45"/>
      <c r="H27" s="45"/>
    </row>
    <row r="28" spans="1:8" x14ac:dyDescent="0.2">
      <c r="A28" s="36">
        <v>2014</v>
      </c>
      <c r="B28" s="41">
        <v>15773.3</v>
      </c>
      <c r="C28" s="42">
        <f>(B28-B26)/B26</f>
        <v>2.9320020882276119E-2</v>
      </c>
      <c r="D28" s="40">
        <f>(D26*C28)+D26</f>
        <v>1.086465077834412</v>
      </c>
      <c r="E28" s="40">
        <v>236.7362</v>
      </c>
      <c r="F28" s="42">
        <f>(E28-E26)/E26</f>
        <v>1.6222300157410954E-2</v>
      </c>
      <c r="G28" s="40">
        <f>(G26*F28)+G26</f>
        <v>1.0995515611755551</v>
      </c>
      <c r="H28" s="40">
        <f>G28*D28</f>
        <v>1.1946243724955488</v>
      </c>
    </row>
    <row r="29" spans="1:8" x14ac:dyDescent="0.2">
      <c r="A29" s="36"/>
      <c r="B29" s="43"/>
      <c r="C29" s="44"/>
      <c r="D29" s="45"/>
      <c r="H29" s="45"/>
    </row>
    <row r="30" spans="1:8" x14ac:dyDescent="0.2">
      <c r="A30" s="36">
        <v>2015</v>
      </c>
      <c r="B30" s="41">
        <v>16283</v>
      </c>
      <c r="C30" s="42">
        <f>(B30-B28)/B28</f>
        <v>3.2314100410186883E-2</v>
      </c>
      <c r="D30" s="40">
        <f>(D28*C30)+D28</f>
        <v>1.1215732194517147</v>
      </c>
      <c r="E30" s="40">
        <v>237.017</v>
      </c>
      <c r="F30" s="42">
        <f>(E30-E28)/E28</f>
        <v>1.1861303847911695E-3</v>
      </c>
      <c r="G30" s="40">
        <f>(G28*F30)+G28</f>
        <v>1.1008557726919099</v>
      </c>
      <c r="H30" s="40">
        <f>G30*D30</f>
        <v>1.2346903531300706</v>
      </c>
    </row>
    <row r="31" spans="1:8" x14ac:dyDescent="0.2">
      <c r="A31" s="36"/>
      <c r="B31" s="43"/>
      <c r="C31" s="44"/>
    </row>
    <row r="32" spans="1:8" x14ac:dyDescent="0.2">
      <c r="A32" s="36">
        <v>2016</v>
      </c>
      <c r="B32" s="41">
        <v>16806</v>
      </c>
      <c r="C32" s="42">
        <f>(B32-B30)/B30</f>
        <v>3.2119388319105817E-2</v>
      </c>
      <c r="D32" s="40">
        <f>(D30*C32)+D30</f>
        <v>1.157597465215594</v>
      </c>
      <c r="E32" s="40">
        <v>240.00720000000001</v>
      </c>
      <c r="F32" s="42">
        <f>(E32-E30)/E30</f>
        <v>1.2615972693941852E-2</v>
      </c>
      <c r="G32" s="40">
        <f>(G30*F32)+G30</f>
        <v>1.1147441390601593</v>
      </c>
      <c r="H32" s="40">
        <f>G32*D32</f>
        <v>1.2904249897399802</v>
      </c>
    </row>
    <row r="33" spans="1:8" x14ac:dyDescent="0.2">
      <c r="A33" s="36"/>
      <c r="B33" s="46"/>
      <c r="C33" s="44"/>
    </row>
    <row r="34" spans="1:8" x14ac:dyDescent="0.2">
      <c r="A34" s="36">
        <v>2017</v>
      </c>
      <c r="B34" s="41">
        <v>17296</v>
      </c>
      <c r="C34" s="42">
        <f>(B34-B32)/B32</f>
        <v>2.9156253718909914E-2</v>
      </c>
      <c r="D34" s="40">
        <f>(D32*C34)+D32</f>
        <v>1.191348670615787</v>
      </c>
      <c r="E34" s="40">
        <v>245.11959999999999</v>
      </c>
      <c r="F34" s="42">
        <f>(E34-E32)/E32</f>
        <v>2.1301027635837504E-2</v>
      </c>
      <c r="G34" s="40">
        <f>(G32*F34)+G32</f>
        <v>1.1384893347731677</v>
      </c>
      <c r="H34" s="40">
        <f>G34*D34</f>
        <v>1.3563377554922651</v>
      </c>
    </row>
    <row r="35" spans="1:8" x14ac:dyDescent="0.2">
      <c r="A35" s="36"/>
      <c r="B35" s="46"/>
    </row>
    <row r="36" spans="1:8" x14ac:dyDescent="0.2">
      <c r="A36" s="36">
        <v>2018</v>
      </c>
      <c r="B36" s="41">
        <v>17985</v>
      </c>
      <c r="C36" s="42">
        <f>(B36-B34)/B34</f>
        <v>3.9835800185013877E-2</v>
      </c>
      <c r="D36" s="40">
        <f>(D34*C36)+D34</f>
        <v>1.2388069982091194</v>
      </c>
      <c r="E36" s="40">
        <v>251.10679999999999</v>
      </c>
      <c r="F36" s="42">
        <f>(E36-E34)/E34</f>
        <v>2.4425627326415355E-2</v>
      </c>
      <c r="G36" s="40">
        <f>(G34*F36)+G34</f>
        <v>1.1662976509794356</v>
      </c>
      <c r="H36" s="40">
        <f>G36*D36</f>
        <v>1.4448176920281819</v>
      </c>
    </row>
    <row r="37" spans="1:8" x14ac:dyDescent="0.2">
      <c r="A37" s="36"/>
      <c r="B37" s="46"/>
    </row>
    <row r="38" spans="1:8" x14ac:dyDescent="0.2">
      <c r="A38" s="36">
        <v>2019</v>
      </c>
      <c r="B38" s="41">
        <v>18825</v>
      </c>
      <c r="C38" s="42">
        <f>(B38-B36)/B36</f>
        <v>4.6705587989991658E-2</v>
      </c>
      <c r="D38" s="40">
        <f>(D36*C38)+D36</f>
        <v>1.2966662074665929</v>
      </c>
      <c r="E38" s="40">
        <v>255.6574</v>
      </c>
      <c r="F38" s="42">
        <f>(E38-E36)/E36</f>
        <v>1.8122169531052137E-2</v>
      </c>
      <c r="G38" s="40">
        <f>(G36*F38)+G36</f>
        <v>1.1874334947341527</v>
      </c>
      <c r="H38" s="40">
        <f>G38*D38</f>
        <v>1.5397048862357363</v>
      </c>
    </row>
    <row r="39" spans="1:8" x14ac:dyDescent="0.2">
      <c r="A39" s="36"/>
      <c r="B39" s="46"/>
    </row>
    <row r="40" spans="1:8" x14ac:dyDescent="0.2">
      <c r="A40" s="36">
        <v>2020</v>
      </c>
      <c r="B40" s="41">
        <v>19519.919999999998</v>
      </c>
      <c r="C40" s="42">
        <f>(B40-B38)/B38</f>
        <v>3.6914741035856478E-2</v>
      </c>
      <c r="D40" s="40">
        <f>(D38*C40)+D38</f>
        <v>1.3445323047251683</v>
      </c>
      <c r="E40" s="40">
        <v>258.81119999999999</v>
      </c>
      <c r="F40" s="42">
        <f>(E40-E38)/E38</f>
        <v>1.2336040341488217E-2</v>
      </c>
      <c r="G40" s="40">
        <f>(G38*F40)+G38</f>
        <v>1.2020817222280276</v>
      </c>
      <c r="H40" s="40">
        <f>G40*D40</f>
        <v>1.6162377084552495</v>
      </c>
    </row>
    <row r="41" spans="1:8" x14ac:dyDescent="0.2">
      <c r="A41" s="36"/>
    </row>
    <row r="42" spans="1:8" x14ac:dyDescent="0.2">
      <c r="A42" s="36">
        <v>2021</v>
      </c>
      <c r="B42" s="47">
        <v>20234</v>
      </c>
      <c r="C42" s="42">
        <f>(B42-B40)/B40</f>
        <v>3.6582117139824434E-2</v>
      </c>
      <c r="D42" s="40">
        <f>(D40*C42)+D40</f>
        <v>1.3937181429949026</v>
      </c>
      <c r="E42" s="48">
        <v>270.97000000000003</v>
      </c>
      <c r="F42" s="42">
        <f>(E42-E40)/E40</f>
        <v>4.697941974690447E-2</v>
      </c>
      <c r="G42" s="40">
        <f>(G40*F42)+G40</f>
        <v>1.25855482402666</v>
      </c>
      <c r="H42" s="40">
        <f>G42*D42</f>
        <v>1.7540706921997129</v>
      </c>
    </row>
    <row r="43" spans="1:8" x14ac:dyDescent="0.2">
      <c r="A43" s="36"/>
    </row>
    <row r="44" spans="1:8" x14ac:dyDescent="0.2">
      <c r="A44" s="36"/>
      <c r="B44" s="41"/>
      <c r="C44" s="42"/>
      <c r="D44" s="40"/>
      <c r="E44" s="40"/>
      <c r="F44" s="42"/>
      <c r="G44" s="40"/>
      <c r="H44" s="40"/>
    </row>
    <row r="51" spans="1:8" ht="15.75" thickBot="1" x14ac:dyDescent="0.25">
      <c r="A51" s="31"/>
      <c r="B51" s="31"/>
      <c r="C51" s="31"/>
      <c r="D51" s="31"/>
      <c r="E51" s="31"/>
      <c r="F51" s="31"/>
      <c r="G51" s="31"/>
      <c r="H51" s="31"/>
    </row>
    <row r="52" spans="1:8" x14ac:dyDescent="0.2">
      <c r="A52" s="29" t="s">
        <v>625</v>
      </c>
      <c r="F52" s="29" t="s">
        <v>626</v>
      </c>
    </row>
    <row r="53" spans="1:8" x14ac:dyDescent="0.2">
      <c r="A53" s="30"/>
      <c r="B53" s="30"/>
      <c r="C53" s="30"/>
      <c r="D53" s="30"/>
      <c r="E53" s="30"/>
      <c r="F53" s="30"/>
      <c r="G53" s="30"/>
      <c r="H53" s="30"/>
    </row>
  </sheetData>
  <mergeCells count="2">
    <mergeCell ref="B11:D11"/>
    <mergeCell ref="E11:G11"/>
  </mergeCells>
  <pageMargins left="0.7" right="0.7" top="0.75" bottom="0.75" header="0.3" footer="0.3"/>
  <pageSetup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C000"/>
    <pageSetUpPr fitToPage="1"/>
  </sheetPr>
  <dimension ref="A1:H57"/>
  <sheetViews>
    <sheetView topLeftCell="A28" zoomScale="78" zoomScaleNormal="78" workbookViewId="0">
      <selection activeCell="C28" sqref="C28"/>
    </sheetView>
  </sheetViews>
  <sheetFormatPr defaultColWidth="28.5703125" defaultRowHeight="15" x14ac:dyDescent="0.2"/>
  <cols>
    <col min="1" max="1" width="17.7109375" style="49" customWidth="1"/>
    <col min="2" max="7" width="28.5703125" style="49" customWidth="1"/>
    <col min="8" max="8" width="40.140625" style="49" customWidth="1"/>
    <col min="9" max="16384" width="28.5703125" style="49"/>
  </cols>
  <sheetData>
    <row r="1" spans="1:8" s="29" customFormat="1" x14ac:dyDescent="0.2">
      <c r="A1" s="29" t="s">
        <v>599</v>
      </c>
      <c r="B1" s="30" t="s">
        <v>630</v>
      </c>
      <c r="C1" s="30"/>
      <c r="D1" s="29" t="s">
        <v>601</v>
      </c>
      <c r="F1" s="30"/>
      <c r="G1" s="30"/>
      <c r="H1" s="29" t="s">
        <v>602</v>
      </c>
    </row>
    <row r="2" spans="1:8" s="29" customFormat="1" ht="15.75" thickBot="1" x14ac:dyDescent="0.25">
      <c r="A2" s="31"/>
      <c r="B2" s="31"/>
      <c r="C2" s="31"/>
      <c r="D2" s="31"/>
      <c r="E2" s="31"/>
      <c r="F2" s="31"/>
      <c r="G2" s="31"/>
      <c r="H2" s="31"/>
    </row>
    <row r="4" spans="1:8" x14ac:dyDescent="0.2">
      <c r="A4" s="29" t="s">
        <v>603</v>
      </c>
      <c r="B4" s="29"/>
      <c r="C4" s="29"/>
      <c r="D4" s="33" t="s">
        <v>604</v>
      </c>
      <c r="E4" s="34" t="s">
        <v>605</v>
      </c>
      <c r="F4" s="29"/>
      <c r="G4" s="29"/>
      <c r="H4" s="29" t="s">
        <v>606</v>
      </c>
    </row>
    <row r="5" spans="1:8" x14ac:dyDescent="0.2">
      <c r="A5" s="30"/>
      <c r="B5" s="29"/>
      <c r="C5" s="29"/>
      <c r="D5" s="29"/>
      <c r="E5" s="34" t="s">
        <v>607</v>
      </c>
      <c r="F5" s="29"/>
      <c r="G5" s="29"/>
      <c r="H5" s="29" t="s">
        <v>631</v>
      </c>
    </row>
    <row r="6" spans="1:8" x14ac:dyDescent="0.2">
      <c r="A6" s="29" t="s">
        <v>609</v>
      </c>
      <c r="B6" s="29" t="s">
        <v>632</v>
      </c>
      <c r="C6" s="29"/>
      <c r="D6" s="29"/>
      <c r="E6" s="34" t="s">
        <v>611</v>
      </c>
      <c r="F6" s="29"/>
      <c r="G6" s="29"/>
      <c r="H6" s="29" t="s">
        <v>612</v>
      </c>
    </row>
    <row r="7" spans="1:8" x14ac:dyDescent="0.2">
      <c r="A7" s="30"/>
      <c r="B7" s="29"/>
      <c r="C7" s="29"/>
      <c r="D7" s="29"/>
      <c r="E7" s="34" t="s">
        <v>613</v>
      </c>
      <c r="F7" s="29"/>
      <c r="G7" s="29"/>
      <c r="H7" s="29" t="s">
        <v>614</v>
      </c>
    </row>
    <row r="8" spans="1:8" x14ac:dyDescent="0.2">
      <c r="A8" s="29" t="s">
        <v>615</v>
      </c>
      <c r="B8" s="29" t="str">
        <f>'[1]C-1'!B8</f>
        <v>20220067-GU</v>
      </c>
      <c r="C8" s="29"/>
      <c r="D8" s="29"/>
      <c r="E8" s="29"/>
      <c r="F8" s="29"/>
      <c r="G8" s="29"/>
      <c r="H8" s="29"/>
    </row>
    <row r="9" spans="1:8" ht="15.75" thickBot="1" x14ac:dyDescent="0.25">
      <c r="A9" s="35"/>
      <c r="B9" s="35"/>
      <c r="C9" s="35"/>
      <c r="D9" s="35"/>
      <c r="E9" s="35"/>
      <c r="F9" s="35"/>
      <c r="G9" s="35"/>
      <c r="H9" s="35"/>
    </row>
    <row r="10" spans="1:8" x14ac:dyDescent="0.2">
      <c r="A10" s="29"/>
      <c r="B10" s="29"/>
      <c r="C10" s="29"/>
      <c r="D10" s="29"/>
      <c r="E10" s="29"/>
      <c r="F10" s="29"/>
      <c r="G10" s="29"/>
      <c r="H10" s="29"/>
    </row>
    <row r="11" spans="1:8" x14ac:dyDescent="0.2">
      <c r="A11" s="29"/>
      <c r="B11" s="79" t="s">
        <v>616</v>
      </c>
      <c r="C11" s="79"/>
      <c r="D11" s="79"/>
      <c r="E11" s="79" t="s">
        <v>617</v>
      </c>
      <c r="F11" s="79"/>
      <c r="G11" s="79"/>
      <c r="H11" s="36"/>
    </row>
    <row r="12" spans="1:8" x14ac:dyDescent="0.2">
      <c r="A12" s="29"/>
      <c r="B12" s="29"/>
      <c r="C12" s="29"/>
      <c r="D12" s="36" t="s">
        <v>618</v>
      </c>
      <c r="E12" s="29"/>
      <c r="F12" s="29"/>
      <c r="G12" s="36" t="s">
        <v>619</v>
      </c>
      <c r="H12" s="36" t="s">
        <v>620</v>
      </c>
    </row>
    <row r="13" spans="1:8" x14ac:dyDescent="0.2">
      <c r="A13" s="36" t="s">
        <v>621</v>
      </c>
      <c r="B13" s="36" t="s">
        <v>9</v>
      </c>
      <c r="C13" s="36" t="s">
        <v>622</v>
      </c>
      <c r="D13" s="36" t="s">
        <v>623</v>
      </c>
      <c r="E13" s="36" t="s">
        <v>9</v>
      </c>
      <c r="F13" s="36" t="s">
        <v>622</v>
      </c>
      <c r="G13" s="36" t="s">
        <v>623</v>
      </c>
      <c r="H13" s="36" t="s">
        <v>624</v>
      </c>
    </row>
    <row r="14" spans="1:8" ht="15.75" thickBot="1" x14ac:dyDescent="0.25">
      <c r="A14" s="38"/>
      <c r="B14" s="38"/>
      <c r="C14" s="38"/>
      <c r="D14" s="38"/>
      <c r="E14" s="38"/>
      <c r="F14" s="38"/>
      <c r="G14" s="38"/>
      <c r="H14" s="35"/>
    </row>
    <row r="15" spans="1:8" x14ac:dyDescent="0.2">
      <c r="A15" s="29"/>
      <c r="B15" s="39"/>
      <c r="C15" s="33"/>
      <c r="D15" s="40"/>
      <c r="E15" s="33"/>
      <c r="F15" s="33"/>
      <c r="G15" s="40"/>
      <c r="H15" s="33"/>
    </row>
    <row r="16" spans="1:8" x14ac:dyDescent="0.2">
      <c r="A16" s="50">
        <v>2002</v>
      </c>
      <c r="B16" s="41">
        <v>659</v>
      </c>
      <c r="C16" s="42"/>
      <c r="D16" s="40">
        <v>1</v>
      </c>
      <c r="E16" s="40">
        <v>179.875</v>
      </c>
      <c r="F16" s="42"/>
      <c r="G16" s="40">
        <v>1</v>
      </c>
      <c r="H16" s="40">
        <f>G16*D16</f>
        <v>1</v>
      </c>
    </row>
    <row r="17" spans="1:8" x14ac:dyDescent="0.2">
      <c r="A17" s="50"/>
      <c r="B17" s="41"/>
      <c r="C17" s="42"/>
      <c r="D17" s="40"/>
      <c r="E17" s="40"/>
      <c r="F17" s="33"/>
      <c r="G17" s="40"/>
      <c r="H17" s="40"/>
    </row>
    <row r="18" spans="1:8" x14ac:dyDescent="0.2">
      <c r="A18" s="50">
        <v>2003</v>
      </c>
      <c r="B18" s="41">
        <v>660</v>
      </c>
      <c r="C18" s="42">
        <f>(B18-B16)/B16</f>
        <v>1.5174506828528073E-3</v>
      </c>
      <c r="D18" s="40">
        <f>(D16*C18)+D16</f>
        <v>1.0015174506828528</v>
      </c>
      <c r="E18" s="40">
        <v>183.95830000000001</v>
      </c>
      <c r="F18" s="42">
        <f>(E18-E16)/E16</f>
        <v>2.2700764419735973E-2</v>
      </c>
      <c r="G18" s="40">
        <f>(G16*F18)+G16</f>
        <v>1.0227007644197359</v>
      </c>
      <c r="H18" s="40">
        <f>G18*D18</f>
        <v>1.0242526623930588</v>
      </c>
    </row>
    <row r="19" spans="1:8" x14ac:dyDescent="0.2">
      <c r="A19" s="50"/>
      <c r="B19" s="41"/>
      <c r="C19" s="42"/>
      <c r="D19" s="40"/>
      <c r="E19" s="40"/>
      <c r="F19" s="33"/>
      <c r="G19" s="40"/>
      <c r="H19" s="40"/>
    </row>
    <row r="20" spans="1:8" x14ac:dyDescent="0.2">
      <c r="A20" s="50">
        <v>2004</v>
      </c>
      <c r="B20" s="41">
        <v>674</v>
      </c>
      <c r="C20" s="42">
        <f>(B20-B18)/B18</f>
        <v>2.1212121212121213E-2</v>
      </c>
      <c r="D20" s="40">
        <f>(D18*C20)+D18</f>
        <v>1.0227617602427921</v>
      </c>
      <c r="E20" s="40">
        <v>188.88329999999999</v>
      </c>
      <c r="F20" s="42">
        <f>(E20-E18)/E18</f>
        <v>2.6772371782083127E-2</v>
      </c>
      <c r="G20" s="40">
        <f>(G18*F20)+G18</f>
        <v>1.0500808895066016</v>
      </c>
      <c r="H20" s="40">
        <f>G20*D20</f>
        <v>1.0739825789490887</v>
      </c>
    </row>
    <row r="21" spans="1:8" x14ac:dyDescent="0.2">
      <c r="A21" s="50"/>
      <c r="B21" s="41"/>
      <c r="C21" s="42"/>
      <c r="D21" s="40"/>
      <c r="E21" s="40"/>
      <c r="F21" s="33"/>
      <c r="G21" s="40"/>
      <c r="H21" s="40"/>
    </row>
    <row r="22" spans="1:8" x14ac:dyDescent="0.2">
      <c r="A22" s="50">
        <v>2005</v>
      </c>
      <c r="B22" s="41">
        <v>674</v>
      </c>
      <c r="C22" s="42">
        <f>(B22-B20)/B20</f>
        <v>0</v>
      </c>
      <c r="D22" s="40">
        <f>(D20*C22)+D20</f>
        <v>1.0227617602427921</v>
      </c>
      <c r="E22" s="40">
        <v>195.29169999999999</v>
      </c>
      <c r="F22" s="42">
        <f>(E22-E20)/E20</f>
        <v>3.3927827393951719E-2</v>
      </c>
      <c r="G22" s="40">
        <f>(G20*F22)+G20</f>
        <v>1.0857078526754689</v>
      </c>
      <c r="H22" s="40">
        <f>G22*D22</f>
        <v>1.1104204745117845</v>
      </c>
    </row>
    <row r="23" spans="1:8" x14ac:dyDescent="0.2">
      <c r="A23" s="50"/>
      <c r="B23" s="41"/>
      <c r="C23" s="42"/>
      <c r="D23" s="40"/>
      <c r="E23" s="33"/>
      <c r="F23" s="33"/>
      <c r="G23" s="33"/>
      <c r="H23" s="40"/>
    </row>
    <row r="24" spans="1:8" x14ac:dyDescent="0.2">
      <c r="A24" s="50">
        <v>2006</v>
      </c>
      <c r="B24" s="41">
        <v>677</v>
      </c>
      <c r="C24" s="42">
        <f>(B24-B22)/B22</f>
        <v>4.4510385756676559E-3</v>
      </c>
      <c r="D24" s="40">
        <f>(D22*C24)+D22</f>
        <v>1.0273141122913505</v>
      </c>
      <c r="E24" s="40">
        <v>201.5917</v>
      </c>
      <c r="F24" s="42">
        <f>(E24-E22)/E22</f>
        <v>3.2259435500843155E-2</v>
      </c>
      <c r="G24" s="40">
        <f>(G22*F24)+G22</f>
        <v>1.1207321751216122</v>
      </c>
      <c r="H24" s="40">
        <f>G24*D24</f>
        <v>1.1513439796014133</v>
      </c>
    </row>
    <row r="25" spans="1:8" x14ac:dyDescent="0.2">
      <c r="B25" s="43"/>
      <c r="C25" s="44"/>
      <c r="D25" s="45"/>
      <c r="E25" s="29"/>
      <c r="F25" s="29"/>
      <c r="G25" s="29"/>
      <c r="H25" s="45"/>
    </row>
    <row r="26" spans="1:8" x14ac:dyDescent="0.2">
      <c r="A26" s="36">
        <v>2007</v>
      </c>
      <c r="B26" s="41">
        <v>680</v>
      </c>
      <c r="C26" s="42">
        <f>(B26-B24)/B24</f>
        <v>4.4313146233382573E-3</v>
      </c>
      <c r="D26" s="40">
        <f>(D24*C26)+D24</f>
        <v>1.0318664643399089</v>
      </c>
      <c r="E26" s="40">
        <v>207.3424</v>
      </c>
      <c r="F26" s="42">
        <f>(E26-E24)/E24</f>
        <v>2.8526472072014843E-2</v>
      </c>
      <c r="G26" s="40">
        <f>(G24*F26)+G24</f>
        <v>1.1527027102154273</v>
      </c>
      <c r="H26" s="40">
        <f>G26*D26</f>
        <v>1.1894352700250235</v>
      </c>
    </row>
    <row r="27" spans="1:8" x14ac:dyDescent="0.2">
      <c r="A27" s="29"/>
      <c r="B27" s="43"/>
      <c r="C27" s="44"/>
      <c r="D27" s="45"/>
      <c r="E27" s="40"/>
      <c r="F27" s="29"/>
      <c r="G27" s="29"/>
      <c r="H27" s="45"/>
    </row>
    <row r="28" spans="1:8" x14ac:dyDescent="0.2">
      <c r="A28" s="36">
        <v>2008</v>
      </c>
      <c r="B28" s="41">
        <v>699</v>
      </c>
      <c r="C28" s="42">
        <f>(B28-B26)/B26</f>
        <v>2.7941176470588237E-2</v>
      </c>
      <c r="D28" s="40">
        <f>(D26*C28)+D26</f>
        <v>1.0606980273141122</v>
      </c>
      <c r="E28" s="40">
        <v>215.30250000000001</v>
      </c>
      <c r="F28" s="42">
        <f>(E28-E26)/E26</f>
        <v>3.8391086434805481E-2</v>
      </c>
      <c r="G28" s="40">
        <f>(G26*F28)+G26</f>
        <v>1.1969562195969423</v>
      </c>
      <c r="H28" s="40">
        <f>G28*D28</f>
        <v>1.2696091009078341</v>
      </c>
    </row>
    <row r="29" spans="1:8" x14ac:dyDescent="0.2">
      <c r="A29" s="29"/>
      <c r="B29" s="43"/>
      <c r="C29" s="44"/>
      <c r="D29" s="45"/>
      <c r="E29" s="40"/>
      <c r="F29" s="29"/>
      <c r="G29" s="29"/>
      <c r="H29" s="45"/>
    </row>
    <row r="30" spans="1:8" x14ac:dyDescent="0.2">
      <c r="A30" s="36">
        <v>2009</v>
      </c>
      <c r="B30" s="41">
        <v>711</v>
      </c>
      <c r="C30" s="42">
        <f>(B30-B28)/B28</f>
        <v>1.7167381974248927E-2</v>
      </c>
      <c r="D30" s="40">
        <f>(D28*C30)+D28</f>
        <v>1.0789074355083459</v>
      </c>
      <c r="E30" s="40">
        <v>214.53700000000001</v>
      </c>
      <c r="F30" s="42">
        <f>(E30-E28)/E28</f>
        <v>-3.555462662997424E-3</v>
      </c>
      <c r="G30" s="40">
        <f>(G28*F30)+G28</f>
        <v>1.1927004864489228</v>
      </c>
      <c r="H30" s="40">
        <f>G30*D30</f>
        <v>1.2868134231641639</v>
      </c>
    </row>
    <row r="31" spans="1:8" x14ac:dyDescent="0.2">
      <c r="A31" s="29"/>
      <c r="B31" s="43"/>
      <c r="C31" s="44"/>
      <c r="D31" s="29"/>
      <c r="E31" s="40"/>
      <c r="F31" s="29"/>
      <c r="G31" s="29"/>
      <c r="H31" s="29"/>
    </row>
    <row r="32" spans="1:8" x14ac:dyDescent="0.2">
      <c r="A32" s="36">
        <v>2010</v>
      </c>
      <c r="B32" s="41">
        <v>713</v>
      </c>
      <c r="C32" s="42">
        <f>(B32-B30)/B30</f>
        <v>2.8129395218002813E-3</v>
      </c>
      <c r="D32" s="40">
        <f>(D30*C32)+D30</f>
        <v>1.0819423368740515</v>
      </c>
      <c r="E32" s="40">
        <v>218.05549999999999</v>
      </c>
      <c r="F32" s="42">
        <f>(E32-E30)/E30</f>
        <v>1.6400434423898855E-2</v>
      </c>
      <c r="G32" s="40">
        <f>(G30*F32)+G30</f>
        <v>1.2122612925642806</v>
      </c>
      <c r="H32" s="40">
        <f>G32*D32</f>
        <v>1.3115968157789559</v>
      </c>
    </row>
    <row r="33" spans="1:8" x14ac:dyDescent="0.2">
      <c r="A33" s="29"/>
      <c r="B33" s="46"/>
      <c r="C33" s="44"/>
      <c r="D33" s="29"/>
      <c r="E33" s="33"/>
      <c r="F33" s="29"/>
      <c r="G33" s="29"/>
      <c r="H33" s="29"/>
    </row>
    <row r="34" spans="1:8" x14ac:dyDescent="0.2">
      <c r="A34" s="36">
        <v>2011</v>
      </c>
      <c r="B34" s="41">
        <v>712</v>
      </c>
      <c r="C34" s="42">
        <f>(B34-B32)/B32</f>
        <v>-1.4025245441795231E-3</v>
      </c>
      <c r="D34" s="40">
        <f>(D32*C34)+D32</f>
        <v>1.0804248861911987</v>
      </c>
      <c r="E34" s="40">
        <v>224.9392</v>
      </c>
      <c r="F34" s="42">
        <f>(E34-E32)/E32</f>
        <v>3.1568568552501564E-2</v>
      </c>
      <c r="G34" s="40">
        <f>(G32*F34)+G32</f>
        <v>1.2505306462821402</v>
      </c>
      <c r="H34" s="40">
        <f>G34*D34</f>
        <v>1.3511044311879874</v>
      </c>
    </row>
    <row r="35" spans="1:8" x14ac:dyDescent="0.2">
      <c r="A35" s="36"/>
      <c r="B35" s="46"/>
      <c r="C35" s="29"/>
      <c r="D35" s="29"/>
      <c r="E35" s="29"/>
      <c r="F35" s="29"/>
      <c r="G35" s="29"/>
      <c r="H35" s="29"/>
    </row>
    <row r="36" spans="1:8" x14ac:dyDescent="0.2">
      <c r="A36" s="36">
        <v>2012</v>
      </c>
      <c r="B36" s="41">
        <v>710</v>
      </c>
      <c r="C36" s="42">
        <f>(B36-B34)/B34</f>
        <v>-2.8089887640449437E-3</v>
      </c>
      <c r="D36" s="40">
        <f>(D34*C36)+D34</f>
        <v>1.0773899848254931</v>
      </c>
      <c r="E36" s="40">
        <v>229.59389999999999</v>
      </c>
      <c r="F36" s="42">
        <f>(E36-E34)/E34</f>
        <v>2.0693147303804723E-2</v>
      </c>
      <c r="G36" s="40">
        <f>(G34*F36)+G34</f>
        <v>1.2764080611535786</v>
      </c>
      <c r="H36" s="40">
        <f>G36*D36</f>
        <v>1.3751892616373911</v>
      </c>
    </row>
    <row r="37" spans="1:8" x14ac:dyDescent="0.2">
      <c r="A37" s="36"/>
      <c r="B37" s="46"/>
      <c r="C37" s="29"/>
      <c r="D37" s="29"/>
      <c r="E37" s="29"/>
      <c r="F37" s="29"/>
      <c r="G37" s="29"/>
      <c r="H37" s="29"/>
    </row>
    <row r="38" spans="1:8" x14ac:dyDescent="0.2">
      <c r="A38" s="36">
        <v>2013</v>
      </c>
      <c r="B38" s="41">
        <v>705</v>
      </c>
      <c r="C38" s="42">
        <f>(B38-B36)/B36</f>
        <v>-7.0422535211267607E-3</v>
      </c>
      <c r="D38" s="40">
        <f>(D36*C38)+D36</f>
        <v>1.0698027314112291</v>
      </c>
      <c r="E38" s="40">
        <v>232.9571</v>
      </c>
      <c r="F38" s="42">
        <f>(E38-E36)/E36</f>
        <v>1.4648472803502212E-2</v>
      </c>
      <c r="G38" s="40">
        <f>(G36*F38)+G36</f>
        <v>1.2951054899235579</v>
      </c>
      <c r="H38" s="40">
        <f>G38*D38</f>
        <v>1.3855073905859003</v>
      </c>
    </row>
    <row r="39" spans="1:8" x14ac:dyDescent="0.2">
      <c r="A39" s="36"/>
      <c r="B39" s="46"/>
      <c r="C39" s="29"/>
      <c r="D39" s="29"/>
      <c r="E39" s="29"/>
      <c r="F39" s="29"/>
      <c r="G39" s="29"/>
      <c r="H39" s="29"/>
    </row>
    <row r="40" spans="1:8" x14ac:dyDescent="0.2">
      <c r="A40" s="36">
        <v>2014</v>
      </c>
      <c r="B40" s="41">
        <v>704</v>
      </c>
      <c r="C40" s="42">
        <f>(B40-B38)/B38</f>
        <v>-1.4184397163120568E-3</v>
      </c>
      <c r="D40" s="40">
        <f>(D38*C40)+D38</f>
        <v>1.0682852807283763</v>
      </c>
      <c r="E40" s="40">
        <v>236.7362</v>
      </c>
      <c r="F40" s="42">
        <f>(E40-E38)/E38</f>
        <v>1.6222300157410954E-2</v>
      </c>
      <c r="G40" s="40">
        <f>(G38*F40)+G38</f>
        <v>1.3161150799166086</v>
      </c>
      <c r="H40" s="40">
        <f>G40*D40</f>
        <v>1.4059863676195636</v>
      </c>
    </row>
    <row r="41" spans="1:8" x14ac:dyDescent="0.2">
      <c r="A41" s="36"/>
      <c r="B41" s="29"/>
      <c r="C41" s="29"/>
      <c r="D41" s="29"/>
      <c r="E41" s="29"/>
      <c r="F41" s="29"/>
      <c r="G41" s="29"/>
      <c r="H41" s="29"/>
    </row>
    <row r="42" spans="1:8" x14ac:dyDescent="0.2">
      <c r="A42" s="36">
        <v>2015</v>
      </c>
      <c r="B42" s="41">
        <v>702</v>
      </c>
      <c r="C42" s="42">
        <f>(B42-B40)/B40</f>
        <v>-2.840909090909091E-3</v>
      </c>
      <c r="D42" s="40">
        <f>(D40*C42)+D40</f>
        <v>1.0652503793626706</v>
      </c>
      <c r="E42" s="40">
        <v>237.017</v>
      </c>
      <c r="F42" s="42">
        <f>(E42-E40)/E40</f>
        <v>1.1861303847911695E-3</v>
      </c>
      <c r="G42" s="40">
        <f>(G40*F42)+G40</f>
        <v>1.3176761640027794</v>
      </c>
      <c r="H42" s="40">
        <f>G42*D42</f>
        <v>1.4036550335811093</v>
      </c>
    </row>
    <row r="43" spans="1:8" x14ac:dyDescent="0.2">
      <c r="A43" s="36"/>
      <c r="B43" s="29"/>
      <c r="C43" s="29"/>
      <c r="D43" s="29"/>
      <c r="E43" s="29"/>
      <c r="F43" s="29"/>
      <c r="G43" s="29"/>
      <c r="H43" s="29"/>
    </row>
    <row r="44" spans="1:8" x14ac:dyDescent="0.2">
      <c r="A44" s="36">
        <v>2016</v>
      </c>
      <c r="B44" s="41">
        <v>699.42</v>
      </c>
      <c r="C44" s="42">
        <f>(B44-B42)/B42</f>
        <v>-3.6752136752137335E-3</v>
      </c>
      <c r="D44" s="40">
        <f>(D42*C44)+D42</f>
        <v>1.0613353566009103</v>
      </c>
      <c r="E44" s="40">
        <v>240.00720000000001</v>
      </c>
      <c r="F44" s="42">
        <f>(E44-E42)/E42</f>
        <v>1.2615972693941852E-2</v>
      </c>
      <c r="G44" s="40">
        <f>(G42*F44)+G42</f>
        <v>1.3342999305072964</v>
      </c>
      <c r="H44" s="40">
        <f>G44*D44</f>
        <v>1.4161396925575314</v>
      </c>
    </row>
    <row r="45" spans="1:8" x14ac:dyDescent="0.2">
      <c r="A45" s="36"/>
      <c r="B45" s="29"/>
      <c r="C45" s="29"/>
      <c r="D45" s="29"/>
      <c r="E45" s="29"/>
      <c r="F45" s="29"/>
      <c r="G45" s="29"/>
      <c r="H45" s="29"/>
    </row>
    <row r="46" spans="1:8" x14ac:dyDescent="0.2">
      <c r="A46" s="36">
        <v>2017</v>
      </c>
      <c r="B46" s="41">
        <v>699.42</v>
      </c>
      <c r="C46" s="42">
        <f>(B46-B44)/B44</f>
        <v>0</v>
      </c>
      <c r="D46" s="40">
        <f>(D44*C46)+D44</f>
        <v>1.0613353566009103</v>
      </c>
      <c r="E46" s="40">
        <v>245.11959999999999</v>
      </c>
      <c r="F46" s="42">
        <f>(E46-E44)/E44</f>
        <v>2.1301027635837504E-2</v>
      </c>
      <c r="G46" s="40">
        <f>(G44*F46)+G44</f>
        <v>1.3627218902015283</v>
      </c>
      <c r="H46" s="40">
        <f>G46*D46</f>
        <v>1.4463049232849057</v>
      </c>
    </row>
    <row r="47" spans="1:8" x14ac:dyDescent="0.2">
      <c r="A47" s="36"/>
      <c r="B47" s="29"/>
      <c r="C47" s="29"/>
      <c r="D47" s="29"/>
      <c r="E47" s="29"/>
      <c r="F47" s="29"/>
      <c r="G47" s="29"/>
      <c r="H47" s="29"/>
    </row>
    <row r="48" spans="1:8" x14ac:dyDescent="0.2">
      <c r="A48" s="36">
        <v>2018</v>
      </c>
      <c r="B48" s="41">
        <v>696.42</v>
      </c>
      <c r="C48" s="42">
        <f>(B48-B46)/B46</f>
        <v>-4.2892682508364078E-3</v>
      </c>
      <c r="D48" s="40">
        <f>(D46*C48)+D46</f>
        <v>1.0567830045523519</v>
      </c>
      <c r="E48" s="40">
        <v>251.10679999999999</v>
      </c>
      <c r="F48" s="42">
        <f>(E48-E46)/E46</f>
        <v>2.4425627326415355E-2</v>
      </c>
      <c r="G48" s="40">
        <f>(G46*F48)+G46</f>
        <v>1.3960072272411392</v>
      </c>
      <c r="H48" s="40">
        <f>G48*D48</f>
        <v>1.4752767119806889</v>
      </c>
    </row>
    <row r="49" spans="1:8" x14ac:dyDescent="0.2">
      <c r="A49" s="36"/>
      <c r="B49" s="29"/>
      <c r="C49" s="29"/>
      <c r="D49" s="29"/>
      <c r="E49" s="29"/>
      <c r="F49" s="29"/>
      <c r="G49" s="29"/>
      <c r="H49" s="29"/>
    </row>
    <row r="50" spans="1:8" x14ac:dyDescent="0.2">
      <c r="A50" s="36">
        <v>2019</v>
      </c>
      <c r="B50" s="41">
        <v>695</v>
      </c>
      <c r="C50" s="42">
        <f>(B50-B48)/B48</f>
        <v>-2.0389994543522001E-3</v>
      </c>
      <c r="D50" s="40">
        <f>(D48*C50)+D48</f>
        <v>1.054628224582701</v>
      </c>
      <c r="E50" s="40">
        <v>255.6574</v>
      </c>
      <c r="F50" s="42">
        <f>(E50-E48)/E48</f>
        <v>1.8122169531052137E-2</v>
      </c>
      <c r="G50" s="40">
        <f>(G48*F50)+G48</f>
        <v>1.4213059068797771</v>
      </c>
      <c r="H50" s="40">
        <f>G50*D50</f>
        <v>1.4989493251615251</v>
      </c>
    </row>
    <row r="51" spans="1:8" x14ac:dyDescent="0.2">
      <c r="A51" s="36"/>
      <c r="E51" s="29"/>
    </row>
    <row r="52" spans="1:8" x14ac:dyDescent="0.2">
      <c r="A52" s="36">
        <v>2020</v>
      </c>
      <c r="B52" s="41">
        <v>698.58</v>
      </c>
      <c r="C52" s="42">
        <f>(B52-B50)/B50</f>
        <v>5.1510791366907067E-3</v>
      </c>
      <c r="D52" s="40">
        <f>(D50*C52)+D50</f>
        <v>1.0600606980273142</v>
      </c>
      <c r="E52" s="40">
        <v>258.81119999999999</v>
      </c>
      <c r="F52" s="42">
        <f>(E52-E50)/E50</f>
        <v>1.2336040341488217E-2</v>
      </c>
      <c r="G52" s="40">
        <f>(G50*F52)+G50</f>
        <v>1.4388391938846414</v>
      </c>
      <c r="H52" s="40">
        <f>G52*D52</f>
        <v>1.525256880218411</v>
      </c>
    </row>
    <row r="53" spans="1:8" x14ac:dyDescent="0.2">
      <c r="A53" s="36"/>
      <c r="E53" s="29"/>
    </row>
    <row r="54" spans="1:8" x14ac:dyDescent="0.2">
      <c r="A54" s="36">
        <v>2021</v>
      </c>
      <c r="B54" s="47">
        <v>699</v>
      </c>
      <c r="C54" s="42">
        <f>(B54-B52)/B52</f>
        <v>6.0121961693715691E-4</v>
      </c>
      <c r="D54" s="40">
        <f>(D52*C54)+D52</f>
        <v>1.0606980273141122</v>
      </c>
      <c r="E54" s="48">
        <v>270.97000000000003</v>
      </c>
      <c r="F54" s="42">
        <f>(E54-E52)/E52</f>
        <v>4.697941974690447E-2</v>
      </c>
      <c r="G54" s="40">
        <f>(G52*F54)+G52</f>
        <v>1.5064350243224456</v>
      </c>
      <c r="H54" s="40">
        <f>G54*D54</f>
        <v>1.5978726585757046</v>
      </c>
    </row>
    <row r="55" spans="1:8" x14ac:dyDescent="0.2">
      <c r="A55" s="36"/>
    </row>
    <row r="56" spans="1:8" ht="15.75" thickBot="1" x14ac:dyDescent="0.25">
      <c r="A56" s="31"/>
      <c r="B56" s="31"/>
      <c r="C56" s="31"/>
      <c r="D56" s="31"/>
      <c r="E56" s="31"/>
      <c r="F56" s="31"/>
      <c r="G56" s="31"/>
      <c r="H56" s="31"/>
    </row>
    <row r="57" spans="1:8" x14ac:dyDescent="0.2">
      <c r="A57" s="29" t="s">
        <v>625</v>
      </c>
      <c r="B57" s="29"/>
      <c r="C57" s="29"/>
      <c r="D57" s="29"/>
      <c r="E57" s="29"/>
      <c r="F57" s="29" t="s">
        <v>626</v>
      </c>
      <c r="G57" s="29"/>
      <c r="H57" s="29"/>
    </row>
  </sheetData>
  <mergeCells count="2">
    <mergeCell ref="B11:D11"/>
    <mergeCell ref="E11:G11"/>
  </mergeCells>
  <pageMargins left="0.7" right="0.7" top="0.75" bottom="0.75" header="0.3" footer="0.3"/>
  <pageSetup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C000"/>
    <pageSetUpPr fitToPage="1"/>
  </sheetPr>
  <dimension ref="A1:H42"/>
  <sheetViews>
    <sheetView zoomScale="78" zoomScaleNormal="78" workbookViewId="0">
      <selection activeCell="C31" sqref="C31"/>
    </sheetView>
  </sheetViews>
  <sheetFormatPr defaultColWidth="33.7109375" defaultRowHeight="15" x14ac:dyDescent="0.2"/>
  <cols>
    <col min="1" max="7" width="33.7109375" style="49"/>
    <col min="8" max="8" width="40.140625" style="49" customWidth="1"/>
    <col min="9" max="16384" width="33.7109375" style="49"/>
  </cols>
  <sheetData>
    <row r="1" spans="1:8" x14ac:dyDescent="0.2">
      <c r="A1" s="29" t="s">
        <v>599</v>
      </c>
      <c r="B1" s="30" t="s">
        <v>633</v>
      </c>
      <c r="C1" s="30"/>
      <c r="D1" s="29" t="s">
        <v>601</v>
      </c>
      <c r="E1" s="29"/>
      <c r="F1" s="30"/>
      <c r="G1" s="30"/>
      <c r="H1" s="29" t="s">
        <v>602</v>
      </c>
    </row>
    <row r="2" spans="1:8" ht="15.75" thickBot="1" x14ac:dyDescent="0.25">
      <c r="A2" s="31"/>
      <c r="B2" s="31"/>
      <c r="C2" s="31"/>
      <c r="D2" s="31"/>
      <c r="E2" s="31"/>
      <c r="F2" s="31"/>
      <c r="G2" s="31"/>
      <c r="H2" s="31"/>
    </row>
    <row r="3" spans="1:8" x14ac:dyDescent="0.2">
      <c r="A3" s="32"/>
      <c r="B3" s="32"/>
      <c r="C3" s="32"/>
      <c r="D3" s="32"/>
      <c r="E3" s="32"/>
      <c r="F3" s="32"/>
      <c r="G3" s="32"/>
      <c r="H3" s="32"/>
    </row>
    <row r="4" spans="1:8" x14ac:dyDescent="0.2">
      <c r="A4" s="29" t="s">
        <v>603</v>
      </c>
      <c r="B4" s="29"/>
      <c r="C4" s="29"/>
      <c r="D4" s="33" t="s">
        <v>604</v>
      </c>
      <c r="E4" s="34" t="s">
        <v>605</v>
      </c>
      <c r="F4" s="29"/>
      <c r="G4" s="29"/>
      <c r="H4" s="29" t="s">
        <v>606</v>
      </c>
    </row>
    <row r="5" spans="1:8" x14ac:dyDescent="0.2">
      <c r="A5" s="30"/>
      <c r="B5" s="29"/>
      <c r="C5" s="29"/>
      <c r="D5" s="29"/>
      <c r="E5" s="34" t="s">
        <v>607</v>
      </c>
      <c r="F5" s="29"/>
      <c r="G5" s="29"/>
      <c r="H5" s="29" t="s">
        <v>634</v>
      </c>
    </row>
    <row r="6" spans="1:8" x14ac:dyDescent="0.2">
      <c r="A6" s="29" t="s">
        <v>609</v>
      </c>
      <c r="B6" s="29" t="s">
        <v>635</v>
      </c>
      <c r="C6" s="29"/>
      <c r="D6" s="29"/>
      <c r="E6" s="34" t="s">
        <v>611</v>
      </c>
      <c r="F6" s="29"/>
      <c r="G6" s="29"/>
      <c r="H6" s="29" t="s">
        <v>612</v>
      </c>
    </row>
    <row r="7" spans="1:8" x14ac:dyDescent="0.2">
      <c r="A7" s="30"/>
      <c r="B7" s="29"/>
      <c r="C7" s="29"/>
      <c r="D7" s="29"/>
      <c r="E7" s="34" t="s">
        <v>613</v>
      </c>
      <c r="F7" s="29"/>
      <c r="G7" s="29"/>
      <c r="H7" s="29" t="s">
        <v>614</v>
      </c>
    </row>
    <row r="8" spans="1:8" x14ac:dyDescent="0.2">
      <c r="A8" s="29" t="s">
        <v>615</v>
      </c>
      <c r="B8" s="29" t="str">
        <f>'[1]C-1'!B8</f>
        <v>20220067-GU</v>
      </c>
      <c r="C8" s="29"/>
      <c r="D8" s="29"/>
      <c r="E8" s="29"/>
      <c r="F8" s="29"/>
      <c r="G8" s="29"/>
      <c r="H8" s="29"/>
    </row>
    <row r="9" spans="1:8" ht="15.75" thickBot="1" x14ac:dyDescent="0.25">
      <c r="A9" s="35"/>
      <c r="B9" s="35"/>
      <c r="C9" s="35"/>
      <c r="D9" s="35"/>
      <c r="E9" s="35"/>
      <c r="F9" s="35"/>
      <c r="G9" s="35"/>
      <c r="H9" s="35"/>
    </row>
    <row r="10" spans="1:8" x14ac:dyDescent="0.2">
      <c r="A10" s="29"/>
      <c r="B10" s="29"/>
      <c r="C10" s="29"/>
      <c r="D10" s="29"/>
      <c r="E10" s="29"/>
      <c r="F10" s="29"/>
      <c r="G10" s="29"/>
      <c r="H10" s="29"/>
    </row>
    <row r="11" spans="1:8" x14ac:dyDescent="0.2">
      <c r="A11" s="29"/>
      <c r="B11" s="79" t="s">
        <v>616</v>
      </c>
      <c r="C11" s="79"/>
      <c r="D11" s="79"/>
      <c r="E11" s="79" t="s">
        <v>617</v>
      </c>
      <c r="F11" s="79"/>
      <c r="G11" s="79"/>
      <c r="H11" s="36"/>
    </row>
    <row r="12" spans="1:8" x14ac:dyDescent="0.2">
      <c r="A12" s="29"/>
      <c r="B12" s="29"/>
      <c r="C12" s="29"/>
      <c r="D12" s="36" t="s">
        <v>618</v>
      </c>
      <c r="E12" s="29"/>
      <c r="F12" s="29"/>
      <c r="G12" s="36" t="s">
        <v>619</v>
      </c>
      <c r="H12" s="36" t="s">
        <v>620</v>
      </c>
    </row>
    <row r="13" spans="1:8" x14ac:dyDescent="0.2">
      <c r="A13" s="36" t="s">
        <v>621</v>
      </c>
      <c r="B13" s="36" t="s">
        <v>9</v>
      </c>
      <c r="C13" s="36" t="s">
        <v>622</v>
      </c>
      <c r="D13" s="36" t="s">
        <v>623</v>
      </c>
      <c r="E13" s="36" t="s">
        <v>9</v>
      </c>
      <c r="F13" s="36" t="s">
        <v>622</v>
      </c>
      <c r="G13" s="36" t="s">
        <v>623</v>
      </c>
      <c r="H13" s="36" t="s">
        <v>624</v>
      </c>
    </row>
    <row r="14" spans="1:8" ht="15.75" thickBot="1" x14ac:dyDescent="0.25">
      <c r="A14" s="38"/>
      <c r="B14" s="38"/>
      <c r="C14" s="38"/>
      <c r="D14" s="38"/>
      <c r="E14" s="38"/>
      <c r="F14" s="38"/>
      <c r="G14" s="38"/>
      <c r="H14" s="35"/>
    </row>
    <row r="15" spans="1:8" x14ac:dyDescent="0.2">
      <c r="A15" s="29"/>
      <c r="B15" s="39"/>
      <c r="C15" s="33"/>
      <c r="D15" s="40"/>
      <c r="E15" s="33"/>
      <c r="F15" s="33"/>
      <c r="G15" s="40"/>
      <c r="H15" s="33"/>
    </row>
    <row r="16" spans="1:8" x14ac:dyDescent="0.2">
      <c r="A16" s="36"/>
      <c r="B16" s="43"/>
      <c r="C16" s="44"/>
      <c r="D16" s="45"/>
      <c r="E16" s="29"/>
      <c r="F16" s="29"/>
      <c r="G16" s="29"/>
      <c r="H16" s="45"/>
    </row>
    <row r="17" spans="1:8" x14ac:dyDescent="0.2">
      <c r="A17" s="36">
        <v>2014</v>
      </c>
      <c r="B17" s="41">
        <v>682</v>
      </c>
      <c r="C17" s="42">
        <v>0</v>
      </c>
      <c r="D17" s="40">
        <v>1</v>
      </c>
      <c r="E17" s="40">
        <v>236.7362</v>
      </c>
      <c r="F17" s="42">
        <v>0</v>
      </c>
      <c r="G17" s="40">
        <v>1</v>
      </c>
      <c r="H17" s="40">
        <f>G17*D17</f>
        <v>1</v>
      </c>
    </row>
    <row r="18" spans="1:8" x14ac:dyDescent="0.2">
      <c r="A18" s="36"/>
      <c r="B18" s="43"/>
      <c r="C18" s="44"/>
      <c r="D18" s="29"/>
      <c r="E18" s="29"/>
      <c r="F18" s="29"/>
      <c r="G18" s="29"/>
      <c r="H18" s="29"/>
    </row>
    <row r="19" spans="1:8" x14ac:dyDescent="0.2">
      <c r="A19" s="36">
        <v>2015</v>
      </c>
      <c r="B19" s="41">
        <v>653</v>
      </c>
      <c r="C19" s="42">
        <f>(B19-B17)/B17</f>
        <v>-4.2521994134897358E-2</v>
      </c>
      <c r="D19" s="40">
        <f>(D17*C19)+D17</f>
        <v>0.95747800586510268</v>
      </c>
      <c r="E19" s="40">
        <v>237.017</v>
      </c>
      <c r="F19" s="42">
        <f>(E19-E17)/E17</f>
        <v>1.1861303847911695E-3</v>
      </c>
      <c r="G19" s="40">
        <f>(G17*F19)+G17</f>
        <v>1.0011861303847911</v>
      </c>
      <c r="H19" s="40">
        <f>G19*D19</f>
        <v>0.95861369962062848</v>
      </c>
    </row>
    <row r="20" spans="1:8" x14ac:dyDescent="0.2">
      <c r="A20" s="36"/>
      <c r="B20" s="46"/>
      <c r="C20" s="44"/>
      <c r="D20" s="29"/>
      <c r="E20" s="29"/>
      <c r="F20" s="29"/>
      <c r="G20" s="29"/>
      <c r="H20" s="29"/>
    </row>
    <row r="21" spans="1:8" x14ac:dyDescent="0.2">
      <c r="A21" s="36">
        <v>2016</v>
      </c>
      <c r="B21" s="41">
        <v>635</v>
      </c>
      <c r="C21" s="42">
        <f>(B21-B19)/B19</f>
        <v>-2.7565084226646247E-2</v>
      </c>
      <c r="D21" s="40">
        <f>(D19*C21)+D19</f>
        <v>0.93108504398826986</v>
      </c>
      <c r="E21" s="40">
        <v>240.00720000000001</v>
      </c>
      <c r="F21" s="42">
        <f>(E21-E19)/E19</f>
        <v>1.2615972693941852E-2</v>
      </c>
      <c r="G21" s="40">
        <f>(G19*F21)+G19</f>
        <v>1.0138170672672788</v>
      </c>
      <c r="H21" s="40">
        <f>G21*D21</f>
        <v>0.94394990867261308</v>
      </c>
    </row>
    <row r="22" spans="1:8" x14ac:dyDescent="0.2">
      <c r="A22" s="36"/>
      <c r="B22" s="46"/>
      <c r="C22" s="29"/>
      <c r="D22" s="29"/>
      <c r="E22" s="29"/>
      <c r="F22" s="29"/>
      <c r="G22" s="29"/>
      <c r="H22" s="29"/>
    </row>
    <row r="23" spans="1:8" x14ac:dyDescent="0.2">
      <c r="A23" s="36">
        <v>2017</v>
      </c>
      <c r="B23" s="41">
        <v>614</v>
      </c>
      <c r="C23" s="42">
        <f>(B23-B21)/B21</f>
        <v>-3.3070866141732283E-2</v>
      </c>
      <c r="D23" s="40">
        <f>(D21*C23)+D21</f>
        <v>0.9002932551319649</v>
      </c>
      <c r="E23" s="40">
        <v>245.11959999999999</v>
      </c>
      <c r="F23" s="42">
        <f>(E23-E21)/E21</f>
        <v>2.1301027635837504E-2</v>
      </c>
      <c r="G23" s="40">
        <f>(G21*F23)+G21</f>
        <v>1.0354124126348228</v>
      </c>
      <c r="H23" s="40">
        <f>G23*D23</f>
        <v>0.93217481137504576</v>
      </c>
    </row>
    <row r="24" spans="1:8" x14ac:dyDescent="0.2">
      <c r="A24" s="36"/>
      <c r="B24" s="46"/>
      <c r="C24" s="29"/>
      <c r="D24" s="29"/>
      <c r="E24" s="29"/>
      <c r="F24" s="29"/>
      <c r="G24" s="29"/>
      <c r="H24" s="29"/>
    </row>
    <row r="25" spans="1:8" x14ac:dyDescent="0.2">
      <c r="A25" s="36">
        <v>2018</v>
      </c>
      <c r="B25" s="41">
        <v>594</v>
      </c>
      <c r="C25" s="42">
        <f>(B25-B23)/B23</f>
        <v>-3.2573289902280131E-2</v>
      </c>
      <c r="D25" s="40">
        <f>(D23*C25)+D23</f>
        <v>0.87096774193548399</v>
      </c>
      <c r="E25" s="40">
        <v>251.10679999999999</v>
      </c>
      <c r="F25" s="42">
        <f>(E25-E23)/E23</f>
        <v>2.4425627326415355E-2</v>
      </c>
      <c r="G25" s="40">
        <f>(G23*F25)+G23</f>
        <v>1.0607030103549855</v>
      </c>
      <c r="H25" s="40">
        <f>G25*D25</f>
        <v>0.92383810579305203</v>
      </c>
    </row>
    <row r="26" spans="1:8" x14ac:dyDescent="0.2">
      <c r="A26" s="36"/>
      <c r="B26" s="46"/>
      <c r="C26" s="29"/>
      <c r="D26" s="29"/>
      <c r="E26" s="29"/>
      <c r="F26" s="29"/>
      <c r="G26" s="29"/>
      <c r="H26" s="29"/>
    </row>
    <row r="27" spans="1:8" x14ac:dyDescent="0.2">
      <c r="A27" s="36">
        <v>2019</v>
      </c>
      <c r="B27" s="41">
        <v>588</v>
      </c>
      <c r="C27" s="42">
        <f>(B27-B25)/B25</f>
        <v>-1.0101010101010102E-2</v>
      </c>
      <c r="D27" s="40">
        <f>(D25*C27)+D25</f>
        <v>0.86217008797653971</v>
      </c>
      <c r="E27" s="40">
        <v>255.6574</v>
      </c>
      <c r="F27" s="42">
        <f>(E27-E25)/E25</f>
        <v>1.8122169531052137E-2</v>
      </c>
      <c r="G27" s="40">
        <f>(G25*F27)+G25</f>
        <v>1.0799252501307359</v>
      </c>
      <c r="H27" s="40">
        <f>G27*D27</f>
        <v>0.93107924791330321</v>
      </c>
    </row>
    <row r="28" spans="1:8" x14ac:dyDescent="0.2">
      <c r="A28" s="36"/>
      <c r="B28" s="29"/>
      <c r="C28" s="29"/>
      <c r="D28" s="29"/>
      <c r="E28" s="29"/>
      <c r="F28" s="29"/>
      <c r="G28" s="29"/>
      <c r="H28" s="29"/>
    </row>
    <row r="29" spans="1:8" x14ac:dyDescent="0.2">
      <c r="A29" s="36">
        <v>2020</v>
      </c>
      <c r="B29" s="41">
        <v>596</v>
      </c>
      <c r="C29" s="42">
        <f>(B29-B27)/B27</f>
        <v>1.3605442176870748E-2</v>
      </c>
      <c r="D29" s="40">
        <f>(D27*C29)+D27</f>
        <v>0.87390029325513208</v>
      </c>
      <c r="E29" s="40">
        <v>258.81119999999999</v>
      </c>
      <c r="F29" s="42">
        <f>(E29-E27)/E27</f>
        <v>1.2336040341488217E-2</v>
      </c>
      <c r="G29" s="40">
        <f>(G27*F29)+G27</f>
        <v>1.0932472515821405</v>
      </c>
      <c r="H29" s="40">
        <f>G29*D29</f>
        <v>0.95538909375799974</v>
      </c>
    </row>
    <row r="30" spans="1:8" x14ac:dyDescent="0.2">
      <c r="A30" s="36"/>
      <c r="B30" s="29"/>
      <c r="C30" s="29"/>
      <c r="D30" s="29"/>
      <c r="E30" s="29"/>
      <c r="F30" s="29"/>
      <c r="G30" s="29"/>
      <c r="H30" s="29"/>
    </row>
    <row r="31" spans="1:8" x14ac:dyDescent="0.2">
      <c r="A31" s="36">
        <v>2021</v>
      </c>
      <c r="B31" s="47">
        <v>599</v>
      </c>
      <c r="C31" s="42">
        <f>(B31-B29)/B29</f>
        <v>5.0335570469798654E-3</v>
      </c>
      <c r="D31" s="40">
        <f>(D29*C31)+D29</f>
        <v>0.87829912023460421</v>
      </c>
      <c r="E31" s="48">
        <v>270.97000000000003</v>
      </c>
      <c r="F31" s="42">
        <f>(E31-E29)/E29</f>
        <v>4.697941974690447E-2</v>
      </c>
      <c r="G31" s="40">
        <f>(G29*F31)+G29</f>
        <v>1.1446073731013675</v>
      </c>
      <c r="H31" s="40">
        <f>G31*D31</f>
        <v>1.0053076488089725</v>
      </c>
    </row>
    <row r="32" spans="1:8" x14ac:dyDescent="0.2">
      <c r="A32" s="36"/>
      <c r="B32" s="29"/>
      <c r="C32" s="29"/>
      <c r="D32" s="29"/>
      <c r="E32" s="29"/>
      <c r="F32" s="29"/>
      <c r="G32" s="29"/>
      <c r="H32" s="29"/>
    </row>
    <row r="33" spans="1:8" x14ac:dyDescent="0.2">
      <c r="A33" s="36"/>
      <c r="B33" s="29"/>
      <c r="C33" s="29"/>
      <c r="D33" s="29"/>
      <c r="E33" s="29"/>
      <c r="F33" s="29"/>
      <c r="G33" s="29"/>
      <c r="H33" s="29"/>
    </row>
    <row r="34" spans="1:8" x14ac:dyDescent="0.2">
      <c r="A34" s="29"/>
      <c r="B34" s="29"/>
      <c r="C34" s="29"/>
      <c r="D34" s="29"/>
      <c r="E34" s="29"/>
      <c r="F34" s="29"/>
      <c r="G34" s="29"/>
      <c r="H34" s="29"/>
    </row>
    <row r="35" spans="1:8" x14ac:dyDescent="0.2">
      <c r="A35" s="29"/>
      <c r="B35" s="29"/>
      <c r="C35" s="29"/>
      <c r="D35" s="29"/>
      <c r="E35" s="29"/>
      <c r="F35" s="29"/>
      <c r="G35" s="29"/>
      <c r="H35" s="29"/>
    </row>
    <row r="36" spans="1:8" x14ac:dyDescent="0.2">
      <c r="A36" s="29"/>
      <c r="B36" s="29"/>
      <c r="C36" s="29"/>
      <c r="D36" s="29"/>
      <c r="E36" s="29"/>
      <c r="F36" s="29"/>
      <c r="G36" s="29"/>
      <c r="H36" s="29"/>
    </row>
    <row r="37" spans="1:8" x14ac:dyDescent="0.2">
      <c r="A37" s="29"/>
      <c r="B37" s="29"/>
      <c r="C37" s="29"/>
      <c r="D37" s="29"/>
      <c r="E37" s="29"/>
      <c r="F37" s="29"/>
      <c r="G37" s="29"/>
      <c r="H37" s="29"/>
    </row>
    <row r="38" spans="1:8" ht="15.75" thickBot="1" x14ac:dyDescent="0.25">
      <c r="A38" s="31"/>
      <c r="B38" s="31"/>
      <c r="C38" s="31"/>
      <c r="D38" s="31"/>
      <c r="E38" s="31"/>
      <c r="F38" s="31"/>
      <c r="G38" s="31"/>
      <c r="H38" s="31"/>
    </row>
    <row r="39" spans="1:8" x14ac:dyDescent="0.2">
      <c r="A39" s="29" t="s">
        <v>625</v>
      </c>
      <c r="B39" s="29"/>
      <c r="C39" s="29"/>
      <c r="D39" s="29"/>
      <c r="E39" s="29"/>
      <c r="F39" s="29" t="s">
        <v>626</v>
      </c>
      <c r="G39" s="29"/>
      <c r="H39" s="29"/>
    </row>
    <row r="40" spans="1:8" x14ac:dyDescent="0.2">
      <c r="A40" s="30"/>
      <c r="B40" s="30"/>
      <c r="C40" s="30"/>
      <c r="D40" s="30"/>
      <c r="E40" s="30"/>
      <c r="F40" s="30"/>
      <c r="G40" s="30"/>
      <c r="H40" s="30"/>
    </row>
    <row r="41" spans="1:8" x14ac:dyDescent="0.2">
      <c r="A41" s="29"/>
      <c r="B41" s="29"/>
      <c r="C41" s="29"/>
      <c r="D41" s="29"/>
      <c r="E41" s="29"/>
      <c r="F41" s="29"/>
      <c r="G41" s="29"/>
      <c r="H41" s="29"/>
    </row>
    <row r="42" spans="1:8" x14ac:dyDescent="0.2">
      <c r="A42" s="29"/>
      <c r="B42" s="29"/>
      <c r="C42" s="29"/>
      <c r="D42" s="29"/>
      <c r="E42" s="29"/>
      <c r="F42" s="29"/>
      <c r="G42" s="29"/>
      <c r="H42" s="29"/>
    </row>
  </sheetData>
  <mergeCells count="2">
    <mergeCell ref="B11:D11"/>
    <mergeCell ref="E11:G11"/>
  </mergeCells>
  <pageMargins left="0.7" right="0.7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M23"/>
  <sheetViews>
    <sheetView workbookViewId="0">
      <selection activeCell="D19" sqref="D19"/>
    </sheetView>
  </sheetViews>
  <sheetFormatPr defaultRowHeight="15" x14ac:dyDescent="0.25"/>
  <cols>
    <col min="1" max="1" width="10.140625" customWidth="1"/>
    <col min="2" max="9" width="13.7109375" customWidth="1"/>
    <col min="11" max="13" width="17" bestFit="1" customWidth="1"/>
  </cols>
  <sheetData>
    <row r="3" spans="1:13" x14ac:dyDescent="0.25">
      <c r="A3" s="18" t="s">
        <v>407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x14ac:dyDescent="0.25">
      <c r="A4" s="12"/>
      <c r="B4" s="12">
        <v>2015</v>
      </c>
      <c r="C4" s="12">
        <v>2016</v>
      </c>
      <c r="D4" s="12">
        <v>2017</v>
      </c>
      <c r="E4" s="12">
        <v>2018</v>
      </c>
      <c r="F4" s="12">
        <v>2019</v>
      </c>
      <c r="G4" s="12">
        <v>2020</v>
      </c>
      <c r="H4" s="12">
        <v>2021</v>
      </c>
      <c r="I4" s="12" t="s">
        <v>405</v>
      </c>
      <c r="J4" s="12"/>
      <c r="K4" s="11" t="s">
        <v>402</v>
      </c>
      <c r="L4" s="11" t="s">
        <v>403</v>
      </c>
      <c r="M4" s="11" t="s">
        <v>404</v>
      </c>
    </row>
    <row r="5" spans="1:13" x14ac:dyDescent="0.25">
      <c r="A5" s="8" t="s">
        <v>28</v>
      </c>
      <c r="B5" s="26">
        <v>46648.62</v>
      </c>
      <c r="C5" s="61">
        <v>35341.03</v>
      </c>
      <c r="D5" s="61">
        <v>63220.890000000014</v>
      </c>
      <c r="E5" s="26">
        <v>49701</v>
      </c>
      <c r="F5" s="27">
        <f>167298-90000</f>
        <v>77298</v>
      </c>
      <c r="G5" s="26">
        <v>61632.33</v>
      </c>
      <c r="H5" s="26">
        <v>-88488.33</v>
      </c>
      <c r="I5" s="16">
        <f>SUM(B5:H5)</f>
        <v>245353.54000000004</v>
      </c>
      <c r="J5" s="28"/>
      <c r="K5" s="9">
        <f>AVERAGE(B5:F5)</f>
        <v>54441.90800000001</v>
      </c>
      <c r="L5" s="9">
        <f>AVERAGE(D5:H5)</f>
        <v>32672.778000000002</v>
      </c>
      <c r="M5" s="9">
        <f>AVERAGE(B5:H5)</f>
        <v>35050.505714285719</v>
      </c>
    </row>
    <row r="6" spans="1:13" x14ac:dyDescent="0.25">
      <c r="A6" s="8" t="s">
        <v>120</v>
      </c>
      <c r="B6" s="26"/>
      <c r="C6" s="26">
        <v>800</v>
      </c>
      <c r="D6" s="26">
        <v>5693</v>
      </c>
      <c r="E6" s="26">
        <v>-410</v>
      </c>
      <c r="F6" s="26">
        <v>677</v>
      </c>
      <c r="G6" s="26">
        <v>1986.67</v>
      </c>
      <c r="H6" s="26">
        <v>631.32999999999993</v>
      </c>
      <c r="I6" s="16">
        <f t="shared" ref="I6:I7" si="0">SUM(B6:H6)</f>
        <v>9378</v>
      </c>
      <c r="J6" s="28"/>
      <c r="K6" s="9">
        <f t="shared" ref="K6:K8" si="1">AVERAGE(B6:F6)</f>
        <v>1690</v>
      </c>
      <c r="L6" s="9">
        <f t="shared" ref="L6:L8" si="2">AVERAGE(D6:H6)</f>
        <v>1715.6</v>
      </c>
      <c r="M6" s="9">
        <f t="shared" ref="M6:M8" si="3">AVERAGE(B6:H6)</f>
        <v>1563</v>
      </c>
    </row>
    <row r="7" spans="1:13" x14ac:dyDescent="0.25">
      <c r="A7" s="8" t="s">
        <v>26</v>
      </c>
      <c r="B7" s="26">
        <v>162593</v>
      </c>
      <c r="C7" s="26">
        <v>205891.21</v>
      </c>
      <c r="D7" s="26">
        <v>229217.25</v>
      </c>
      <c r="E7" s="26">
        <v>245559</v>
      </c>
      <c r="F7" s="26">
        <v>219024.91999999998</v>
      </c>
      <c r="G7" s="26">
        <v>231267.59999999998</v>
      </c>
      <c r="H7" s="26">
        <v>337114</v>
      </c>
      <c r="I7" s="16">
        <f t="shared" si="0"/>
        <v>1630666.98</v>
      </c>
      <c r="J7" s="28"/>
      <c r="K7" s="9">
        <f t="shared" si="1"/>
        <v>212457.07599999997</v>
      </c>
      <c r="L7" s="9">
        <f t="shared" si="2"/>
        <v>252436.554</v>
      </c>
      <c r="M7" s="9">
        <f t="shared" si="3"/>
        <v>232952.42571428572</v>
      </c>
    </row>
    <row r="8" spans="1:13" x14ac:dyDescent="0.25">
      <c r="A8" s="8" t="s">
        <v>18</v>
      </c>
      <c r="B8" s="26">
        <v>937.52</v>
      </c>
      <c r="C8" s="26">
        <v>4127.3500000000004</v>
      </c>
      <c r="D8" s="26">
        <v>3504</v>
      </c>
      <c r="E8" s="26">
        <v>1505</v>
      </c>
      <c r="F8" s="26">
        <v>925</v>
      </c>
      <c r="G8" s="26">
        <v>1978</v>
      </c>
      <c r="H8" s="26">
        <v>2247</v>
      </c>
      <c r="I8" s="16">
        <f>SUM(B8:H8)</f>
        <v>15223.87</v>
      </c>
      <c r="J8" s="28"/>
      <c r="K8" s="9">
        <f t="shared" si="1"/>
        <v>2199.7740000000003</v>
      </c>
      <c r="L8" s="9">
        <f t="shared" si="2"/>
        <v>2031.8</v>
      </c>
      <c r="M8" s="9">
        <f t="shared" si="3"/>
        <v>2174.8385714285714</v>
      </c>
    </row>
    <row r="9" spans="1:13" ht="15.75" thickBot="1" x14ac:dyDescent="0.3">
      <c r="A9" s="28"/>
      <c r="B9" s="14">
        <f>SUM(B5:B8)</f>
        <v>210179.13999999998</v>
      </c>
      <c r="C9" s="14">
        <f t="shared" ref="C9:I9" si="4">SUM(C5:C8)</f>
        <v>246159.59</v>
      </c>
      <c r="D9" s="14">
        <f t="shared" si="4"/>
        <v>301635.14</v>
      </c>
      <c r="E9" s="14">
        <f t="shared" si="4"/>
        <v>296355</v>
      </c>
      <c r="F9" s="14">
        <f t="shared" si="4"/>
        <v>297924.92</v>
      </c>
      <c r="G9" s="14">
        <f t="shared" si="4"/>
        <v>296864.59999999998</v>
      </c>
      <c r="H9" s="14">
        <f t="shared" si="4"/>
        <v>251504</v>
      </c>
      <c r="I9" s="14">
        <f t="shared" si="4"/>
        <v>1900622.3900000001</v>
      </c>
      <c r="J9" s="28"/>
      <c r="K9" s="13">
        <f>SUM(K5:K8)</f>
        <v>270788.75799999997</v>
      </c>
      <c r="L9" s="13">
        <f t="shared" ref="L9:M9" si="5">SUM(L5:L8)</f>
        <v>288856.73200000002</v>
      </c>
      <c r="M9" s="13">
        <f t="shared" si="5"/>
        <v>271740.77</v>
      </c>
    </row>
    <row r="10" spans="1:13" ht="15.75" thickTop="1" x14ac:dyDescent="0.25"/>
    <row r="13" spans="1:13" x14ac:dyDescent="0.25">
      <c r="A13" s="18" t="s">
        <v>672</v>
      </c>
    </row>
    <row r="14" spans="1:13" ht="45" x14ac:dyDescent="0.25">
      <c r="B14" s="62" t="s">
        <v>402</v>
      </c>
      <c r="C14" s="62" t="s">
        <v>662</v>
      </c>
      <c r="D14" s="66" t="s">
        <v>664</v>
      </c>
      <c r="E14" s="62" t="s">
        <v>663</v>
      </c>
      <c r="F14" s="66" t="s">
        <v>665</v>
      </c>
    </row>
    <row r="15" spans="1:13" x14ac:dyDescent="0.25">
      <c r="A15" t="s">
        <v>28</v>
      </c>
      <c r="B15" s="9">
        <f>K5</f>
        <v>54441.90800000001</v>
      </c>
      <c r="C15" s="63">
        <f>'C-37 CF'!C40</f>
        <v>3.6914741035856478E-2</v>
      </c>
      <c r="D15" s="67">
        <f>B15*(C15+1)</f>
        <v>56451.616935317936</v>
      </c>
      <c r="E15" s="63">
        <f>'C-37 CF'!C42</f>
        <v>3.6582117139824434E-2</v>
      </c>
      <c r="F15" s="67">
        <f>D15*(E15+1)</f>
        <v>58516.736598778232</v>
      </c>
    </row>
    <row r="16" spans="1:13" x14ac:dyDescent="0.25">
      <c r="A16" t="s">
        <v>120</v>
      </c>
      <c r="B16" s="9">
        <f>K6</f>
        <v>1690</v>
      </c>
      <c r="C16" s="63">
        <f>'C-37 FI'!C52</f>
        <v>5.1510791366907067E-3</v>
      </c>
      <c r="D16" s="67">
        <f t="shared" ref="D16:D18" si="6">B16*(C16+1)</f>
        <v>1698.7053237410073</v>
      </c>
      <c r="E16" s="63">
        <f>'C-37 FI'!C54</f>
        <v>6.0121961693715691E-4</v>
      </c>
      <c r="F16" s="67">
        <f t="shared" ref="F16:F18" si="7">D16*(E16+1)</f>
        <v>1699.7266187050359</v>
      </c>
    </row>
    <row r="17" spans="1:6" x14ac:dyDescent="0.25">
      <c r="A17" t="s">
        <v>26</v>
      </c>
      <c r="B17" s="9">
        <f>K7</f>
        <v>212457.07599999997</v>
      </c>
      <c r="C17" s="63">
        <f>'C-37 FN'!C42</f>
        <v>4.1324026263785299E-2</v>
      </c>
      <c r="D17" s="67">
        <f t="shared" si="6"/>
        <v>221236.65778855101</v>
      </c>
      <c r="E17" s="63">
        <f>'C-37 FN'!C44</f>
        <v>4.4535590211352748E-2</v>
      </c>
      <c r="F17" s="67">
        <f t="shared" si="7"/>
        <v>231089.56291955119</v>
      </c>
    </row>
    <row r="18" spans="1:6" x14ac:dyDescent="0.25">
      <c r="A18" t="s">
        <v>18</v>
      </c>
      <c r="B18" s="9">
        <f>K8</f>
        <v>2199.7740000000003</v>
      </c>
      <c r="C18" s="63">
        <f>'C-37 FT'!C29</f>
        <v>1.3605442176870748E-2</v>
      </c>
      <c r="D18" s="67">
        <f t="shared" si="6"/>
        <v>2229.7028979591842</v>
      </c>
      <c r="E18" s="63">
        <f>'C-37 FT'!C31</f>
        <v>5.0335570469798654E-3</v>
      </c>
      <c r="F18" s="67">
        <f t="shared" si="7"/>
        <v>2240.9262346938781</v>
      </c>
    </row>
    <row r="19" spans="1:6" ht="15.75" thickBot="1" x14ac:dyDescent="0.3">
      <c r="B19" s="13">
        <f>SUM(B15:B18)</f>
        <v>270788.75799999997</v>
      </c>
      <c r="D19" s="68">
        <f>SUM(D15:D18)</f>
        <v>281616.6829455691</v>
      </c>
      <c r="F19" s="68">
        <f>SUM(F15:F18)</f>
        <v>293546.95237172837</v>
      </c>
    </row>
    <row r="20" spans="1:6" ht="15.75" thickTop="1" x14ac:dyDescent="0.25"/>
    <row r="22" spans="1:6" x14ac:dyDescent="0.25">
      <c r="A22" t="s">
        <v>668</v>
      </c>
    </row>
    <row r="23" spans="1:6" x14ac:dyDescent="0.25">
      <c r="A23" t="s">
        <v>669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M26"/>
  <sheetViews>
    <sheetView workbookViewId="0">
      <selection activeCell="A25" sqref="A25"/>
    </sheetView>
  </sheetViews>
  <sheetFormatPr defaultRowHeight="15" x14ac:dyDescent="0.25"/>
  <cols>
    <col min="1" max="1" width="11.28515625" customWidth="1"/>
    <col min="2" max="2" width="11.140625" bestFit="1" customWidth="1"/>
    <col min="3" max="3" width="11.5703125" bestFit="1" customWidth="1"/>
    <col min="4" max="8" width="11.140625" bestFit="1" customWidth="1"/>
    <col min="9" max="9" width="12.5703125" bestFit="1" customWidth="1"/>
    <col min="10" max="10" width="5.5703125" customWidth="1"/>
    <col min="11" max="13" width="17" bestFit="1" customWidth="1"/>
    <col min="14" max="14" width="8.7109375" customWidth="1"/>
  </cols>
  <sheetData>
    <row r="2" spans="1:13" x14ac:dyDescent="0.25">
      <c r="A2" s="15" t="s">
        <v>406</v>
      </c>
    </row>
    <row r="3" spans="1:13" s="12" customFormat="1" x14ac:dyDescent="0.25">
      <c r="B3" s="12">
        <v>2015</v>
      </c>
      <c r="C3" s="12">
        <v>2016</v>
      </c>
      <c r="D3" s="12">
        <v>2017</v>
      </c>
      <c r="E3" s="12">
        <v>2018</v>
      </c>
      <c r="F3" s="12">
        <v>2019</v>
      </c>
      <c r="G3" s="12">
        <v>2020</v>
      </c>
      <c r="H3" s="12">
        <v>2021</v>
      </c>
      <c r="I3" s="12" t="s">
        <v>405</v>
      </c>
      <c r="K3" s="11" t="s">
        <v>402</v>
      </c>
      <c r="L3" s="11" t="s">
        <v>403</v>
      </c>
      <c r="M3" s="11" t="s">
        <v>404</v>
      </c>
    </row>
    <row r="4" spans="1:13" x14ac:dyDescent="0.25">
      <c r="A4" s="8" t="s">
        <v>28</v>
      </c>
      <c r="B4" s="6">
        <v>46648.62</v>
      </c>
      <c r="C4" s="6">
        <v>174676.91999999998</v>
      </c>
      <c r="D4" s="6">
        <v>-76115</v>
      </c>
      <c r="E4" s="6">
        <v>49701</v>
      </c>
      <c r="F4" s="6">
        <v>167298</v>
      </c>
      <c r="G4" s="6">
        <v>61632.33</v>
      </c>
      <c r="H4" s="6">
        <v>-88488.33</v>
      </c>
      <c r="I4" s="6">
        <f>SUM(B4:H4)</f>
        <v>335353.53999999998</v>
      </c>
      <c r="K4" s="9">
        <f>AVERAGE(B4:F4)</f>
        <v>72441.907999999996</v>
      </c>
      <c r="L4" s="9">
        <f>AVERAGE(D4:H4)</f>
        <v>22805.600000000002</v>
      </c>
      <c r="M4" s="9">
        <f>AVERAGE(B4:H4)</f>
        <v>47907.648571428566</v>
      </c>
    </row>
    <row r="5" spans="1:13" x14ac:dyDescent="0.25">
      <c r="A5" s="8" t="s">
        <v>120</v>
      </c>
      <c r="B5" s="6"/>
      <c r="C5" s="6">
        <v>800</v>
      </c>
      <c r="D5" s="6">
        <v>5693</v>
      </c>
      <c r="E5" s="6">
        <v>-410</v>
      </c>
      <c r="F5" s="6">
        <v>677</v>
      </c>
      <c r="G5" s="6">
        <v>1986.67</v>
      </c>
      <c r="H5" s="6">
        <v>631.32999999999993</v>
      </c>
      <c r="I5" s="6">
        <f t="shared" ref="I5:I7" si="0">SUM(B5:H5)</f>
        <v>9378</v>
      </c>
      <c r="K5" s="9">
        <f t="shared" ref="K5:K7" si="1">AVERAGE(B5:F5)</f>
        <v>1690</v>
      </c>
      <c r="L5" s="9">
        <f t="shared" ref="L5:L7" si="2">AVERAGE(D5:H5)</f>
        <v>1715.6</v>
      </c>
      <c r="M5" s="9">
        <f t="shared" ref="M5:M7" si="3">AVERAGE(B5:H5)</f>
        <v>1563</v>
      </c>
    </row>
    <row r="6" spans="1:13" x14ac:dyDescent="0.25">
      <c r="A6" s="8" t="s">
        <v>26</v>
      </c>
      <c r="B6" s="6">
        <v>162593</v>
      </c>
      <c r="C6" s="6">
        <v>205891.21</v>
      </c>
      <c r="D6" s="6">
        <v>229217.25</v>
      </c>
      <c r="E6" s="6">
        <v>245559</v>
      </c>
      <c r="F6" s="6">
        <v>219024.91999999998</v>
      </c>
      <c r="G6" s="6">
        <v>231267.59999999998</v>
      </c>
      <c r="H6" s="6">
        <v>337114</v>
      </c>
      <c r="I6" s="6">
        <f t="shared" si="0"/>
        <v>1630666.98</v>
      </c>
      <c r="K6" s="9">
        <f t="shared" si="1"/>
        <v>212457.07599999997</v>
      </c>
      <c r="L6" s="9">
        <f t="shared" si="2"/>
        <v>252436.554</v>
      </c>
      <c r="M6" s="9">
        <f t="shared" si="3"/>
        <v>232952.42571428572</v>
      </c>
    </row>
    <row r="7" spans="1:13" x14ac:dyDescent="0.25">
      <c r="A7" s="8" t="s">
        <v>18</v>
      </c>
      <c r="B7" s="6">
        <v>937.52</v>
      </c>
      <c r="C7" s="6">
        <v>4127.3500000000004</v>
      </c>
      <c r="D7" s="6">
        <v>3504</v>
      </c>
      <c r="E7" s="6">
        <v>1505</v>
      </c>
      <c r="F7" s="6">
        <v>925</v>
      </c>
      <c r="G7" s="6">
        <v>1978</v>
      </c>
      <c r="H7" s="6">
        <v>2247</v>
      </c>
      <c r="I7" s="6">
        <f t="shared" si="0"/>
        <v>15223.87</v>
      </c>
      <c r="K7" s="9">
        <f t="shared" si="1"/>
        <v>2199.7740000000003</v>
      </c>
      <c r="L7" s="9">
        <f t="shared" si="2"/>
        <v>2031.8</v>
      </c>
      <c r="M7" s="9">
        <f t="shared" si="3"/>
        <v>2174.8385714285714</v>
      </c>
    </row>
    <row r="8" spans="1:13" ht="15.75" thickBot="1" x14ac:dyDescent="0.3">
      <c r="B8" s="14">
        <f>SUM(B4:B7)</f>
        <v>210179.13999999998</v>
      </c>
      <c r="C8" s="14">
        <f t="shared" ref="C8:I8" si="4">SUM(C4:C7)</f>
        <v>385495.48</v>
      </c>
      <c r="D8" s="14">
        <f t="shared" si="4"/>
        <v>162299.25</v>
      </c>
      <c r="E8" s="14">
        <f t="shared" si="4"/>
        <v>296355</v>
      </c>
      <c r="F8" s="14">
        <f t="shared" si="4"/>
        <v>387924.92</v>
      </c>
      <c r="G8" s="14">
        <f t="shared" si="4"/>
        <v>296864.59999999998</v>
      </c>
      <c r="H8" s="14">
        <f t="shared" si="4"/>
        <v>251504</v>
      </c>
      <c r="I8" s="14">
        <f t="shared" si="4"/>
        <v>1990622.3900000001</v>
      </c>
      <c r="K8" s="13">
        <f>SUM(K4:K7)</f>
        <v>288788.75799999991</v>
      </c>
      <c r="L8" s="13">
        <f t="shared" ref="L8:M8" si="5">SUM(L4:L7)</f>
        <v>278989.554</v>
      </c>
      <c r="M8" s="13">
        <f t="shared" si="5"/>
        <v>284597.91285714286</v>
      </c>
    </row>
    <row r="9" spans="1:13" ht="15.75" thickTop="1" x14ac:dyDescent="0.25"/>
    <row r="12" spans="1:13" x14ac:dyDescent="0.25">
      <c r="A12" s="15" t="s">
        <v>407</v>
      </c>
    </row>
    <row r="13" spans="1:13" s="12" customFormat="1" x14ac:dyDescent="0.25">
      <c r="B13" s="12">
        <v>2015</v>
      </c>
      <c r="C13" s="12">
        <v>2016</v>
      </c>
      <c r="D13" s="12">
        <v>2017</v>
      </c>
      <c r="E13" s="12">
        <v>2018</v>
      </c>
      <c r="F13" s="12">
        <v>2019</v>
      </c>
      <c r="G13" s="12">
        <v>2020</v>
      </c>
      <c r="H13" s="12">
        <v>2021</v>
      </c>
      <c r="I13" s="12" t="s">
        <v>405</v>
      </c>
      <c r="K13" s="11" t="s">
        <v>402</v>
      </c>
      <c r="L13" s="11" t="s">
        <v>403</v>
      </c>
      <c r="M13" s="11" t="s">
        <v>404</v>
      </c>
    </row>
    <row r="14" spans="1:13" x14ac:dyDescent="0.25">
      <c r="A14" s="8" t="s">
        <v>28</v>
      </c>
      <c r="B14" s="6">
        <v>46648.62</v>
      </c>
      <c r="C14" s="61">
        <f>174676.92-'CFG JDC Phosphate'!C13</f>
        <v>35341.03</v>
      </c>
      <c r="D14" s="61">
        <f>-76115+'CFG JDC Phosphate'!C13</f>
        <v>63220.890000000014</v>
      </c>
      <c r="E14" s="6">
        <v>49701</v>
      </c>
      <c r="F14" s="27">
        <f>167298-90000</f>
        <v>77298</v>
      </c>
      <c r="G14" s="6">
        <v>61632.33</v>
      </c>
      <c r="H14" s="6">
        <v>-88488.33</v>
      </c>
      <c r="I14" s="16">
        <f>SUM(B14:H14)</f>
        <v>245353.54000000004</v>
      </c>
      <c r="K14" s="9">
        <f>AVERAGE(B14:F14)</f>
        <v>54441.90800000001</v>
      </c>
      <c r="L14" s="9">
        <f>AVERAGE(D14:H14)</f>
        <v>32672.778000000002</v>
      </c>
      <c r="M14" s="9">
        <f>AVERAGE(B14:H14)</f>
        <v>35050.505714285719</v>
      </c>
    </row>
    <row r="15" spans="1:13" x14ac:dyDescent="0.25">
      <c r="A15" s="8" t="s">
        <v>120</v>
      </c>
      <c r="B15" s="6"/>
      <c r="C15" s="6">
        <v>800</v>
      </c>
      <c r="D15" s="6">
        <v>5693</v>
      </c>
      <c r="E15" s="6">
        <v>-410</v>
      </c>
      <c r="F15" s="6">
        <v>677</v>
      </c>
      <c r="G15" s="6">
        <v>1986.67</v>
      </c>
      <c r="H15" s="6">
        <v>631.32999999999993</v>
      </c>
      <c r="I15" s="16">
        <f t="shared" ref="I15:I16" si="6">SUM(B15:H15)</f>
        <v>9378</v>
      </c>
      <c r="K15" s="9">
        <f t="shared" ref="K15:K17" si="7">AVERAGE(B15:F15)</f>
        <v>1690</v>
      </c>
      <c r="L15" s="9">
        <f t="shared" ref="L15:L17" si="8">AVERAGE(D15:H15)</f>
        <v>1715.6</v>
      </c>
      <c r="M15" s="9">
        <f t="shared" ref="M15:M17" si="9">AVERAGE(B15:H15)</f>
        <v>1563</v>
      </c>
    </row>
    <row r="16" spans="1:13" x14ac:dyDescent="0.25">
      <c r="A16" s="8" t="s">
        <v>26</v>
      </c>
      <c r="B16" s="6">
        <v>162593</v>
      </c>
      <c r="C16" s="6">
        <v>205891.21</v>
      </c>
      <c r="D16" s="6">
        <v>229217.25</v>
      </c>
      <c r="E16" s="6">
        <v>245559</v>
      </c>
      <c r="F16" s="6">
        <v>219024.91999999998</v>
      </c>
      <c r="G16" s="6">
        <v>231267.59999999998</v>
      </c>
      <c r="H16" s="6">
        <v>337114</v>
      </c>
      <c r="I16" s="16">
        <f t="shared" si="6"/>
        <v>1630666.98</v>
      </c>
      <c r="K16" s="9">
        <f t="shared" si="7"/>
        <v>212457.07599999997</v>
      </c>
      <c r="L16" s="9">
        <f t="shared" si="8"/>
        <v>252436.554</v>
      </c>
      <c r="M16" s="9">
        <f t="shared" si="9"/>
        <v>232952.42571428572</v>
      </c>
    </row>
    <row r="17" spans="1:13" x14ac:dyDescent="0.25">
      <c r="A17" s="8" t="s">
        <v>18</v>
      </c>
      <c r="B17" s="6">
        <v>937.52</v>
      </c>
      <c r="C17" s="6">
        <v>4127.3500000000004</v>
      </c>
      <c r="D17" s="6">
        <v>3504</v>
      </c>
      <c r="E17" s="6">
        <v>1505</v>
      </c>
      <c r="F17" s="6">
        <v>925</v>
      </c>
      <c r="G17" s="6">
        <v>1978</v>
      </c>
      <c r="H17" s="6">
        <v>2247</v>
      </c>
      <c r="I17" s="16">
        <f>SUM(B17:H17)</f>
        <v>15223.87</v>
      </c>
      <c r="K17" s="9">
        <f t="shared" si="7"/>
        <v>2199.7740000000003</v>
      </c>
      <c r="L17" s="9">
        <f t="shared" si="8"/>
        <v>2031.8</v>
      </c>
      <c r="M17" s="9">
        <f t="shared" si="9"/>
        <v>2174.8385714285714</v>
      </c>
    </row>
    <row r="18" spans="1:13" ht="15.75" thickBot="1" x14ac:dyDescent="0.3">
      <c r="B18" s="14">
        <f>SUM(B14:B17)</f>
        <v>210179.13999999998</v>
      </c>
      <c r="C18" s="14">
        <f t="shared" ref="C18" si="10">SUM(C14:C17)</f>
        <v>246159.59</v>
      </c>
      <c r="D18" s="14">
        <f t="shared" ref="D18" si="11">SUM(D14:D17)</f>
        <v>301635.14</v>
      </c>
      <c r="E18" s="14">
        <f t="shared" ref="E18" si="12">SUM(E14:E17)</f>
        <v>296355</v>
      </c>
      <c r="F18" s="14">
        <f t="shared" ref="F18" si="13">SUM(F14:F17)</f>
        <v>297924.92</v>
      </c>
      <c r="G18" s="14">
        <f t="shared" ref="G18" si="14">SUM(G14:G17)</f>
        <v>296864.59999999998</v>
      </c>
      <c r="H18" s="14">
        <f t="shared" ref="H18" si="15">SUM(H14:H17)</f>
        <v>251504</v>
      </c>
      <c r="I18" s="14">
        <f t="shared" ref="I18" si="16">SUM(I14:I17)</f>
        <v>1900622.3900000001</v>
      </c>
      <c r="K18" s="13">
        <f>SUM(K14:K17)</f>
        <v>270788.75799999997</v>
      </c>
      <c r="L18" s="13">
        <f t="shared" ref="L18:M18" si="17">SUM(L14:L17)</f>
        <v>288856.73200000002</v>
      </c>
      <c r="M18" s="13">
        <f t="shared" si="17"/>
        <v>271740.77</v>
      </c>
    </row>
    <row r="19" spans="1:13" ht="15.75" thickTop="1" x14ac:dyDescent="0.25"/>
    <row r="23" spans="1:13" x14ac:dyDescent="0.25">
      <c r="A23" s="18" t="s">
        <v>408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3" x14ac:dyDescent="0.25">
      <c r="A24" s="17" t="s">
        <v>670</v>
      </c>
      <c r="B24" s="17"/>
      <c r="C24" s="17"/>
      <c r="D24" s="17"/>
      <c r="E24" s="17"/>
      <c r="F24" s="17"/>
      <c r="H24" s="17"/>
      <c r="I24" s="17"/>
      <c r="J24" s="17"/>
      <c r="K24" s="17"/>
      <c r="L24" s="17"/>
    </row>
    <row r="25" spans="1:13" x14ac:dyDescent="0.25">
      <c r="A25" s="28" t="s">
        <v>671</v>
      </c>
      <c r="B25" s="17"/>
      <c r="C25" s="19"/>
      <c r="D25" s="19"/>
      <c r="E25" s="19"/>
      <c r="F25" s="17"/>
      <c r="H25" s="17"/>
      <c r="J25" s="17"/>
      <c r="K25" s="17"/>
      <c r="L25" s="17"/>
    </row>
    <row r="26" spans="1:13" x14ac:dyDescent="0.25">
      <c r="A26" s="24"/>
      <c r="B26" s="17"/>
      <c r="C26" s="19"/>
      <c r="D26" s="19"/>
      <c r="E26" s="19"/>
      <c r="F26" s="17"/>
      <c r="H26" s="17"/>
      <c r="J26" s="17"/>
      <c r="K26" s="17"/>
      <c r="L26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3:M17"/>
  <sheetViews>
    <sheetView workbookViewId="0">
      <selection activeCell="K6" sqref="K6:M6"/>
    </sheetView>
  </sheetViews>
  <sheetFormatPr defaultRowHeight="15" x14ac:dyDescent="0.25"/>
  <cols>
    <col min="1" max="1" width="14.42578125" bestFit="1" customWidth="1"/>
    <col min="2" max="2" width="15.5703125" bestFit="1" customWidth="1"/>
    <col min="3" max="8" width="10.7109375" customWidth="1"/>
    <col min="9" max="9" width="12.28515625" customWidth="1"/>
    <col min="10" max="10" width="4.140625" customWidth="1"/>
    <col min="11" max="11" width="16.7109375" bestFit="1" customWidth="1"/>
    <col min="12" max="12" width="17.42578125" customWidth="1"/>
    <col min="13" max="13" width="19.28515625" customWidth="1"/>
    <col min="14" max="14" width="7" customWidth="1"/>
    <col min="15" max="15" width="4" customWidth="1"/>
    <col min="16" max="16" width="4.42578125" customWidth="1"/>
    <col min="17" max="17" width="6.7109375" customWidth="1"/>
    <col min="18" max="18" width="4.7109375" customWidth="1"/>
    <col min="19" max="19" width="3.85546875" customWidth="1"/>
    <col min="20" max="20" width="6.7109375" customWidth="1"/>
    <col min="21" max="21" width="4.28515625" customWidth="1"/>
    <col min="22" max="22" width="4.140625" customWidth="1"/>
    <col min="23" max="23" width="6.7109375" customWidth="1"/>
    <col min="24" max="24" width="4.42578125" customWidth="1"/>
    <col min="25" max="25" width="4.140625" customWidth="1"/>
    <col min="26" max="26" width="7" customWidth="1"/>
    <col min="27" max="27" width="4" customWidth="1"/>
    <col min="28" max="28" width="4.42578125" customWidth="1"/>
    <col min="29" max="29" width="6.7109375" customWidth="1"/>
    <col min="30" max="30" width="4.7109375" customWidth="1"/>
    <col min="31" max="31" width="3.85546875" customWidth="1"/>
    <col min="32" max="32" width="6.7109375" customWidth="1"/>
    <col min="33" max="33" width="4.28515625" customWidth="1"/>
    <col min="34" max="34" width="4.140625" customWidth="1"/>
    <col min="35" max="35" width="6.7109375" customWidth="1"/>
    <col min="36" max="36" width="4.42578125" customWidth="1"/>
    <col min="37" max="37" width="4.140625" customWidth="1"/>
    <col min="38" max="38" width="7" customWidth="1"/>
    <col min="39" max="39" width="4" customWidth="1"/>
    <col min="40" max="40" width="4.42578125" customWidth="1"/>
    <col min="41" max="41" width="6.7109375" customWidth="1"/>
    <col min="42" max="42" width="4.7109375" customWidth="1"/>
    <col min="43" max="43" width="3.85546875" customWidth="1"/>
    <col min="44" max="44" width="6.7109375" customWidth="1"/>
    <col min="45" max="45" width="4.28515625" customWidth="1"/>
    <col min="46" max="46" width="4.140625" customWidth="1"/>
    <col min="47" max="47" width="6.7109375" customWidth="1"/>
    <col min="48" max="48" width="4.42578125" customWidth="1"/>
    <col min="49" max="49" width="4.140625" customWidth="1"/>
    <col min="50" max="50" width="7" customWidth="1"/>
    <col min="51" max="51" width="4" customWidth="1"/>
    <col min="52" max="52" width="4.42578125" customWidth="1"/>
    <col min="53" max="53" width="6.7109375" customWidth="1"/>
    <col min="54" max="54" width="4.7109375" customWidth="1"/>
    <col min="55" max="55" width="3.85546875" customWidth="1"/>
    <col min="56" max="56" width="6.7109375" customWidth="1"/>
    <col min="57" max="57" width="4.28515625" customWidth="1"/>
    <col min="58" max="58" width="4.140625" customWidth="1"/>
    <col min="59" max="59" width="6.7109375" customWidth="1"/>
    <col min="60" max="60" width="4.42578125" customWidth="1"/>
    <col min="61" max="61" width="4.140625" customWidth="1"/>
    <col min="62" max="62" width="7" customWidth="1"/>
    <col min="63" max="63" width="4" customWidth="1"/>
    <col min="64" max="64" width="4.42578125" customWidth="1"/>
    <col min="65" max="65" width="6.7109375" customWidth="1"/>
    <col min="66" max="66" width="4.7109375" customWidth="1"/>
    <col min="67" max="67" width="3.85546875" customWidth="1"/>
    <col min="68" max="68" width="6.7109375" customWidth="1"/>
    <col min="69" max="69" width="4.28515625" customWidth="1"/>
    <col min="70" max="70" width="4.140625" customWidth="1"/>
    <col min="71" max="71" width="6.7109375" customWidth="1"/>
    <col min="72" max="72" width="4.42578125" customWidth="1"/>
    <col min="73" max="73" width="4.140625" customWidth="1"/>
    <col min="74" max="74" width="7" customWidth="1"/>
    <col min="75" max="75" width="6.7109375" customWidth="1"/>
    <col min="76" max="76" width="4.28515625" customWidth="1"/>
    <col min="77" max="77" width="4.140625" customWidth="1"/>
    <col min="78" max="78" width="6.7109375" customWidth="1"/>
    <col min="79" max="79" width="4.42578125" customWidth="1"/>
    <col min="80" max="80" width="4.140625" customWidth="1"/>
    <col min="81" max="81" width="10.7109375" bestFit="1" customWidth="1"/>
  </cols>
  <sheetData>
    <row r="3" spans="1:13" x14ac:dyDescent="0.25">
      <c r="A3" s="7" t="s">
        <v>401</v>
      </c>
      <c r="B3" s="7" t="s">
        <v>393</v>
      </c>
    </row>
    <row r="4" spans="1:13" x14ac:dyDescent="0.25">
      <c r="B4" t="s">
        <v>394</v>
      </c>
      <c r="C4" t="s">
        <v>395</v>
      </c>
      <c r="D4" t="s">
        <v>396</v>
      </c>
      <c r="E4" t="s">
        <v>397</v>
      </c>
      <c r="F4" t="s">
        <v>398</v>
      </c>
      <c r="G4" t="s">
        <v>399</v>
      </c>
      <c r="H4" t="s">
        <v>400</v>
      </c>
      <c r="I4" t="s">
        <v>392</v>
      </c>
    </row>
    <row r="6" spans="1:13" x14ac:dyDescent="0.25">
      <c r="A6" s="7" t="s">
        <v>391</v>
      </c>
      <c r="K6" t="s">
        <v>402</v>
      </c>
      <c r="L6" t="s">
        <v>403</v>
      </c>
      <c r="M6" t="s">
        <v>404</v>
      </c>
    </row>
    <row r="7" spans="1:13" x14ac:dyDescent="0.25">
      <c r="A7" s="8" t="s">
        <v>28</v>
      </c>
      <c r="B7" s="9">
        <v>46648.62</v>
      </c>
      <c r="C7" s="9">
        <v>174676.91999999998</v>
      </c>
      <c r="D7" s="9">
        <v>-76115</v>
      </c>
      <c r="E7" s="9">
        <v>49701</v>
      </c>
      <c r="F7" s="9">
        <v>167298</v>
      </c>
      <c r="G7" s="9">
        <v>61632.33</v>
      </c>
      <c r="H7" s="9">
        <v>-88488.33</v>
      </c>
      <c r="I7" s="9">
        <v>335353.53999999998</v>
      </c>
      <c r="K7" s="9">
        <f>AVERAGE(B7:F7)</f>
        <v>72441.907999999996</v>
      </c>
      <c r="L7" s="9">
        <f>AVERAGE(D7:H7)</f>
        <v>22805.600000000002</v>
      </c>
      <c r="M7" s="9">
        <f>AVERAGE(B7:H7)</f>
        <v>47907.648571428566</v>
      </c>
    </row>
    <row r="8" spans="1:13" x14ac:dyDescent="0.25">
      <c r="A8" s="8" t="s">
        <v>120</v>
      </c>
      <c r="B8" s="9"/>
      <c r="C8" s="9">
        <v>800</v>
      </c>
      <c r="D8" s="9">
        <v>5693</v>
      </c>
      <c r="E8" s="9">
        <v>-410</v>
      </c>
      <c r="F8" s="9">
        <v>677</v>
      </c>
      <c r="G8" s="9">
        <v>1986.67</v>
      </c>
      <c r="H8" s="9">
        <v>631.32999999999993</v>
      </c>
      <c r="I8" s="9">
        <v>9378</v>
      </c>
      <c r="K8" s="9">
        <f t="shared" ref="K8:K10" si="0">AVERAGE(B8:F8)</f>
        <v>1690</v>
      </c>
      <c r="L8" s="9">
        <f t="shared" ref="L8:L10" si="1">AVERAGE(D8:H8)</f>
        <v>1715.6</v>
      </c>
      <c r="M8" s="9">
        <f t="shared" ref="M8:M10" si="2">AVERAGE(B8:H8)</f>
        <v>1563</v>
      </c>
    </row>
    <row r="9" spans="1:13" x14ac:dyDescent="0.25">
      <c r="A9" s="8" t="s">
        <v>26</v>
      </c>
      <c r="B9" s="9">
        <v>162593</v>
      </c>
      <c r="C9" s="9">
        <v>205891.21</v>
      </c>
      <c r="D9" s="9">
        <v>229217.25</v>
      </c>
      <c r="E9" s="9">
        <v>245559</v>
      </c>
      <c r="F9" s="9">
        <v>219024.91999999998</v>
      </c>
      <c r="G9" s="9">
        <v>231267.59999999998</v>
      </c>
      <c r="H9" s="9">
        <v>337114</v>
      </c>
      <c r="I9" s="9">
        <v>1630666.98</v>
      </c>
      <c r="K9" s="9">
        <f t="shared" si="0"/>
        <v>212457.07599999997</v>
      </c>
      <c r="L9" s="9">
        <f t="shared" si="1"/>
        <v>252436.554</v>
      </c>
      <c r="M9" s="9">
        <f t="shared" si="2"/>
        <v>232952.42571428572</v>
      </c>
    </row>
    <row r="10" spans="1:13" x14ac:dyDescent="0.25">
      <c r="A10" s="8" t="s">
        <v>18</v>
      </c>
      <c r="B10" s="9">
        <v>937.52</v>
      </c>
      <c r="C10" s="9">
        <v>4127.3500000000004</v>
      </c>
      <c r="D10" s="9">
        <v>3504</v>
      </c>
      <c r="E10" s="9">
        <v>1505</v>
      </c>
      <c r="F10" s="9">
        <v>925</v>
      </c>
      <c r="G10" s="9">
        <v>1978</v>
      </c>
      <c r="H10" s="9">
        <v>2247</v>
      </c>
      <c r="I10" s="9">
        <v>15223.87</v>
      </c>
      <c r="K10" s="9">
        <f t="shared" si="0"/>
        <v>2199.7740000000003</v>
      </c>
      <c r="L10" s="9">
        <f t="shared" si="1"/>
        <v>2031.8</v>
      </c>
      <c r="M10" s="9">
        <f t="shared" si="2"/>
        <v>2174.8385714285714</v>
      </c>
    </row>
    <row r="11" spans="1:13" x14ac:dyDescent="0.25">
      <c r="A11" s="8" t="s">
        <v>392</v>
      </c>
      <c r="B11" s="9">
        <v>210179.13999999998</v>
      </c>
      <c r="C11" s="9">
        <v>385495.48</v>
      </c>
      <c r="D11" s="9">
        <v>162299.25</v>
      </c>
      <c r="E11" s="9">
        <v>296355</v>
      </c>
      <c r="F11" s="9">
        <v>387924.92</v>
      </c>
      <c r="G11" s="9">
        <v>296864.59999999998</v>
      </c>
      <c r="H11" s="9">
        <v>251504</v>
      </c>
      <c r="I11" s="9">
        <v>1990622.3900000001</v>
      </c>
      <c r="K11" s="9">
        <f>SUM(K7:K10)</f>
        <v>288788.75799999991</v>
      </c>
      <c r="L11" s="9">
        <f t="shared" ref="L11:M11" si="3">SUM(L7:L10)</f>
        <v>278989.554</v>
      </c>
      <c r="M11" s="9">
        <f t="shared" si="3"/>
        <v>284597.91285714286</v>
      </c>
    </row>
    <row r="14" spans="1:13" x14ac:dyDescent="0.25">
      <c r="A14" s="8" t="s">
        <v>28</v>
      </c>
      <c r="C14" s="10">
        <f>(+C7-B7)/B7</f>
        <v>2.7445249184220235</v>
      </c>
      <c r="D14" s="10">
        <f t="shared" ref="D14:H14" si="4">(+D7-C7)/C7</f>
        <v>-1.4357473213976981</v>
      </c>
      <c r="E14" s="10">
        <f t="shared" si="4"/>
        <v>-1.6529724758588977</v>
      </c>
      <c r="F14" s="10">
        <f t="shared" si="4"/>
        <v>2.3660892134967102</v>
      </c>
      <c r="G14" s="10">
        <f t="shared" si="4"/>
        <v>-0.63160151346698701</v>
      </c>
      <c r="H14" s="10">
        <f t="shared" si="4"/>
        <v>-2.4357453304134373</v>
      </c>
    </row>
    <row r="15" spans="1:13" x14ac:dyDescent="0.25">
      <c r="A15" s="8" t="s">
        <v>120</v>
      </c>
      <c r="C15" s="10" t="e">
        <f t="shared" ref="C15:H17" si="5">(+C8-B8)/B8</f>
        <v>#DIV/0!</v>
      </c>
      <c r="D15" s="10">
        <f t="shared" si="5"/>
        <v>6.11625</v>
      </c>
      <c r="E15" s="10">
        <f t="shared" si="5"/>
        <v>-1.0720182680484807</v>
      </c>
      <c r="F15" s="10">
        <f t="shared" si="5"/>
        <v>-2.6512195121951221</v>
      </c>
      <c r="G15" s="10">
        <f t="shared" si="5"/>
        <v>1.9345199409158051</v>
      </c>
      <c r="H15" s="10">
        <f t="shared" si="5"/>
        <v>-0.68221697614601318</v>
      </c>
    </row>
    <row r="16" spans="1:13" x14ac:dyDescent="0.25">
      <c r="A16" s="8" t="s">
        <v>26</v>
      </c>
      <c r="C16" s="10">
        <f t="shared" si="5"/>
        <v>0.26629811861519248</v>
      </c>
      <c r="D16" s="10">
        <f t="shared" si="5"/>
        <v>0.11329303470507561</v>
      </c>
      <c r="E16" s="10">
        <f t="shared" si="5"/>
        <v>7.1293718077500706E-2</v>
      </c>
      <c r="F16" s="10">
        <f t="shared" si="5"/>
        <v>-0.10805582365134252</v>
      </c>
      <c r="G16" s="10">
        <f t="shared" si="5"/>
        <v>5.5896287965771174E-2</v>
      </c>
      <c r="H16" s="10">
        <f t="shared" si="5"/>
        <v>0.4576793290543078</v>
      </c>
    </row>
    <row r="17" spans="1:8" x14ac:dyDescent="0.25">
      <c r="A17" s="8" t="s">
        <v>18</v>
      </c>
      <c r="C17" s="10">
        <f t="shared" si="5"/>
        <v>3.402412748528032</v>
      </c>
      <c r="D17" s="10">
        <f t="shared" si="5"/>
        <v>-0.15102911068845634</v>
      </c>
      <c r="E17" s="10">
        <f t="shared" si="5"/>
        <v>-0.57049086757990863</v>
      </c>
      <c r="F17" s="10">
        <f t="shared" si="5"/>
        <v>-0.38538205980066448</v>
      </c>
      <c r="G17" s="10">
        <f t="shared" si="5"/>
        <v>1.1383783783783783</v>
      </c>
      <c r="H17" s="10">
        <f t="shared" si="5"/>
        <v>0.13599595551061677</v>
      </c>
    </row>
  </sheetData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317"/>
  <sheetViews>
    <sheetView workbookViewId="0">
      <selection activeCell="D1" sqref="D1"/>
    </sheetView>
  </sheetViews>
  <sheetFormatPr defaultRowHeight="15" x14ac:dyDescent="0.25"/>
  <cols>
    <col min="1" max="1" width="12.28515625" bestFit="1" customWidth="1"/>
    <col min="2" max="2" width="14.28515625" bestFit="1" customWidth="1"/>
    <col min="3" max="3" width="15.140625" bestFit="1" customWidth="1"/>
    <col min="4" max="4" width="20.7109375" bestFit="1" customWidth="1"/>
    <col min="5" max="8" width="10.28515625" bestFit="1" customWidth="1"/>
    <col min="9" max="9" width="14.85546875" bestFit="1" customWidth="1"/>
    <col min="10" max="10" width="11.7109375" style="6" bestFit="1" customWidth="1"/>
    <col min="11" max="11" width="38.28515625" bestFit="1" customWidth="1"/>
    <col min="12" max="12" width="13.28515625" bestFit="1" customWidth="1"/>
    <col min="13" max="13" width="12.5703125" bestFit="1" customWidth="1"/>
    <col min="14" max="14" width="13.140625" bestFit="1" customWidth="1"/>
    <col min="15" max="15" width="10.7109375" bestFit="1" customWidth="1"/>
    <col min="16" max="16" width="11.7109375" bestFit="1" customWidth="1"/>
    <col min="17" max="17" width="13.1406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2" t="s">
        <v>15</v>
      </c>
      <c r="Q1" s="1" t="s">
        <v>16</v>
      </c>
    </row>
    <row r="2" spans="1:17" x14ac:dyDescent="0.25">
      <c r="A2" s="3" t="s">
        <v>17</v>
      </c>
      <c r="B2" s="3" t="s">
        <v>18</v>
      </c>
      <c r="C2" s="3" t="s">
        <v>19</v>
      </c>
      <c r="D2" s="3" t="s">
        <v>286</v>
      </c>
      <c r="E2" s="3" t="s">
        <v>18</v>
      </c>
      <c r="F2" s="3" t="s">
        <v>20</v>
      </c>
      <c r="G2" s="3" t="s">
        <v>21</v>
      </c>
      <c r="H2" s="3" t="s">
        <v>22</v>
      </c>
      <c r="I2" s="3" t="s">
        <v>23</v>
      </c>
      <c r="J2" s="6">
        <v>475</v>
      </c>
      <c r="K2" s="3" t="s">
        <v>24</v>
      </c>
      <c r="L2" s="3" t="s">
        <v>23</v>
      </c>
      <c r="M2" s="3" t="s">
        <v>23</v>
      </c>
      <c r="N2" s="3" t="s">
        <v>19</v>
      </c>
      <c r="O2" s="4">
        <v>42035</v>
      </c>
      <c r="P2" s="4">
        <v>42047</v>
      </c>
      <c r="Q2" s="3" t="s">
        <v>25</v>
      </c>
    </row>
    <row r="3" spans="1:17" x14ac:dyDescent="0.25">
      <c r="A3" s="3" t="s">
        <v>17</v>
      </c>
      <c r="B3" s="3" t="s">
        <v>26</v>
      </c>
      <c r="C3" s="3" t="s">
        <v>27</v>
      </c>
      <c r="D3" s="3" t="s">
        <v>287</v>
      </c>
      <c r="E3" s="3" t="s">
        <v>26</v>
      </c>
      <c r="F3" s="3" t="s">
        <v>20</v>
      </c>
      <c r="G3" s="3" t="s">
        <v>21</v>
      </c>
      <c r="H3" s="3" t="s">
        <v>22</v>
      </c>
      <c r="I3" s="3" t="s">
        <v>23</v>
      </c>
      <c r="J3" s="6">
        <v>31653</v>
      </c>
      <c r="K3" s="3" t="s">
        <v>24</v>
      </c>
      <c r="L3" s="3" t="s">
        <v>23</v>
      </c>
      <c r="M3" s="3" t="s">
        <v>23</v>
      </c>
      <c r="N3" s="3" t="s">
        <v>27</v>
      </c>
      <c r="O3" s="4">
        <v>42035</v>
      </c>
      <c r="P3" s="4">
        <v>42048</v>
      </c>
      <c r="Q3" s="3" t="s">
        <v>25</v>
      </c>
    </row>
    <row r="4" spans="1:17" x14ac:dyDescent="0.25">
      <c r="A4" s="3" t="s">
        <v>17</v>
      </c>
      <c r="B4" s="3" t="s">
        <v>28</v>
      </c>
      <c r="C4" s="3" t="s">
        <v>29</v>
      </c>
      <c r="D4" s="3" t="s">
        <v>288</v>
      </c>
      <c r="E4" s="3" t="s">
        <v>28</v>
      </c>
      <c r="F4" s="3" t="s">
        <v>20</v>
      </c>
      <c r="G4" s="3" t="s">
        <v>21</v>
      </c>
      <c r="H4" s="3" t="s">
        <v>22</v>
      </c>
      <c r="I4" s="3" t="s">
        <v>23</v>
      </c>
      <c r="J4" s="6">
        <v>6195.06</v>
      </c>
      <c r="K4" s="3" t="s">
        <v>30</v>
      </c>
      <c r="L4" s="3" t="s">
        <v>23</v>
      </c>
      <c r="M4" s="3" t="s">
        <v>23</v>
      </c>
      <c r="N4" s="3" t="s">
        <v>29</v>
      </c>
      <c r="O4" s="4">
        <v>42035</v>
      </c>
      <c r="P4" s="4">
        <v>42047</v>
      </c>
      <c r="Q4" s="3" t="s">
        <v>25</v>
      </c>
    </row>
    <row r="5" spans="1:17" x14ac:dyDescent="0.25">
      <c r="A5" s="3" t="s">
        <v>17</v>
      </c>
      <c r="B5" s="3" t="s">
        <v>41</v>
      </c>
      <c r="C5" s="3" t="s">
        <v>42</v>
      </c>
      <c r="D5" s="3" t="s">
        <v>290</v>
      </c>
      <c r="E5" s="3" t="s">
        <v>28</v>
      </c>
      <c r="F5" s="3" t="s">
        <v>43</v>
      </c>
      <c r="G5" s="3" t="s">
        <v>21</v>
      </c>
      <c r="H5" s="3" t="s">
        <v>22</v>
      </c>
      <c r="I5" s="3" t="s">
        <v>23</v>
      </c>
      <c r="J5" s="6">
        <v>6195.06</v>
      </c>
      <c r="K5" s="3" t="s">
        <v>30</v>
      </c>
      <c r="L5" s="3" t="s">
        <v>23</v>
      </c>
      <c r="M5" s="3" t="s">
        <v>23</v>
      </c>
      <c r="N5" s="3" t="s">
        <v>42</v>
      </c>
      <c r="O5" s="4">
        <v>42035</v>
      </c>
      <c r="P5" s="4">
        <v>42124</v>
      </c>
      <c r="Q5" s="3" t="s">
        <v>25</v>
      </c>
    </row>
    <row r="6" spans="1:17" x14ac:dyDescent="0.25">
      <c r="A6" s="3" t="s">
        <v>17</v>
      </c>
      <c r="B6" s="3" t="s">
        <v>41</v>
      </c>
      <c r="C6" s="3" t="s">
        <v>42</v>
      </c>
      <c r="D6" s="3" t="s">
        <v>291</v>
      </c>
      <c r="E6" s="3" t="s">
        <v>26</v>
      </c>
      <c r="F6" s="3" t="s">
        <v>43</v>
      </c>
      <c r="G6" s="3" t="s">
        <v>21</v>
      </c>
      <c r="H6" s="3" t="s">
        <v>22</v>
      </c>
      <c r="I6" s="3" t="s">
        <v>23</v>
      </c>
      <c r="J6" s="6">
        <v>31653</v>
      </c>
      <c r="K6" s="3" t="s">
        <v>24</v>
      </c>
      <c r="L6" s="3" t="s">
        <v>23</v>
      </c>
      <c r="M6" s="3" t="s">
        <v>23</v>
      </c>
      <c r="N6" s="3" t="s">
        <v>42</v>
      </c>
      <c r="O6" s="4">
        <v>42035</v>
      </c>
      <c r="P6" s="4">
        <v>42124</v>
      </c>
      <c r="Q6" s="3" t="s">
        <v>25</v>
      </c>
    </row>
    <row r="7" spans="1:17" x14ac:dyDescent="0.25">
      <c r="A7" s="3" t="s">
        <v>17</v>
      </c>
      <c r="B7" s="3" t="s">
        <v>41</v>
      </c>
      <c r="C7" s="3" t="s">
        <v>42</v>
      </c>
      <c r="D7" s="3" t="s">
        <v>292</v>
      </c>
      <c r="E7" s="3" t="s">
        <v>18</v>
      </c>
      <c r="F7" s="3" t="s">
        <v>43</v>
      </c>
      <c r="G7" s="3" t="s">
        <v>21</v>
      </c>
      <c r="H7" s="3" t="s">
        <v>22</v>
      </c>
      <c r="I7" s="3" t="s">
        <v>23</v>
      </c>
      <c r="J7" s="6">
        <v>475</v>
      </c>
      <c r="K7" s="3" t="s">
        <v>24</v>
      </c>
      <c r="L7" s="3" t="s">
        <v>23</v>
      </c>
      <c r="M7" s="3" t="s">
        <v>23</v>
      </c>
      <c r="N7" s="3" t="s">
        <v>42</v>
      </c>
      <c r="O7" s="4">
        <v>42035</v>
      </c>
      <c r="P7" s="4">
        <v>42124</v>
      </c>
      <c r="Q7" s="3" t="s">
        <v>25</v>
      </c>
    </row>
    <row r="8" spans="1:17" x14ac:dyDescent="0.25">
      <c r="A8" s="3" t="s">
        <v>17</v>
      </c>
      <c r="B8" s="3" t="s">
        <v>41</v>
      </c>
      <c r="C8" s="3" t="s">
        <v>42</v>
      </c>
      <c r="D8" s="3" t="s">
        <v>288</v>
      </c>
      <c r="E8" s="3" t="s">
        <v>28</v>
      </c>
      <c r="F8" s="3" t="s">
        <v>20</v>
      </c>
      <c r="G8" s="3" t="s">
        <v>21</v>
      </c>
      <c r="H8" s="3" t="s">
        <v>22</v>
      </c>
      <c r="I8" s="3" t="s">
        <v>23</v>
      </c>
      <c r="J8" s="6">
        <v>-6195.06</v>
      </c>
      <c r="K8" s="3" t="s">
        <v>30</v>
      </c>
      <c r="L8" s="3" t="s">
        <v>23</v>
      </c>
      <c r="M8" s="3" t="s">
        <v>23</v>
      </c>
      <c r="N8" s="3" t="s">
        <v>42</v>
      </c>
      <c r="O8" s="4">
        <v>42035</v>
      </c>
      <c r="P8" s="4">
        <v>42124</v>
      </c>
      <c r="Q8" s="3" t="s">
        <v>25</v>
      </c>
    </row>
    <row r="9" spans="1:17" x14ac:dyDescent="0.25">
      <c r="A9" s="3" t="s">
        <v>17</v>
      </c>
      <c r="B9" s="3" t="s">
        <v>41</v>
      </c>
      <c r="C9" s="3" t="s">
        <v>42</v>
      </c>
      <c r="D9" s="3" t="s">
        <v>287</v>
      </c>
      <c r="E9" s="3" t="s">
        <v>26</v>
      </c>
      <c r="F9" s="3" t="s">
        <v>20</v>
      </c>
      <c r="G9" s="3" t="s">
        <v>21</v>
      </c>
      <c r="H9" s="3" t="s">
        <v>22</v>
      </c>
      <c r="I9" s="3" t="s">
        <v>23</v>
      </c>
      <c r="J9" s="6">
        <v>-31653</v>
      </c>
      <c r="K9" s="3" t="s">
        <v>24</v>
      </c>
      <c r="L9" s="3" t="s">
        <v>23</v>
      </c>
      <c r="M9" s="3" t="s">
        <v>23</v>
      </c>
      <c r="N9" s="3" t="s">
        <v>42</v>
      </c>
      <c r="O9" s="4">
        <v>42035</v>
      </c>
      <c r="P9" s="4">
        <v>42124</v>
      </c>
      <c r="Q9" s="3" t="s">
        <v>25</v>
      </c>
    </row>
    <row r="10" spans="1:17" x14ac:dyDescent="0.25">
      <c r="A10" s="3" t="s">
        <v>17</v>
      </c>
      <c r="B10" s="3" t="s">
        <v>41</v>
      </c>
      <c r="C10" s="3" t="s">
        <v>42</v>
      </c>
      <c r="D10" s="3" t="s">
        <v>286</v>
      </c>
      <c r="E10" s="3" t="s">
        <v>18</v>
      </c>
      <c r="F10" s="3" t="s">
        <v>20</v>
      </c>
      <c r="G10" s="3" t="s">
        <v>21</v>
      </c>
      <c r="H10" s="3" t="s">
        <v>22</v>
      </c>
      <c r="I10" s="3" t="s">
        <v>23</v>
      </c>
      <c r="J10" s="6">
        <v>-475</v>
      </c>
      <c r="K10" s="3" t="s">
        <v>24</v>
      </c>
      <c r="L10" s="3" t="s">
        <v>23</v>
      </c>
      <c r="M10" s="3" t="s">
        <v>23</v>
      </c>
      <c r="N10" s="3" t="s">
        <v>42</v>
      </c>
      <c r="O10" s="4">
        <v>42035</v>
      </c>
      <c r="P10" s="4">
        <v>42124</v>
      </c>
      <c r="Q10" s="3" t="s">
        <v>25</v>
      </c>
    </row>
    <row r="11" spans="1:17" x14ac:dyDescent="0.25">
      <c r="A11" s="3" t="s">
        <v>17</v>
      </c>
      <c r="B11" s="3" t="s">
        <v>26</v>
      </c>
      <c r="C11" s="3" t="s">
        <v>31</v>
      </c>
      <c r="D11" s="3" t="s">
        <v>287</v>
      </c>
      <c r="E11" s="3" t="s">
        <v>26</v>
      </c>
      <c r="F11" s="3" t="s">
        <v>20</v>
      </c>
      <c r="G11" s="3" t="s">
        <v>21</v>
      </c>
      <c r="H11" s="3" t="s">
        <v>22</v>
      </c>
      <c r="I11" s="3" t="s">
        <v>23</v>
      </c>
      <c r="J11" s="6">
        <v>34401</v>
      </c>
      <c r="K11" s="3" t="s">
        <v>24</v>
      </c>
      <c r="L11" s="3" t="s">
        <v>23</v>
      </c>
      <c r="M11" s="3" t="s">
        <v>23</v>
      </c>
      <c r="N11" s="3" t="s">
        <v>31</v>
      </c>
      <c r="O11" s="4">
        <v>42063</v>
      </c>
      <c r="P11" s="4">
        <v>42074</v>
      </c>
      <c r="Q11" s="3" t="s">
        <v>25</v>
      </c>
    </row>
    <row r="12" spans="1:17" x14ac:dyDescent="0.25">
      <c r="A12" s="3" t="s">
        <v>17</v>
      </c>
      <c r="B12" s="3" t="s">
        <v>28</v>
      </c>
      <c r="C12" s="3" t="s">
        <v>32</v>
      </c>
      <c r="D12" s="3" t="s">
        <v>288</v>
      </c>
      <c r="E12" s="3" t="s">
        <v>28</v>
      </c>
      <c r="F12" s="3" t="s">
        <v>20</v>
      </c>
      <c r="G12" s="3" t="s">
        <v>21</v>
      </c>
      <c r="H12" s="3" t="s">
        <v>22</v>
      </c>
      <c r="I12" s="3" t="s">
        <v>23</v>
      </c>
      <c r="J12" s="6">
        <v>6437.56</v>
      </c>
      <c r="K12" s="3" t="s">
        <v>30</v>
      </c>
      <c r="L12" s="3" t="s">
        <v>23</v>
      </c>
      <c r="M12" s="3" t="s">
        <v>23</v>
      </c>
      <c r="N12" s="3" t="s">
        <v>32</v>
      </c>
      <c r="O12" s="4">
        <v>42063</v>
      </c>
      <c r="P12" s="4">
        <v>42074</v>
      </c>
      <c r="Q12" s="3" t="s">
        <v>25</v>
      </c>
    </row>
    <row r="13" spans="1:17" x14ac:dyDescent="0.25">
      <c r="A13" s="3" t="s">
        <v>17</v>
      </c>
      <c r="B13" s="3" t="s">
        <v>18</v>
      </c>
      <c r="C13" s="3" t="s">
        <v>33</v>
      </c>
      <c r="D13" s="3" t="s">
        <v>286</v>
      </c>
      <c r="E13" s="3" t="s">
        <v>18</v>
      </c>
      <c r="F13" s="3" t="s">
        <v>20</v>
      </c>
      <c r="G13" s="3" t="s">
        <v>21</v>
      </c>
      <c r="H13" s="3" t="s">
        <v>22</v>
      </c>
      <c r="I13" s="3" t="s">
        <v>23</v>
      </c>
      <c r="J13" s="6">
        <v>496</v>
      </c>
      <c r="K13" s="3" t="s">
        <v>24</v>
      </c>
      <c r="L13" s="3" t="s">
        <v>23</v>
      </c>
      <c r="M13" s="3" t="s">
        <v>23</v>
      </c>
      <c r="N13" s="3" t="s">
        <v>33</v>
      </c>
      <c r="O13" s="4">
        <v>42063</v>
      </c>
      <c r="P13" s="4">
        <v>42074</v>
      </c>
      <c r="Q13" s="3" t="s">
        <v>25</v>
      </c>
    </row>
    <row r="14" spans="1:17" x14ac:dyDescent="0.25">
      <c r="A14" s="3" t="s">
        <v>17</v>
      </c>
      <c r="B14" s="3" t="s">
        <v>41</v>
      </c>
      <c r="C14" s="3" t="s">
        <v>44</v>
      </c>
      <c r="D14" s="3" t="s">
        <v>290</v>
      </c>
      <c r="E14" s="3" t="s">
        <v>28</v>
      </c>
      <c r="F14" s="3" t="s">
        <v>43</v>
      </c>
      <c r="G14" s="3" t="s">
        <v>21</v>
      </c>
      <c r="H14" s="3" t="s">
        <v>22</v>
      </c>
      <c r="I14" s="3" t="s">
        <v>23</v>
      </c>
      <c r="J14" s="6">
        <v>6437.56</v>
      </c>
      <c r="K14" s="3" t="s">
        <v>30</v>
      </c>
      <c r="L14" s="3" t="s">
        <v>23</v>
      </c>
      <c r="M14" s="3" t="s">
        <v>23</v>
      </c>
      <c r="N14" s="3" t="s">
        <v>44</v>
      </c>
      <c r="O14" s="4">
        <v>42063</v>
      </c>
      <c r="P14" s="4">
        <v>42124</v>
      </c>
      <c r="Q14" s="3" t="s">
        <v>25</v>
      </c>
    </row>
    <row r="15" spans="1:17" x14ac:dyDescent="0.25">
      <c r="A15" s="3" t="s">
        <v>17</v>
      </c>
      <c r="B15" s="3" t="s">
        <v>41</v>
      </c>
      <c r="C15" s="3" t="s">
        <v>44</v>
      </c>
      <c r="D15" s="3" t="s">
        <v>291</v>
      </c>
      <c r="E15" s="3" t="s">
        <v>26</v>
      </c>
      <c r="F15" s="3" t="s">
        <v>43</v>
      </c>
      <c r="G15" s="3" t="s">
        <v>21</v>
      </c>
      <c r="H15" s="3" t="s">
        <v>22</v>
      </c>
      <c r="I15" s="3" t="s">
        <v>23</v>
      </c>
      <c r="J15" s="6">
        <v>34401</v>
      </c>
      <c r="K15" s="3" t="s">
        <v>24</v>
      </c>
      <c r="L15" s="3" t="s">
        <v>23</v>
      </c>
      <c r="M15" s="3" t="s">
        <v>23</v>
      </c>
      <c r="N15" s="3" t="s">
        <v>44</v>
      </c>
      <c r="O15" s="4">
        <v>42063</v>
      </c>
      <c r="P15" s="4">
        <v>42124</v>
      </c>
      <c r="Q15" s="3" t="s">
        <v>25</v>
      </c>
    </row>
    <row r="16" spans="1:17" x14ac:dyDescent="0.25">
      <c r="A16" s="3" t="s">
        <v>17</v>
      </c>
      <c r="B16" s="3" t="s">
        <v>41</v>
      </c>
      <c r="C16" s="3" t="s">
        <v>44</v>
      </c>
      <c r="D16" s="3" t="s">
        <v>292</v>
      </c>
      <c r="E16" s="3" t="s">
        <v>18</v>
      </c>
      <c r="F16" s="3" t="s">
        <v>43</v>
      </c>
      <c r="G16" s="3" t="s">
        <v>21</v>
      </c>
      <c r="H16" s="3" t="s">
        <v>22</v>
      </c>
      <c r="I16" s="3" t="s">
        <v>23</v>
      </c>
      <c r="J16" s="6">
        <v>496</v>
      </c>
      <c r="K16" s="3" t="s">
        <v>24</v>
      </c>
      <c r="L16" s="3" t="s">
        <v>23</v>
      </c>
      <c r="M16" s="3" t="s">
        <v>23</v>
      </c>
      <c r="N16" s="3" t="s">
        <v>44</v>
      </c>
      <c r="O16" s="4">
        <v>42063</v>
      </c>
      <c r="P16" s="4">
        <v>42124</v>
      </c>
      <c r="Q16" s="3" t="s">
        <v>25</v>
      </c>
    </row>
    <row r="17" spans="1:17" x14ac:dyDescent="0.25">
      <c r="A17" s="3" t="s">
        <v>17</v>
      </c>
      <c r="B17" s="3" t="s">
        <v>41</v>
      </c>
      <c r="C17" s="3" t="s">
        <v>44</v>
      </c>
      <c r="D17" s="3" t="s">
        <v>288</v>
      </c>
      <c r="E17" s="3" t="s">
        <v>28</v>
      </c>
      <c r="F17" s="3" t="s">
        <v>20</v>
      </c>
      <c r="G17" s="3" t="s">
        <v>21</v>
      </c>
      <c r="H17" s="3" t="s">
        <v>22</v>
      </c>
      <c r="I17" s="3" t="s">
        <v>23</v>
      </c>
      <c r="J17" s="6">
        <v>-6437.56</v>
      </c>
      <c r="K17" s="3" t="s">
        <v>30</v>
      </c>
      <c r="L17" s="3" t="s">
        <v>23</v>
      </c>
      <c r="M17" s="3" t="s">
        <v>23</v>
      </c>
      <c r="N17" s="3" t="s">
        <v>44</v>
      </c>
      <c r="O17" s="4">
        <v>42063</v>
      </c>
      <c r="P17" s="4">
        <v>42124</v>
      </c>
      <c r="Q17" s="3" t="s">
        <v>25</v>
      </c>
    </row>
    <row r="18" spans="1:17" x14ac:dyDescent="0.25">
      <c r="A18" s="3" t="s">
        <v>17</v>
      </c>
      <c r="B18" s="3" t="s">
        <v>41</v>
      </c>
      <c r="C18" s="3" t="s">
        <v>44</v>
      </c>
      <c r="D18" s="3" t="s">
        <v>287</v>
      </c>
      <c r="E18" s="3" t="s">
        <v>26</v>
      </c>
      <c r="F18" s="3" t="s">
        <v>20</v>
      </c>
      <c r="G18" s="3" t="s">
        <v>21</v>
      </c>
      <c r="H18" s="3" t="s">
        <v>22</v>
      </c>
      <c r="I18" s="3" t="s">
        <v>23</v>
      </c>
      <c r="J18" s="6">
        <v>-34401</v>
      </c>
      <c r="K18" s="3" t="s">
        <v>24</v>
      </c>
      <c r="L18" s="3" t="s">
        <v>23</v>
      </c>
      <c r="M18" s="3" t="s">
        <v>23</v>
      </c>
      <c r="N18" s="3" t="s">
        <v>44</v>
      </c>
      <c r="O18" s="4">
        <v>42063</v>
      </c>
      <c r="P18" s="4">
        <v>42124</v>
      </c>
      <c r="Q18" s="3" t="s">
        <v>25</v>
      </c>
    </row>
    <row r="19" spans="1:17" x14ac:dyDescent="0.25">
      <c r="A19" s="3" t="s">
        <v>17</v>
      </c>
      <c r="B19" s="3" t="s">
        <v>41</v>
      </c>
      <c r="C19" s="3" t="s">
        <v>44</v>
      </c>
      <c r="D19" s="3" t="s">
        <v>286</v>
      </c>
      <c r="E19" s="3" t="s">
        <v>18</v>
      </c>
      <c r="F19" s="3" t="s">
        <v>20</v>
      </c>
      <c r="G19" s="3" t="s">
        <v>21</v>
      </c>
      <c r="H19" s="3" t="s">
        <v>22</v>
      </c>
      <c r="I19" s="3" t="s">
        <v>23</v>
      </c>
      <c r="J19" s="6">
        <v>-496</v>
      </c>
      <c r="K19" s="3" t="s">
        <v>24</v>
      </c>
      <c r="L19" s="3" t="s">
        <v>23</v>
      </c>
      <c r="M19" s="3" t="s">
        <v>23</v>
      </c>
      <c r="N19" s="3" t="s">
        <v>44</v>
      </c>
      <c r="O19" s="4">
        <v>42063</v>
      </c>
      <c r="P19" s="4">
        <v>42124</v>
      </c>
      <c r="Q19" s="3" t="s">
        <v>25</v>
      </c>
    </row>
    <row r="20" spans="1:17" x14ac:dyDescent="0.25">
      <c r="A20" s="3" t="s">
        <v>17</v>
      </c>
      <c r="B20" s="3" t="s">
        <v>26</v>
      </c>
      <c r="C20" s="3" t="s">
        <v>34</v>
      </c>
      <c r="D20" s="3" t="s">
        <v>287</v>
      </c>
      <c r="E20" s="3" t="s">
        <v>26</v>
      </c>
      <c r="F20" s="3" t="s">
        <v>20</v>
      </c>
      <c r="G20" s="3" t="s">
        <v>21</v>
      </c>
      <c r="H20" s="3" t="s">
        <v>22</v>
      </c>
      <c r="I20" s="3" t="s">
        <v>23</v>
      </c>
      <c r="J20" s="6">
        <v>26388</v>
      </c>
      <c r="K20" s="3" t="s">
        <v>24</v>
      </c>
      <c r="L20" s="3" t="s">
        <v>23</v>
      </c>
      <c r="M20" s="3" t="s">
        <v>23</v>
      </c>
      <c r="N20" s="3" t="s">
        <v>34</v>
      </c>
      <c r="O20" s="4">
        <v>42094</v>
      </c>
      <c r="P20" s="4">
        <v>42103</v>
      </c>
      <c r="Q20" s="3" t="s">
        <v>25</v>
      </c>
    </row>
    <row r="21" spans="1:17" x14ac:dyDescent="0.25">
      <c r="A21" s="3" t="s">
        <v>17</v>
      </c>
      <c r="B21" s="3" t="s">
        <v>26</v>
      </c>
      <c r="C21" s="3" t="s">
        <v>35</v>
      </c>
      <c r="D21" s="3" t="s">
        <v>289</v>
      </c>
      <c r="E21" s="3" t="s">
        <v>26</v>
      </c>
      <c r="F21" s="3" t="s">
        <v>36</v>
      </c>
      <c r="G21" s="3" t="s">
        <v>21</v>
      </c>
      <c r="H21" s="3" t="s">
        <v>22</v>
      </c>
      <c r="I21" s="3" t="s">
        <v>23</v>
      </c>
      <c r="J21" s="6">
        <v>33000</v>
      </c>
      <c r="K21" s="3" t="s">
        <v>37</v>
      </c>
      <c r="L21" s="3" t="s">
        <v>23</v>
      </c>
      <c r="M21" s="3" t="s">
        <v>23</v>
      </c>
      <c r="N21" s="3" t="s">
        <v>35</v>
      </c>
      <c r="O21" s="4">
        <v>42094</v>
      </c>
      <c r="P21" s="4">
        <v>42103</v>
      </c>
      <c r="Q21" s="3" t="s">
        <v>25</v>
      </c>
    </row>
    <row r="22" spans="1:17" x14ac:dyDescent="0.25">
      <c r="A22" s="3" t="s">
        <v>17</v>
      </c>
      <c r="B22" s="3" t="s">
        <v>18</v>
      </c>
      <c r="C22" s="3" t="s">
        <v>38</v>
      </c>
      <c r="D22" s="3" t="s">
        <v>286</v>
      </c>
      <c r="E22" s="3" t="s">
        <v>18</v>
      </c>
      <c r="F22" s="3" t="s">
        <v>20</v>
      </c>
      <c r="G22" s="3" t="s">
        <v>21</v>
      </c>
      <c r="H22" s="3" t="s">
        <v>22</v>
      </c>
      <c r="I22" s="3" t="s">
        <v>23</v>
      </c>
      <c r="J22" s="6">
        <v>480</v>
      </c>
      <c r="K22" s="3" t="s">
        <v>24</v>
      </c>
      <c r="L22" s="3" t="s">
        <v>23</v>
      </c>
      <c r="M22" s="3" t="s">
        <v>23</v>
      </c>
      <c r="N22" s="3" t="s">
        <v>38</v>
      </c>
      <c r="O22" s="4">
        <v>42094</v>
      </c>
      <c r="P22" s="4">
        <v>42103</v>
      </c>
      <c r="Q22" s="3" t="s">
        <v>25</v>
      </c>
    </row>
    <row r="23" spans="1:17" x14ac:dyDescent="0.25">
      <c r="A23" s="3" t="s">
        <v>17</v>
      </c>
      <c r="B23" s="3" t="s">
        <v>28</v>
      </c>
      <c r="C23" s="3" t="s">
        <v>39</v>
      </c>
      <c r="D23" s="3" t="s">
        <v>288</v>
      </c>
      <c r="E23" s="3" t="s">
        <v>28</v>
      </c>
      <c r="F23" s="3" t="s">
        <v>20</v>
      </c>
      <c r="G23" s="3" t="s">
        <v>21</v>
      </c>
      <c r="H23" s="3" t="s">
        <v>22</v>
      </c>
      <c r="I23" s="3" t="s">
        <v>23</v>
      </c>
      <c r="J23" s="6">
        <v>4000</v>
      </c>
      <c r="K23" s="3" t="s">
        <v>40</v>
      </c>
      <c r="L23" s="3" t="s">
        <v>23</v>
      </c>
      <c r="M23" s="3" t="s">
        <v>23</v>
      </c>
      <c r="N23" s="3" t="s">
        <v>39</v>
      </c>
      <c r="O23" s="4">
        <v>42094</v>
      </c>
      <c r="P23" s="4">
        <v>42103</v>
      </c>
      <c r="Q23" s="3" t="s">
        <v>25</v>
      </c>
    </row>
    <row r="24" spans="1:17" x14ac:dyDescent="0.25">
      <c r="A24" s="3" t="s">
        <v>17</v>
      </c>
      <c r="B24" s="3" t="s">
        <v>41</v>
      </c>
      <c r="C24" s="3" t="s">
        <v>45</v>
      </c>
      <c r="D24" s="3" t="s">
        <v>290</v>
      </c>
      <c r="E24" s="3" t="s">
        <v>28</v>
      </c>
      <c r="F24" s="3" t="s">
        <v>43</v>
      </c>
      <c r="G24" s="3" t="s">
        <v>21</v>
      </c>
      <c r="H24" s="3" t="s">
        <v>22</v>
      </c>
      <c r="I24" s="3" t="s">
        <v>23</v>
      </c>
      <c r="J24" s="6">
        <v>4000</v>
      </c>
      <c r="K24" s="3" t="s">
        <v>40</v>
      </c>
      <c r="L24" s="3" t="s">
        <v>23</v>
      </c>
      <c r="M24" s="3" t="s">
        <v>23</v>
      </c>
      <c r="N24" s="3" t="s">
        <v>45</v>
      </c>
      <c r="O24" s="4">
        <v>42094</v>
      </c>
      <c r="P24" s="4">
        <v>42124</v>
      </c>
      <c r="Q24" s="3" t="s">
        <v>25</v>
      </c>
    </row>
    <row r="25" spans="1:17" x14ac:dyDescent="0.25">
      <c r="A25" s="3" t="s">
        <v>17</v>
      </c>
      <c r="B25" s="3" t="s">
        <v>41</v>
      </c>
      <c r="C25" s="3" t="s">
        <v>45</v>
      </c>
      <c r="D25" s="3" t="s">
        <v>291</v>
      </c>
      <c r="E25" s="3" t="s">
        <v>26</v>
      </c>
      <c r="F25" s="3" t="s">
        <v>43</v>
      </c>
      <c r="G25" s="3" t="s">
        <v>21</v>
      </c>
      <c r="H25" s="3" t="s">
        <v>22</v>
      </c>
      <c r="I25" s="3" t="s">
        <v>23</v>
      </c>
      <c r="J25" s="6">
        <v>26388</v>
      </c>
      <c r="K25" s="3" t="s">
        <v>24</v>
      </c>
      <c r="L25" s="3" t="s">
        <v>23</v>
      </c>
      <c r="M25" s="3" t="s">
        <v>23</v>
      </c>
      <c r="N25" s="3" t="s">
        <v>45</v>
      </c>
      <c r="O25" s="4">
        <v>42094</v>
      </c>
      <c r="P25" s="4">
        <v>42124</v>
      </c>
      <c r="Q25" s="3" t="s">
        <v>25</v>
      </c>
    </row>
    <row r="26" spans="1:17" x14ac:dyDescent="0.25">
      <c r="A26" s="3" t="s">
        <v>17</v>
      </c>
      <c r="B26" s="3" t="s">
        <v>41</v>
      </c>
      <c r="C26" s="3" t="s">
        <v>45</v>
      </c>
      <c r="D26" s="3" t="s">
        <v>291</v>
      </c>
      <c r="E26" s="3" t="s">
        <v>26</v>
      </c>
      <c r="F26" s="3" t="s">
        <v>43</v>
      </c>
      <c r="G26" s="3" t="s">
        <v>21</v>
      </c>
      <c r="H26" s="3" t="s">
        <v>22</v>
      </c>
      <c r="I26" s="3" t="s">
        <v>23</v>
      </c>
      <c r="J26" s="6">
        <v>33000</v>
      </c>
      <c r="K26" s="3" t="s">
        <v>37</v>
      </c>
      <c r="L26" s="3" t="s">
        <v>23</v>
      </c>
      <c r="M26" s="3" t="s">
        <v>23</v>
      </c>
      <c r="N26" s="3" t="s">
        <v>45</v>
      </c>
      <c r="O26" s="4">
        <v>42094</v>
      </c>
      <c r="P26" s="4">
        <v>42124</v>
      </c>
      <c r="Q26" s="3" t="s">
        <v>25</v>
      </c>
    </row>
    <row r="27" spans="1:17" x14ac:dyDescent="0.25">
      <c r="A27" s="3" t="s">
        <v>17</v>
      </c>
      <c r="B27" s="3" t="s">
        <v>41</v>
      </c>
      <c r="C27" s="3" t="s">
        <v>45</v>
      </c>
      <c r="D27" s="3" t="s">
        <v>292</v>
      </c>
      <c r="E27" s="3" t="s">
        <v>18</v>
      </c>
      <c r="F27" s="3" t="s">
        <v>43</v>
      </c>
      <c r="G27" s="3" t="s">
        <v>21</v>
      </c>
      <c r="H27" s="3" t="s">
        <v>22</v>
      </c>
      <c r="I27" s="3" t="s">
        <v>23</v>
      </c>
      <c r="J27" s="6">
        <v>480</v>
      </c>
      <c r="K27" s="3" t="s">
        <v>24</v>
      </c>
      <c r="L27" s="3" t="s">
        <v>23</v>
      </c>
      <c r="M27" s="3" t="s">
        <v>23</v>
      </c>
      <c r="N27" s="3" t="s">
        <v>45</v>
      </c>
      <c r="O27" s="4">
        <v>42094</v>
      </c>
      <c r="P27" s="4">
        <v>42124</v>
      </c>
      <c r="Q27" s="3" t="s">
        <v>25</v>
      </c>
    </row>
    <row r="28" spans="1:17" x14ac:dyDescent="0.25">
      <c r="A28" s="3" t="s">
        <v>17</v>
      </c>
      <c r="B28" s="3" t="s">
        <v>41</v>
      </c>
      <c r="C28" s="3" t="s">
        <v>45</v>
      </c>
      <c r="D28" s="3" t="s">
        <v>288</v>
      </c>
      <c r="E28" s="3" t="s">
        <v>28</v>
      </c>
      <c r="F28" s="3" t="s">
        <v>20</v>
      </c>
      <c r="G28" s="3" t="s">
        <v>21</v>
      </c>
      <c r="H28" s="3" t="s">
        <v>22</v>
      </c>
      <c r="I28" s="3" t="s">
        <v>23</v>
      </c>
      <c r="J28" s="6">
        <v>-4000</v>
      </c>
      <c r="K28" s="3" t="s">
        <v>40</v>
      </c>
      <c r="L28" s="3" t="s">
        <v>23</v>
      </c>
      <c r="M28" s="3" t="s">
        <v>23</v>
      </c>
      <c r="N28" s="3" t="s">
        <v>45</v>
      </c>
      <c r="O28" s="4">
        <v>42094</v>
      </c>
      <c r="P28" s="4">
        <v>42124</v>
      </c>
      <c r="Q28" s="3" t="s">
        <v>25</v>
      </c>
    </row>
    <row r="29" spans="1:17" x14ac:dyDescent="0.25">
      <c r="A29" s="3" t="s">
        <v>17</v>
      </c>
      <c r="B29" s="3" t="s">
        <v>41</v>
      </c>
      <c r="C29" s="3" t="s">
        <v>45</v>
      </c>
      <c r="D29" s="3" t="s">
        <v>287</v>
      </c>
      <c r="E29" s="3" t="s">
        <v>26</v>
      </c>
      <c r="F29" s="3" t="s">
        <v>20</v>
      </c>
      <c r="G29" s="3" t="s">
        <v>21</v>
      </c>
      <c r="H29" s="3" t="s">
        <v>22</v>
      </c>
      <c r="I29" s="3" t="s">
        <v>23</v>
      </c>
      <c r="J29" s="6">
        <v>-26388</v>
      </c>
      <c r="K29" s="3" t="s">
        <v>24</v>
      </c>
      <c r="L29" s="3" t="s">
        <v>23</v>
      </c>
      <c r="M29" s="3" t="s">
        <v>23</v>
      </c>
      <c r="N29" s="3" t="s">
        <v>45</v>
      </c>
      <c r="O29" s="4">
        <v>42094</v>
      </c>
      <c r="P29" s="4">
        <v>42124</v>
      </c>
      <c r="Q29" s="3" t="s">
        <v>25</v>
      </c>
    </row>
    <row r="30" spans="1:17" x14ac:dyDescent="0.25">
      <c r="A30" s="3" t="s">
        <v>17</v>
      </c>
      <c r="B30" s="3" t="s">
        <v>41</v>
      </c>
      <c r="C30" s="3" t="s">
        <v>45</v>
      </c>
      <c r="D30" s="3" t="s">
        <v>289</v>
      </c>
      <c r="E30" s="3" t="s">
        <v>26</v>
      </c>
      <c r="F30" s="3" t="s">
        <v>36</v>
      </c>
      <c r="G30" s="3" t="s">
        <v>21</v>
      </c>
      <c r="H30" s="3" t="s">
        <v>22</v>
      </c>
      <c r="I30" s="3" t="s">
        <v>23</v>
      </c>
      <c r="J30" s="6">
        <v>-33000</v>
      </c>
      <c r="K30" s="3" t="s">
        <v>37</v>
      </c>
      <c r="L30" s="3" t="s">
        <v>23</v>
      </c>
      <c r="M30" s="3" t="s">
        <v>23</v>
      </c>
      <c r="N30" s="3" t="s">
        <v>45</v>
      </c>
      <c r="O30" s="4">
        <v>42094</v>
      </c>
      <c r="P30" s="4">
        <v>42124</v>
      </c>
      <c r="Q30" s="3" t="s">
        <v>25</v>
      </c>
    </row>
    <row r="31" spans="1:17" x14ac:dyDescent="0.25">
      <c r="A31" s="3" t="s">
        <v>17</v>
      </c>
      <c r="B31" s="3" t="s">
        <v>41</v>
      </c>
      <c r="C31" s="3" t="s">
        <v>45</v>
      </c>
      <c r="D31" s="3" t="s">
        <v>286</v>
      </c>
      <c r="E31" s="3" t="s">
        <v>18</v>
      </c>
      <c r="F31" s="3" t="s">
        <v>20</v>
      </c>
      <c r="G31" s="3" t="s">
        <v>21</v>
      </c>
      <c r="H31" s="3" t="s">
        <v>22</v>
      </c>
      <c r="I31" s="3" t="s">
        <v>23</v>
      </c>
      <c r="J31" s="6">
        <v>-480</v>
      </c>
      <c r="K31" s="3" t="s">
        <v>24</v>
      </c>
      <c r="L31" s="3" t="s">
        <v>23</v>
      </c>
      <c r="M31" s="3" t="s">
        <v>23</v>
      </c>
      <c r="N31" s="3" t="s">
        <v>45</v>
      </c>
      <c r="O31" s="4">
        <v>42094</v>
      </c>
      <c r="P31" s="4">
        <v>42124</v>
      </c>
      <c r="Q31" s="3" t="s">
        <v>25</v>
      </c>
    </row>
    <row r="32" spans="1:17" x14ac:dyDescent="0.25">
      <c r="A32" s="3" t="s">
        <v>17</v>
      </c>
      <c r="B32" s="3" t="s">
        <v>26</v>
      </c>
      <c r="C32" s="3" t="s">
        <v>46</v>
      </c>
      <c r="D32" s="3" t="s">
        <v>291</v>
      </c>
      <c r="E32" s="3" t="s">
        <v>26</v>
      </c>
      <c r="F32" s="3" t="s">
        <v>43</v>
      </c>
      <c r="G32" s="3" t="s">
        <v>21</v>
      </c>
      <c r="H32" s="3" t="s">
        <v>22</v>
      </c>
      <c r="I32" s="3" t="s">
        <v>23</v>
      </c>
      <c r="J32" s="6">
        <v>21145</v>
      </c>
      <c r="K32" s="3" t="s">
        <v>24</v>
      </c>
      <c r="L32" s="3" t="s">
        <v>23</v>
      </c>
      <c r="M32" s="3" t="s">
        <v>23</v>
      </c>
      <c r="N32" s="3" t="s">
        <v>46</v>
      </c>
      <c r="O32" s="4">
        <v>42124</v>
      </c>
      <c r="P32" s="4">
        <v>42135</v>
      </c>
      <c r="Q32" s="3" t="s">
        <v>25</v>
      </c>
    </row>
    <row r="33" spans="1:17" x14ac:dyDescent="0.25">
      <c r="A33" s="3" t="s">
        <v>17</v>
      </c>
      <c r="B33" s="3" t="s">
        <v>28</v>
      </c>
      <c r="C33" s="3" t="s">
        <v>47</v>
      </c>
      <c r="D33" s="3" t="s">
        <v>290</v>
      </c>
      <c r="E33" s="3" t="s">
        <v>28</v>
      </c>
      <c r="F33" s="3" t="s">
        <v>43</v>
      </c>
      <c r="G33" s="3" t="s">
        <v>21</v>
      </c>
      <c r="H33" s="3" t="s">
        <v>22</v>
      </c>
      <c r="I33" s="3" t="s">
        <v>23</v>
      </c>
      <c r="J33" s="6">
        <v>5460</v>
      </c>
      <c r="K33" s="3" t="s">
        <v>24</v>
      </c>
      <c r="L33" s="3" t="s">
        <v>23</v>
      </c>
      <c r="M33" s="3" t="s">
        <v>23</v>
      </c>
      <c r="N33" s="3" t="s">
        <v>47</v>
      </c>
      <c r="O33" s="4">
        <v>42124</v>
      </c>
      <c r="P33" s="4">
        <v>42135</v>
      </c>
      <c r="Q33" s="3" t="s">
        <v>25</v>
      </c>
    </row>
    <row r="34" spans="1:17" x14ac:dyDescent="0.25">
      <c r="A34" s="3" t="s">
        <v>17</v>
      </c>
      <c r="B34" s="3" t="s">
        <v>18</v>
      </c>
      <c r="C34" s="3" t="s">
        <v>48</v>
      </c>
      <c r="D34" s="3" t="s">
        <v>292</v>
      </c>
      <c r="E34" s="3" t="s">
        <v>18</v>
      </c>
      <c r="F34" s="3" t="s">
        <v>43</v>
      </c>
      <c r="G34" s="3" t="s">
        <v>21</v>
      </c>
      <c r="H34" s="3" t="s">
        <v>22</v>
      </c>
      <c r="I34" s="3" t="s">
        <v>23</v>
      </c>
      <c r="J34" s="6">
        <v>359</v>
      </c>
      <c r="K34" s="3" t="s">
        <v>24</v>
      </c>
      <c r="L34" s="3" t="s">
        <v>23</v>
      </c>
      <c r="M34" s="3" t="s">
        <v>23</v>
      </c>
      <c r="N34" s="3" t="s">
        <v>48</v>
      </c>
      <c r="O34" s="4">
        <v>42124</v>
      </c>
      <c r="P34" s="4">
        <v>42135</v>
      </c>
      <c r="Q34" s="3" t="s">
        <v>25</v>
      </c>
    </row>
    <row r="35" spans="1:17" x14ac:dyDescent="0.25">
      <c r="A35" s="3" t="s">
        <v>17</v>
      </c>
      <c r="B35" s="3" t="s">
        <v>26</v>
      </c>
      <c r="C35" s="3" t="s">
        <v>49</v>
      </c>
      <c r="D35" s="3" t="s">
        <v>291</v>
      </c>
      <c r="E35" s="3" t="s">
        <v>26</v>
      </c>
      <c r="F35" s="3" t="s">
        <v>43</v>
      </c>
      <c r="G35" s="3" t="s">
        <v>21</v>
      </c>
      <c r="H35" s="3" t="s">
        <v>22</v>
      </c>
      <c r="I35" s="3" t="s">
        <v>23</v>
      </c>
      <c r="J35" s="6">
        <v>19315</v>
      </c>
      <c r="K35" s="3" t="s">
        <v>24</v>
      </c>
      <c r="L35" s="3" t="s">
        <v>23</v>
      </c>
      <c r="M35" s="3" t="s">
        <v>23</v>
      </c>
      <c r="N35" s="3" t="s">
        <v>49</v>
      </c>
      <c r="O35" s="4">
        <v>42155</v>
      </c>
      <c r="P35" s="4">
        <v>42164</v>
      </c>
      <c r="Q35" s="3" t="s">
        <v>25</v>
      </c>
    </row>
    <row r="36" spans="1:17" x14ac:dyDescent="0.25">
      <c r="A36" s="3" t="s">
        <v>17</v>
      </c>
      <c r="B36" s="3" t="s">
        <v>18</v>
      </c>
      <c r="C36" s="3" t="s">
        <v>50</v>
      </c>
      <c r="D36" s="3" t="s">
        <v>292</v>
      </c>
      <c r="E36" s="3" t="s">
        <v>18</v>
      </c>
      <c r="F36" s="3" t="s">
        <v>43</v>
      </c>
      <c r="G36" s="3" t="s">
        <v>21</v>
      </c>
      <c r="H36" s="3" t="s">
        <v>22</v>
      </c>
      <c r="I36" s="3" t="s">
        <v>23</v>
      </c>
      <c r="J36" s="6">
        <v>304</v>
      </c>
      <c r="K36" s="3" t="s">
        <v>24</v>
      </c>
      <c r="L36" s="3" t="s">
        <v>23</v>
      </c>
      <c r="M36" s="3" t="s">
        <v>23</v>
      </c>
      <c r="N36" s="3" t="s">
        <v>50</v>
      </c>
      <c r="O36" s="4">
        <v>42155</v>
      </c>
      <c r="P36" s="4">
        <v>42164</v>
      </c>
      <c r="Q36" s="3" t="s">
        <v>25</v>
      </c>
    </row>
    <row r="37" spans="1:17" x14ac:dyDescent="0.25">
      <c r="A37" s="3" t="s">
        <v>17</v>
      </c>
      <c r="B37" s="3" t="s">
        <v>28</v>
      </c>
      <c r="C37" s="3" t="s">
        <v>51</v>
      </c>
      <c r="D37" s="3" t="s">
        <v>290</v>
      </c>
      <c r="E37" s="3" t="s">
        <v>28</v>
      </c>
      <c r="F37" s="3" t="s">
        <v>43</v>
      </c>
      <c r="G37" s="3" t="s">
        <v>21</v>
      </c>
      <c r="H37" s="3" t="s">
        <v>22</v>
      </c>
      <c r="I37" s="3" t="s">
        <v>23</v>
      </c>
      <c r="J37" s="6">
        <v>5286</v>
      </c>
      <c r="K37" s="3" t="s">
        <v>24</v>
      </c>
      <c r="L37" s="3" t="s">
        <v>23</v>
      </c>
      <c r="M37" s="3" t="s">
        <v>23</v>
      </c>
      <c r="N37" s="3" t="s">
        <v>51</v>
      </c>
      <c r="O37" s="4">
        <v>42155</v>
      </c>
      <c r="P37" s="4">
        <v>42164</v>
      </c>
      <c r="Q37" s="3" t="s">
        <v>25</v>
      </c>
    </row>
    <row r="38" spans="1:17" x14ac:dyDescent="0.25">
      <c r="A38" s="3" t="s">
        <v>17</v>
      </c>
      <c r="B38" s="3" t="s">
        <v>26</v>
      </c>
      <c r="C38" s="3" t="s">
        <v>52</v>
      </c>
      <c r="D38" s="3" t="s">
        <v>291</v>
      </c>
      <c r="E38" s="3" t="s">
        <v>26</v>
      </c>
      <c r="F38" s="3" t="s">
        <v>43</v>
      </c>
      <c r="G38" s="3" t="s">
        <v>21</v>
      </c>
      <c r="H38" s="3" t="s">
        <v>22</v>
      </c>
      <c r="I38" s="3" t="s">
        <v>23</v>
      </c>
      <c r="J38" s="6">
        <v>16270</v>
      </c>
      <c r="K38" s="3" t="s">
        <v>24</v>
      </c>
      <c r="L38" s="3" t="s">
        <v>23</v>
      </c>
      <c r="M38" s="3" t="s">
        <v>23</v>
      </c>
      <c r="N38" s="3" t="s">
        <v>52</v>
      </c>
      <c r="O38" s="4">
        <v>42185</v>
      </c>
      <c r="P38" s="4">
        <v>42195</v>
      </c>
      <c r="Q38" s="3" t="s">
        <v>25</v>
      </c>
    </row>
    <row r="39" spans="1:17" x14ac:dyDescent="0.25">
      <c r="A39" s="3" t="s">
        <v>17</v>
      </c>
      <c r="B39" s="3" t="s">
        <v>26</v>
      </c>
      <c r="C39" s="3" t="s">
        <v>53</v>
      </c>
      <c r="D39" s="3" t="s">
        <v>291</v>
      </c>
      <c r="E39" s="3" t="s">
        <v>26</v>
      </c>
      <c r="F39" s="3" t="s">
        <v>43</v>
      </c>
      <c r="G39" s="3" t="s">
        <v>21</v>
      </c>
      <c r="H39" s="3" t="s">
        <v>22</v>
      </c>
      <c r="I39" s="3" t="s">
        <v>23</v>
      </c>
      <c r="J39" s="6">
        <v>-74000</v>
      </c>
      <c r="K39" s="3" t="s">
        <v>54</v>
      </c>
      <c r="L39" s="3" t="s">
        <v>23</v>
      </c>
      <c r="M39" s="3" t="s">
        <v>23</v>
      </c>
      <c r="N39" s="3" t="s">
        <v>53</v>
      </c>
      <c r="O39" s="4">
        <v>42185</v>
      </c>
      <c r="P39" s="4">
        <v>42195</v>
      </c>
      <c r="Q39" s="3" t="s">
        <v>25</v>
      </c>
    </row>
    <row r="40" spans="1:17" x14ac:dyDescent="0.25">
      <c r="A40" s="3" t="s">
        <v>17</v>
      </c>
      <c r="B40" s="3" t="s">
        <v>28</v>
      </c>
      <c r="C40" s="3" t="s">
        <v>55</v>
      </c>
      <c r="D40" s="3" t="s">
        <v>290</v>
      </c>
      <c r="E40" s="3" t="s">
        <v>28</v>
      </c>
      <c r="F40" s="3" t="s">
        <v>43</v>
      </c>
      <c r="G40" s="3" t="s">
        <v>21</v>
      </c>
      <c r="H40" s="3" t="s">
        <v>22</v>
      </c>
      <c r="I40" s="3" t="s">
        <v>23</v>
      </c>
      <c r="J40" s="6">
        <v>4877</v>
      </c>
      <c r="K40" s="3" t="s">
        <v>24</v>
      </c>
      <c r="L40" s="3" t="s">
        <v>23</v>
      </c>
      <c r="M40" s="3" t="s">
        <v>23</v>
      </c>
      <c r="N40" s="3" t="s">
        <v>55</v>
      </c>
      <c r="O40" s="4">
        <v>42185</v>
      </c>
      <c r="P40" s="4">
        <v>42195</v>
      </c>
      <c r="Q40" s="3" t="s">
        <v>25</v>
      </c>
    </row>
    <row r="41" spans="1:17" x14ac:dyDescent="0.25">
      <c r="A41" s="3" t="s">
        <v>17</v>
      </c>
      <c r="B41" s="3" t="s">
        <v>18</v>
      </c>
      <c r="C41" s="3" t="s">
        <v>56</v>
      </c>
      <c r="D41" s="3" t="s">
        <v>292</v>
      </c>
      <c r="E41" s="3" t="s">
        <v>18</v>
      </c>
      <c r="F41" s="3" t="s">
        <v>43</v>
      </c>
      <c r="G41" s="3" t="s">
        <v>21</v>
      </c>
      <c r="H41" s="3" t="s">
        <v>22</v>
      </c>
      <c r="I41" s="3" t="s">
        <v>23</v>
      </c>
      <c r="J41" s="6">
        <v>267</v>
      </c>
      <c r="K41" s="3" t="s">
        <v>24</v>
      </c>
      <c r="L41" s="3" t="s">
        <v>23</v>
      </c>
      <c r="M41" s="3" t="s">
        <v>23</v>
      </c>
      <c r="N41" s="3" t="s">
        <v>56</v>
      </c>
      <c r="O41" s="4">
        <v>42185</v>
      </c>
      <c r="P41" s="4">
        <v>42195</v>
      </c>
      <c r="Q41" s="3" t="s">
        <v>25</v>
      </c>
    </row>
    <row r="42" spans="1:17" x14ac:dyDescent="0.25">
      <c r="A42" s="3" t="s">
        <v>17</v>
      </c>
      <c r="B42" s="3" t="s">
        <v>28</v>
      </c>
      <c r="C42" s="3" t="s">
        <v>57</v>
      </c>
      <c r="D42" s="3" t="s">
        <v>290</v>
      </c>
      <c r="E42" s="3" t="s">
        <v>28</v>
      </c>
      <c r="F42" s="3" t="s">
        <v>43</v>
      </c>
      <c r="G42" s="3" t="s">
        <v>21</v>
      </c>
      <c r="H42" s="3" t="s">
        <v>22</v>
      </c>
      <c r="I42" s="3" t="s">
        <v>23</v>
      </c>
      <c r="J42" s="6">
        <v>-14000</v>
      </c>
      <c r="K42" s="3" t="s">
        <v>40</v>
      </c>
      <c r="L42" s="3" t="s">
        <v>23</v>
      </c>
      <c r="M42" s="3" t="s">
        <v>23</v>
      </c>
      <c r="N42" s="3" t="s">
        <v>57</v>
      </c>
      <c r="O42" s="4">
        <v>42185</v>
      </c>
      <c r="P42" s="4">
        <v>42195</v>
      </c>
      <c r="Q42" s="3" t="s">
        <v>25</v>
      </c>
    </row>
    <row r="43" spans="1:17" x14ac:dyDescent="0.25">
      <c r="A43" s="3" t="s">
        <v>17</v>
      </c>
      <c r="B43" s="3" t="s">
        <v>26</v>
      </c>
      <c r="C43" s="3" t="s">
        <v>58</v>
      </c>
      <c r="D43" s="3" t="s">
        <v>291</v>
      </c>
      <c r="E43" s="3" t="s">
        <v>26</v>
      </c>
      <c r="F43" s="3" t="s">
        <v>43</v>
      </c>
      <c r="G43" s="3" t="s">
        <v>21</v>
      </c>
      <c r="H43" s="3" t="s">
        <v>22</v>
      </c>
      <c r="I43" s="3" t="s">
        <v>23</v>
      </c>
      <c r="J43" s="6">
        <v>14688</v>
      </c>
      <c r="K43" s="3" t="s">
        <v>24</v>
      </c>
      <c r="L43" s="3" t="s">
        <v>23</v>
      </c>
      <c r="M43" s="3" t="s">
        <v>23</v>
      </c>
      <c r="N43" s="3" t="s">
        <v>58</v>
      </c>
      <c r="O43" s="4">
        <v>42216</v>
      </c>
      <c r="P43" s="4">
        <v>42227</v>
      </c>
      <c r="Q43" s="3" t="s">
        <v>25</v>
      </c>
    </row>
    <row r="44" spans="1:17" x14ac:dyDescent="0.25">
      <c r="A44" s="3" t="s">
        <v>17</v>
      </c>
      <c r="B44" s="3" t="s">
        <v>18</v>
      </c>
      <c r="C44" s="3" t="s">
        <v>59</v>
      </c>
      <c r="D44" s="3" t="s">
        <v>292</v>
      </c>
      <c r="E44" s="3" t="s">
        <v>18</v>
      </c>
      <c r="F44" s="3" t="s">
        <v>43</v>
      </c>
      <c r="G44" s="3" t="s">
        <v>21</v>
      </c>
      <c r="H44" s="3" t="s">
        <v>22</v>
      </c>
      <c r="I44" s="3" t="s">
        <v>23</v>
      </c>
      <c r="J44" s="6">
        <v>222</v>
      </c>
      <c r="K44" s="3" t="s">
        <v>24</v>
      </c>
      <c r="L44" s="3" t="s">
        <v>23</v>
      </c>
      <c r="M44" s="3" t="s">
        <v>23</v>
      </c>
      <c r="N44" s="3" t="s">
        <v>59</v>
      </c>
      <c r="O44" s="4">
        <v>42216</v>
      </c>
      <c r="P44" s="4">
        <v>42228</v>
      </c>
      <c r="Q44" s="3" t="s">
        <v>25</v>
      </c>
    </row>
    <row r="45" spans="1:17" x14ac:dyDescent="0.25">
      <c r="A45" s="3" t="s">
        <v>17</v>
      </c>
      <c r="B45" s="3" t="s">
        <v>28</v>
      </c>
      <c r="C45" s="3" t="s">
        <v>60</v>
      </c>
      <c r="D45" s="3" t="s">
        <v>290</v>
      </c>
      <c r="E45" s="3" t="s">
        <v>28</v>
      </c>
      <c r="F45" s="3" t="s">
        <v>43</v>
      </c>
      <c r="G45" s="3" t="s">
        <v>21</v>
      </c>
      <c r="H45" s="3" t="s">
        <v>22</v>
      </c>
      <c r="I45" s="3" t="s">
        <v>23</v>
      </c>
      <c r="J45" s="6">
        <v>4856</v>
      </c>
      <c r="K45" s="3" t="s">
        <v>24</v>
      </c>
      <c r="L45" s="3" t="s">
        <v>23</v>
      </c>
      <c r="M45" s="3" t="s">
        <v>23</v>
      </c>
      <c r="N45" s="3" t="s">
        <v>60</v>
      </c>
      <c r="O45" s="4">
        <v>42216</v>
      </c>
      <c r="P45" s="4">
        <v>42228</v>
      </c>
      <c r="Q45" s="3" t="s">
        <v>25</v>
      </c>
    </row>
    <row r="46" spans="1:17" x14ac:dyDescent="0.25">
      <c r="A46" s="3" t="s">
        <v>17</v>
      </c>
      <c r="B46" s="3" t="s">
        <v>18</v>
      </c>
      <c r="C46" s="3" t="s">
        <v>61</v>
      </c>
      <c r="D46" s="3" t="s">
        <v>292</v>
      </c>
      <c r="E46" s="3" t="s">
        <v>18</v>
      </c>
      <c r="F46" s="3" t="s">
        <v>43</v>
      </c>
      <c r="G46" s="3" t="s">
        <v>21</v>
      </c>
      <c r="H46" s="3" t="s">
        <v>22</v>
      </c>
      <c r="I46" s="3" t="s">
        <v>23</v>
      </c>
      <c r="J46" s="6">
        <v>219</v>
      </c>
      <c r="K46" s="3" t="s">
        <v>24</v>
      </c>
      <c r="L46" s="3" t="s">
        <v>23</v>
      </c>
      <c r="M46" s="3" t="s">
        <v>23</v>
      </c>
      <c r="N46" s="3" t="s">
        <v>61</v>
      </c>
      <c r="O46" s="4">
        <v>42247</v>
      </c>
      <c r="P46" s="4">
        <v>42257</v>
      </c>
      <c r="Q46" s="3" t="s">
        <v>25</v>
      </c>
    </row>
    <row r="47" spans="1:17" x14ac:dyDescent="0.25">
      <c r="A47" s="3" t="s">
        <v>17</v>
      </c>
      <c r="B47" s="3" t="s">
        <v>28</v>
      </c>
      <c r="C47" s="3" t="s">
        <v>62</v>
      </c>
      <c r="D47" s="3" t="s">
        <v>290</v>
      </c>
      <c r="E47" s="3" t="s">
        <v>28</v>
      </c>
      <c r="F47" s="3" t="s">
        <v>43</v>
      </c>
      <c r="G47" s="3" t="s">
        <v>21</v>
      </c>
      <c r="H47" s="3" t="s">
        <v>22</v>
      </c>
      <c r="I47" s="3" t="s">
        <v>23</v>
      </c>
      <c r="J47" s="6">
        <v>4649</v>
      </c>
      <c r="K47" s="3" t="s">
        <v>24</v>
      </c>
      <c r="L47" s="3" t="s">
        <v>23</v>
      </c>
      <c r="M47" s="3" t="s">
        <v>23</v>
      </c>
      <c r="N47" s="3" t="s">
        <v>62</v>
      </c>
      <c r="O47" s="4">
        <v>42247</v>
      </c>
      <c r="P47" s="4">
        <v>42257</v>
      </c>
      <c r="Q47" s="3" t="s">
        <v>25</v>
      </c>
    </row>
    <row r="48" spans="1:17" x14ac:dyDescent="0.25">
      <c r="A48" s="3" t="s">
        <v>17</v>
      </c>
      <c r="B48" s="3" t="s">
        <v>26</v>
      </c>
      <c r="C48" s="3" t="s">
        <v>63</v>
      </c>
      <c r="D48" s="3" t="s">
        <v>291</v>
      </c>
      <c r="E48" s="3" t="s">
        <v>26</v>
      </c>
      <c r="F48" s="3" t="s">
        <v>43</v>
      </c>
      <c r="G48" s="3" t="s">
        <v>21</v>
      </c>
      <c r="H48" s="3" t="s">
        <v>22</v>
      </c>
      <c r="I48" s="3" t="s">
        <v>23</v>
      </c>
      <c r="J48" s="6">
        <v>15432</v>
      </c>
      <c r="K48" s="3" t="s">
        <v>24</v>
      </c>
      <c r="L48" s="3" t="s">
        <v>23</v>
      </c>
      <c r="M48" s="3" t="s">
        <v>23</v>
      </c>
      <c r="N48" s="3" t="s">
        <v>63</v>
      </c>
      <c r="O48" s="4">
        <v>42247</v>
      </c>
      <c r="P48" s="4">
        <v>42257</v>
      </c>
      <c r="Q48" s="3" t="s">
        <v>25</v>
      </c>
    </row>
    <row r="49" spans="1:17" x14ac:dyDescent="0.25">
      <c r="A49" s="3" t="s">
        <v>17</v>
      </c>
      <c r="B49" s="3" t="s">
        <v>26</v>
      </c>
      <c r="C49" s="3" t="s">
        <v>64</v>
      </c>
      <c r="D49" s="3" t="s">
        <v>291</v>
      </c>
      <c r="E49" s="3" t="s">
        <v>26</v>
      </c>
      <c r="F49" s="3" t="s">
        <v>43</v>
      </c>
      <c r="G49" s="3" t="s">
        <v>21</v>
      </c>
      <c r="H49" s="3" t="s">
        <v>22</v>
      </c>
      <c r="I49" s="3" t="s">
        <v>23</v>
      </c>
      <c r="J49" s="6">
        <v>14303</v>
      </c>
      <c r="K49" s="3" t="s">
        <v>24</v>
      </c>
      <c r="L49" s="3" t="s">
        <v>23</v>
      </c>
      <c r="M49" s="3" t="s">
        <v>23</v>
      </c>
      <c r="N49" s="3" t="s">
        <v>64</v>
      </c>
      <c r="O49" s="4">
        <v>42277</v>
      </c>
      <c r="P49" s="4">
        <v>42286</v>
      </c>
      <c r="Q49" s="3" t="s">
        <v>25</v>
      </c>
    </row>
    <row r="50" spans="1:17" x14ac:dyDescent="0.25">
      <c r="A50" s="3" t="s">
        <v>17</v>
      </c>
      <c r="B50" s="3" t="s">
        <v>26</v>
      </c>
      <c r="C50" s="3" t="s">
        <v>65</v>
      </c>
      <c r="D50" s="3" t="s">
        <v>291</v>
      </c>
      <c r="E50" s="3" t="s">
        <v>26</v>
      </c>
      <c r="F50" s="3" t="s">
        <v>43</v>
      </c>
      <c r="G50" s="3" t="s">
        <v>21</v>
      </c>
      <c r="H50" s="3" t="s">
        <v>22</v>
      </c>
      <c r="I50" s="3" t="s">
        <v>23</v>
      </c>
      <c r="J50" s="6">
        <v>-20000</v>
      </c>
      <c r="K50" s="3" t="s">
        <v>54</v>
      </c>
      <c r="L50" s="3" t="s">
        <v>23</v>
      </c>
      <c r="M50" s="3" t="s">
        <v>23</v>
      </c>
      <c r="N50" s="3" t="s">
        <v>65</v>
      </c>
      <c r="O50" s="4">
        <v>42277</v>
      </c>
      <c r="P50" s="4">
        <v>42286</v>
      </c>
      <c r="Q50" s="3" t="s">
        <v>25</v>
      </c>
    </row>
    <row r="51" spans="1:17" x14ac:dyDescent="0.25">
      <c r="A51" s="3" t="s">
        <v>17</v>
      </c>
      <c r="B51" s="3" t="s">
        <v>28</v>
      </c>
      <c r="C51" s="3" t="s">
        <v>66</v>
      </c>
      <c r="D51" s="3" t="s">
        <v>290</v>
      </c>
      <c r="E51" s="3" t="s">
        <v>28</v>
      </c>
      <c r="F51" s="3" t="s">
        <v>43</v>
      </c>
      <c r="G51" s="3" t="s">
        <v>21</v>
      </c>
      <c r="H51" s="3" t="s">
        <v>22</v>
      </c>
      <c r="I51" s="3" t="s">
        <v>23</v>
      </c>
      <c r="J51" s="6">
        <v>4000</v>
      </c>
      <c r="K51" s="3" t="s">
        <v>67</v>
      </c>
      <c r="L51" s="3" t="s">
        <v>23</v>
      </c>
      <c r="M51" s="3" t="s">
        <v>23</v>
      </c>
      <c r="N51" s="3" t="s">
        <v>66</v>
      </c>
      <c r="O51" s="4">
        <v>42277</v>
      </c>
      <c r="P51" s="4">
        <v>42286</v>
      </c>
      <c r="Q51" s="3" t="s">
        <v>25</v>
      </c>
    </row>
    <row r="52" spans="1:17" x14ac:dyDescent="0.25">
      <c r="A52" s="3" t="s">
        <v>17</v>
      </c>
      <c r="B52" s="3" t="s">
        <v>18</v>
      </c>
      <c r="C52" s="3" t="s">
        <v>68</v>
      </c>
      <c r="D52" s="3" t="s">
        <v>292</v>
      </c>
      <c r="E52" s="3" t="s">
        <v>18</v>
      </c>
      <c r="F52" s="3" t="s">
        <v>43</v>
      </c>
      <c r="G52" s="3" t="s">
        <v>21</v>
      </c>
      <c r="H52" s="3" t="s">
        <v>22</v>
      </c>
      <c r="I52" s="3" t="s">
        <v>23</v>
      </c>
      <c r="J52" s="6">
        <v>-2439.48</v>
      </c>
      <c r="K52" s="3" t="s">
        <v>69</v>
      </c>
      <c r="L52" s="3" t="s">
        <v>23</v>
      </c>
      <c r="M52" s="3" t="s">
        <v>23</v>
      </c>
      <c r="N52" s="3" t="s">
        <v>68</v>
      </c>
      <c r="O52" s="4">
        <v>42277</v>
      </c>
      <c r="P52" s="4">
        <v>42286</v>
      </c>
      <c r="Q52" s="3" t="s">
        <v>25</v>
      </c>
    </row>
    <row r="53" spans="1:17" x14ac:dyDescent="0.25">
      <c r="A53" s="3" t="s">
        <v>17</v>
      </c>
      <c r="B53" s="3" t="s">
        <v>26</v>
      </c>
      <c r="C53" s="3" t="s">
        <v>70</v>
      </c>
      <c r="D53" s="3" t="s">
        <v>291</v>
      </c>
      <c r="E53" s="3" t="s">
        <v>26</v>
      </c>
      <c r="F53" s="3" t="s">
        <v>43</v>
      </c>
      <c r="G53" s="3" t="s">
        <v>21</v>
      </c>
      <c r="H53" s="3" t="s">
        <v>22</v>
      </c>
      <c r="I53" s="3" t="s">
        <v>23</v>
      </c>
      <c r="J53" s="6">
        <v>14953</v>
      </c>
      <c r="K53" s="3" t="s">
        <v>24</v>
      </c>
      <c r="L53" s="3" t="s">
        <v>23</v>
      </c>
      <c r="M53" s="3" t="s">
        <v>23</v>
      </c>
      <c r="N53" s="3" t="s">
        <v>70</v>
      </c>
      <c r="O53" s="4">
        <v>42308</v>
      </c>
      <c r="P53" s="4">
        <v>42318</v>
      </c>
      <c r="Q53" s="3" t="s">
        <v>25</v>
      </c>
    </row>
    <row r="54" spans="1:17" x14ac:dyDescent="0.25">
      <c r="A54" s="3" t="s">
        <v>17</v>
      </c>
      <c r="B54" s="3" t="s">
        <v>28</v>
      </c>
      <c r="C54" s="3" t="s">
        <v>71</v>
      </c>
      <c r="D54" s="3" t="s">
        <v>290</v>
      </c>
      <c r="E54" s="3" t="s">
        <v>28</v>
      </c>
      <c r="F54" s="3" t="s">
        <v>43</v>
      </c>
      <c r="G54" s="3" t="s">
        <v>21</v>
      </c>
      <c r="H54" s="3" t="s">
        <v>22</v>
      </c>
      <c r="I54" s="3" t="s">
        <v>23</v>
      </c>
      <c r="J54" s="6">
        <v>5041</v>
      </c>
      <c r="K54" s="3" t="s">
        <v>24</v>
      </c>
      <c r="L54" s="3" t="s">
        <v>23</v>
      </c>
      <c r="M54" s="3" t="s">
        <v>23</v>
      </c>
      <c r="N54" s="3" t="s">
        <v>71</v>
      </c>
      <c r="O54" s="4">
        <v>42308</v>
      </c>
      <c r="P54" s="4">
        <v>42318</v>
      </c>
      <c r="Q54" s="3" t="s">
        <v>25</v>
      </c>
    </row>
    <row r="55" spans="1:17" x14ac:dyDescent="0.25">
      <c r="A55" s="3" t="s">
        <v>17</v>
      </c>
      <c r="B55" s="3" t="s">
        <v>18</v>
      </c>
      <c r="C55" s="3" t="s">
        <v>72</v>
      </c>
      <c r="D55" s="3" t="s">
        <v>292</v>
      </c>
      <c r="E55" s="3" t="s">
        <v>18</v>
      </c>
      <c r="F55" s="3" t="s">
        <v>43</v>
      </c>
      <c r="G55" s="3" t="s">
        <v>21</v>
      </c>
      <c r="H55" s="3" t="s">
        <v>22</v>
      </c>
      <c r="I55" s="3" t="s">
        <v>23</v>
      </c>
      <c r="J55" s="6">
        <v>255</v>
      </c>
      <c r="K55" s="3" t="s">
        <v>24</v>
      </c>
      <c r="L55" s="3" t="s">
        <v>23</v>
      </c>
      <c r="M55" s="3" t="s">
        <v>23</v>
      </c>
      <c r="N55" s="3" t="s">
        <v>72</v>
      </c>
      <c r="O55" s="4">
        <v>42308</v>
      </c>
      <c r="P55" s="4">
        <v>42318</v>
      </c>
      <c r="Q55" s="3" t="s">
        <v>25</v>
      </c>
    </row>
    <row r="56" spans="1:17" x14ac:dyDescent="0.25">
      <c r="A56" s="3" t="s">
        <v>17</v>
      </c>
      <c r="B56" s="3" t="s">
        <v>26</v>
      </c>
      <c r="C56" s="3" t="s">
        <v>73</v>
      </c>
      <c r="D56" s="3" t="s">
        <v>291</v>
      </c>
      <c r="E56" s="3" t="s">
        <v>26</v>
      </c>
      <c r="F56" s="3" t="s">
        <v>43</v>
      </c>
      <c r="G56" s="3" t="s">
        <v>21</v>
      </c>
      <c r="H56" s="3" t="s">
        <v>22</v>
      </c>
      <c r="I56" s="3" t="s">
        <v>23</v>
      </c>
      <c r="J56" s="6">
        <v>16045</v>
      </c>
      <c r="K56" s="3" t="s">
        <v>24</v>
      </c>
      <c r="L56" s="3" t="s">
        <v>23</v>
      </c>
      <c r="M56" s="3" t="s">
        <v>23</v>
      </c>
      <c r="N56" s="3" t="s">
        <v>73</v>
      </c>
      <c r="O56" s="4">
        <v>42338</v>
      </c>
      <c r="P56" s="4">
        <v>42346</v>
      </c>
      <c r="Q56" s="3" t="s">
        <v>25</v>
      </c>
    </row>
    <row r="57" spans="1:17" x14ac:dyDescent="0.25">
      <c r="A57" s="3" t="s">
        <v>17</v>
      </c>
      <c r="B57" s="3" t="s">
        <v>18</v>
      </c>
      <c r="C57" s="3" t="s">
        <v>74</v>
      </c>
      <c r="D57" s="3" t="s">
        <v>292</v>
      </c>
      <c r="E57" s="3" t="s">
        <v>18</v>
      </c>
      <c r="F57" s="3" t="s">
        <v>43</v>
      </c>
      <c r="G57" s="3" t="s">
        <v>21</v>
      </c>
      <c r="H57" s="3" t="s">
        <v>22</v>
      </c>
      <c r="I57" s="3" t="s">
        <v>23</v>
      </c>
      <c r="J57" s="6">
        <v>300</v>
      </c>
      <c r="K57" s="3" t="s">
        <v>24</v>
      </c>
      <c r="L57" s="3" t="s">
        <v>23</v>
      </c>
      <c r="M57" s="3" t="s">
        <v>23</v>
      </c>
      <c r="N57" s="3" t="s">
        <v>74</v>
      </c>
      <c r="O57" s="4">
        <v>42338</v>
      </c>
      <c r="P57" s="4">
        <v>42347</v>
      </c>
      <c r="Q57" s="3" t="s">
        <v>25</v>
      </c>
    </row>
    <row r="58" spans="1:17" x14ac:dyDescent="0.25">
      <c r="A58" s="3" t="s">
        <v>17</v>
      </c>
      <c r="B58" s="3" t="s">
        <v>28</v>
      </c>
      <c r="C58" s="3" t="s">
        <v>75</v>
      </c>
      <c r="D58" s="3" t="s">
        <v>290</v>
      </c>
      <c r="E58" s="3" t="s">
        <v>28</v>
      </c>
      <c r="F58" s="3" t="s">
        <v>43</v>
      </c>
      <c r="G58" s="3" t="s">
        <v>21</v>
      </c>
      <c r="H58" s="3" t="s">
        <v>22</v>
      </c>
      <c r="I58" s="3" t="s">
        <v>23</v>
      </c>
      <c r="J58" s="6">
        <v>4847</v>
      </c>
      <c r="K58" s="3" t="s">
        <v>24</v>
      </c>
      <c r="L58" s="3" t="s">
        <v>23</v>
      </c>
      <c r="M58" s="3" t="s">
        <v>23</v>
      </c>
      <c r="N58" s="3" t="s">
        <v>75</v>
      </c>
      <c r="O58" s="4">
        <v>42338</v>
      </c>
      <c r="P58" s="4">
        <v>42347</v>
      </c>
      <c r="Q58" s="3" t="s">
        <v>25</v>
      </c>
    </row>
    <row r="59" spans="1:17" x14ac:dyDescent="0.25">
      <c r="A59" s="3" t="s">
        <v>17</v>
      </c>
      <c r="B59" s="3" t="s">
        <v>26</v>
      </c>
      <c r="C59" s="3" t="s">
        <v>76</v>
      </c>
      <c r="D59" s="3" t="s">
        <v>291</v>
      </c>
      <c r="E59" s="3" t="s">
        <v>26</v>
      </c>
      <c r="F59" s="3" t="s">
        <v>43</v>
      </c>
      <c r="G59" s="3" t="s">
        <v>21</v>
      </c>
      <c r="H59" s="3" t="s">
        <v>22</v>
      </c>
      <c r="I59" s="3" t="s">
        <v>23</v>
      </c>
      <c r="J59" s="6">
        <v>-1000</v>
      </c>
      <c r="K59" s="3" t="s">
        <v>77</v>
      </c>
      <c r="L59" s="3" t="s">
        <v>23</v>
      </c>
      <c r="M59" s="3" t="s">
        <v>23</v>
      </c>
      <c r="N59" s="3" t="s">
        <v>76</v>
      </c>
      <c r="O59" s="4">
        <v>42369</v>
      </c>
      <c r="P59" s="4">
        <v>42382</v>
      </c>
      <c r="Q59" s="3" t="s">
        <v>25</v>
      </c>
    </row>
    <row r="60" spans="1:17" x14ac:dyDescent="0.25">
      <c r="A60" s="3" t="s">
        <v>17</v>
      </c>
      <c r="B60" s="3" t="s">
        <v>28</v>
      </c>
      <c r="C60" s="3" t="s">
        <v>78</v>
      </c>
      <c r="D60" s="3" t="s">
        <v>290</v>
      </c>
      <c r="E60" s="3" t="s">
        <v>28</v>
      </c>
      <c r="F60" s="3" t="s">
        <v>43</v>
      </c>
      <c r="G60" s="3" t="s">
        <v>21</v>
      </c>
      <c r="H60" s="3" t="s">
        <v>22</v>
      </c>
      <c r="I60" s="3" t="s">
        <v>23</v>
      </c>
      <c r="J60" s="6">
        <v>5000</v>
      </c>
      <c r="K60" s="3" t="s">
        <v>79</v>
      </c>
      <c r="L60" s="3" t="s">
        <v>23</v>
      </c>
      <c r="M60" s="3" t="s">
        <v>23</v>
      </c>
      <c r="N60" s="3" t="s">
        <v>78</v>
      </c>
      <c r="O60" s="4">
        <v>42369</v>
      </c>
      <c r="P60" s="4">
        <v>42381</v>
      </c>
      <c r="Q60" s="3" t="s">
        <v>25</v>
      </c>
    </row>
    <row r="61" spans="1:17" x14ac:dyDescent="0.25">
      <c r="A61" s="3" t="s">
        <v>17</v>
      </c>
      <c r="B61" s="3" t="s">
        <v>28</v>
      </c>
      <c r="C61" s="3" t="s">
        <v>80</v>
      </c>
      <c r="D61" s="3" t="s">
        <v>290</v>
      </c>
      <c r="E61" s="3" t="s">
        <v>28</v>
      </c>
      <c r="F61" s="3" t="s">
        <v>43</v>
      </c>
      <c r="G61" s="3" t="s">
        <v>21</v>
      </c>
      <c r="H61" s="3" t="s">
        <v>22</v>
      </c>
      <c r="I61" s="3" t="s">
        <v>23</v>
      </c>
      <c r="J61" s="6">
        <v>5682</v>
      </c>
      <c r="K61" s="3" t="s">
        <v>24</v>
      </c>
      <c r="L61" s="3" t="s">
        <v>23</v>
      </c>
      <c r="M61" s="3" t="s">
        <v>23</v>
      </c>
      <c r="N61" s="3" t="s">
        <v>80</v>
      </c>
      <c r="O61" s="4">
        <v>42400</v>
      </c>
      <c r="P61" s="4">
        <v>42411</v>
      </c>
      <c r="Q61" s="3" t="s">
        <v>25</v>
      </c>
    </row>
    <row r="62" spans="1:17" x14ac:dyDescent="0.25">
      <c r="A62" s="3" t="s">
        <v>17</v>
      </c>
      <c r="B62" s="3" t="s">
        <v>26</v>
      </c>
      <c r="C62" s="3" t="s">
        <v>81</v>
      </c>
      <c r="D62" s="3" t="s">
        <v>291</v>
      </c>
      <c r="E62" s="3" t="s">
        <v>26</v>
      </c>
      <c r="F62" s="3" t="s">
        <v>43</v>
      </c>
      <c r="G62" s="3" t="s">
        <v>21</v>
      </c>
      <c r="H62" s="3" t="s">
        <v>22</v>
      </c>
      <c r="I62" s="3" t="s">
        <v>23</v>
      </c>
      <c r="J62" s="6">
        <v>25193</v>
      </c>
      <c r="K62" s="3" t="s">
        <v>24</v>
      </c>
      <c r="L62" s="3" t="s">
        <v>23</v>
      </c>
      <c r="M62" s="3" t="s">
        <v>23</v>
      </c>
      <c r="N62" s="3" t="s">
        <v>81</v>
      </c>
      <c r="O62" s="4">
        <v>42400</v>
      </c>
      <c r="P62" s="4">
        <v>42415</v>
      </c>
      <c r="Q62" s="3" t="s">
        <v>25</v>
      </c>
    </row>
    <row r="63" spans="1:17" x14ac:dyDescent="0.25">
      <c r="A63" s="3" t="s">
        <v>17</v>
      </c>
      <c r="B63" s="3" t="s">
        <v>18</v>
      </c>
      <c r="C63" s="3" t="s">
        <v>82</v>
      </c>
      <c r="D63" s="3" t="s">
        <v>292</v>
      </c>
      <c r="E63" s="3" t="s">
        <v>18</v>
      </c>
      <c r="F63" s="3" t="s">
        <v>43</v>
      </c>
      <c r="G63" s="3" t="s">
        <v>21</v>
      </c>
      <c r="H63" s="3" t="s">
        <v>22</v>
      </c>
      <c r="I63" s="3" t="s">
        <v>23</v>
      </c>
      <c r="J63" s="6">
        <v>490</v>
      </c>
      <c r="K63" s="3" t="s">
        <v>24</v>
      </c>
      <c r="L63" s="3" t="s">
        <v>23</v>
      </c>
      <c r="M63" s="3" t="s">
        <v>23</v>
      </c>
      <c r="N63" s="3" t="s">
        <v>82</v>
      </c>
      <c r="O63" s="4">
        <v>42400</v>
      </c>
      <c r="P63" s="4">
        <v>42411</v>
      </c>
      <c r="Q63" s="3" t="s">
        <v>25</v>
      </c>
    </row>
    <row r="64" spans="1:17" x14ac:dyDescent="0.25">
      <c r="A64" s="3" t="s">
        <v>17</v>
      </c>
      <c r="B64" s="3" t="s">
        <v>26</v>
      </c>
      <c r="C64" s="3" t="s">
        <v>83</v>
      </c>
      <c r="D64" s="3" t="s">
        <v>291</v>
      </c>
      <c r="E64" s="3" t="s">
        <v>26</v>
      </c>
      <c r="F64" s="3" t="s">
        <v>43</v>
      </c>
      <c r="G64" s="3" t="s">
        <v>21</v>
      </c>
      <c r="H64" s="3" t="s">
        <v>22</v>
      </c>
      <c r="I64" s="3" t="s">
        <v>23</v>
      </c>
      <c r="J64" s="6">
        <v>25751</v>
      </c>
      <c r="K64" s="3" t="s">
        <v>24</v>
      </c>
      <c r="L64" s="3" t="s">
        <v>23</v>
      </c>
      <c r="M64" s="3" t="s">
        <v>23</v>
      </c>
      <c r="N64" s="3" t="s">
        <v>83</v>
      </c>
      <c r="O64" s="4">
        <v>42429</v>
      </c>
      <c r="P64" s="4">
        <v>42438</v>
      </c>
      <c r="Q64" s="3" t="s">
        <v>25</v>
      </c>
    </row>
    <row r="65" spans="1:17" x14ac:dyDescent="0.25">
      <c r="A65" s="3" t="s">
        <v>17</v>
      </c>
      <c r="B65" s="3" t="s">
        <v>18</v>
      </c>
      <c r="C65" s="3" t="s">
        <v>84</v>
      </c>
      <c r="D65" s="3" t="s">
        <v>292</v>
      </c>
      <c r="E65" s="3" t="s">
        <v>18</v>
      </c>
      <c r="F65" s="3" t="s">
        <v>43</v>
      </c>
      <c r="G65" s="3" t="s">
        <v>21</v>
      </c>
      <c r="H65" s="3" t="s">
        <v>22</v>
      </c>
      <c r="I65" s="3" t="s">
        <v>23</v>
      </c>
      <c r="J65" s="6">
        <v>538</v>
      </c>
      <c r="K65" s="3" t="s">
        <v>24</v>
      </c>
      <c r="L65" s="3" t="s">
        <v>23</v>
      </c>
      <c r="M65" s="3" t="s">
        <v>23</v>
      </c>
      <c r="N65" s="3" t="s">
        <v>84</v>
      </c>
      <c r="O65" s="4">
        <v>42429</v>
      </c>
      <c r="P65" s="4">
        <v>42438</v>
      </c>
      <c r="Q65" s="3" t="s">
        <v>25</v>
      </c>
    </row>
    <row r="66" spans="1:17" x14ac:dyDescent="0.25">
      <c r="A66" s="3" t="s">
        <v>17</v>
      </c>
      <c r="B66" s="3" t="s">
        <v>28</v>
      </c>
      <c r="C66" s="3" t="s">
        <v>85</v>
      </c>
      <c r="D66" s="3" t="s">
        <v>290</v>
      </c>
      <c r="E66" s="3" t="s">
        <v>28</v>
      </c>
      <c r="F66" s="3" t="s">
        <v>43</v>
      </c>
      <c r="G66" s="3" t="s">
        <v>21</v>
      </c>
      <c r="H66" s="3" t="s">
        <v>22</v>
      </c>
      <c r="I66" s="3" t="s">
        <v>23</v>
      </c>
      <c r="J66" s="6">
        <v>5693</v>
      </c>
      <c r="K66" s="3" t="s">
        <v>24</v>
      </c>
      <c r="L66" s="3" t="s">
        <v>23</v>
      </c>
      <c r="M66" s="3" t="s">
        <v>23</v>
      </c>
      <c r="N66" s="3" t="s">
        <v>85</v>
      </c>
      <c r="O66" s="4">
        <v>42429</v>
      </c>
      <c r="P66" s="4">
        <v>42438</v>
      </c>
      <c r="Q66" s="3" t="s">
        <v>25</v>
      </c>
    </row>
    <row r="67" spans="1:17" x14ac:dyDescent="0.25">
      <c r="A67" s="3" t="s">
        <v>17</v>
      </c>
      <c r="B67" s="3" t="s">
        <v>26</v>
      </c>
      <c r="C67" s="3" t="s">
        <v>86</v>
      </c>
      <c r="D67" s="3" t="s">
        <v>291</v>
      </c>
      <c r="E67" s="3" t="s">
        <v>26</v>
      </c>
      <c r="F67" s="3" t="s">
        <v>43</v>
      </c>
      <c r="G67" s="3" t="s">
        <v>21</v>
      </c>
      <c r="H67" s="3" t="s">
        <v>22</v>
      </c>
      <c r="I67" s="3" t="s">
        <v>23</v>
      </c>
      <c r="J67" s="6">
        <v>4000</v>
      </c>
      <c r="K67" s="3" t="s">
        <v>77</v>
      </c>
      <c r="L67" s="3" t="s">
        <v>23</v>
      </c>
      <c r="M67" s="3" t="s">
        <v>23</v>
      </c>
      <c r="N67" s="3" t="s">
        <v>86</v>
      </c>
      <c r="O67" s="4">
        <v>42460</v>
      </c>
      <c r="P67" s="4">
        <v>42468</v>
      </c>
      <c r="Q67" s="3" t="s">
        <v>25</v>
      </c>
    </row>
    <row r="68" spans="1:17" x14ac:dyDescent="0.25">
      <c r="A68" s="3" t="s">
        <v>17</v>
      </c>
      <c r="B68" s="3" t="s">
        <v>18</v>
      </c>
      <c r="C68" s="3" t="s">
        <v>87</v>
      </c>
      <c r="D68" s="3" t="s">
        <v>292</v>
      </c>
      <c r="E68" s="3" t="s">
        <v>18</v>
      </c>
      <c r="F68" s="3" t="s">
        <v>43</v>
      </c>
      <c r="G68" s="3" t="s">
        <v>21</v>
      </c>
      <c r="H68" s="3" t="s">
        <v>22</v>
      </c>
      <c r="I68" s="3" t="s">
        <v>23</v>
      </c>
      <c r="J68" s="6">
        <v>700</v>
      </c>
      <c r="K68" s="3" t="s">
        <v>24</v>
      </c>
      <c r="L68" s="3" t="s">
        <v>23</v>
      </c>
      <c r="M68" s="3" t="s">
        <v>88</v>
      </c>
      <c r="N68" s="3" t="s">
        <v>87</v>
      </c>
      <c r="O68" s="4">
        <v>42460</v>
      </c>
      <c r="P68" s="4">
        <v>42468</v>
      </c>
      <c r="Q68" s="3" t="s">
        <v>25</v>
      </c>
    </row>
    <row r="69" spans="1:17" x14ac:dyDescent="0.25">
      <c r="A69" s="3" t="s">
        <v>17</v>
      </c>
      <c r="B69" s="3" t="s">
        <v>28</v>
      </c>
      <c r="C69" s="3" t="s">
        <v>89</v>
      </c>
      <c r="D69" s="3" t="s">
        <v>290</v>
      </c>
      <c r="E69" s="3" t="s">
        <v>28</v>
      </c>
      <c r="F69" s="3" t="s">
        <v>43</v>
      </c>
      <c r="G69" s="3" t="s">
        <v>21</v>
      </c>
      <c r="H69" s="3" t="s">
        <v>22</v>
      </c>
      <c r="I69" s="3" t="s">
        <v>23</v>
      </c>
      <c r="J69" s="6">
        <v>-4000</v>
      </c>
      <c r="K69" s="3" t="s">
        <v>90</v>
      </c>
      <c r="L69" s="3" t="s">
        <v>23</v>
      </c>
      <c r="M69" s="3" t="s">
        <v>23</v>
      </c>
      <c r="N69" s="3" t="s">
        <v>89</v>
      </c>
      <c r="O69" s="4">
        <v>42460</v>
      </c>
      <c r="P69" s="4">
        <v>42468</v>
      </c>
      <c r="Q69" s="3" t="s">
        <v>25</v>
      </c>
    </row>
    <row r="70" spans="1:17" x14ac:dyDescent="0.25">
      <c r="A70" s="3" t="s">
        <v>17</v>
      </c>
      <c r="B70" s="3" t="s">
        <v>26</v>
      </c>
      <c r="C70" s="3" t="s">
        <v>91</v>
      </c>
      <c r="D70" s="3" t="s">
        <v>291</v>
      </c>
      <c r="E70" s="3" t="s">
        <v>26</v>
      </c>
      <c r="F70" s="3" t="s">
        <v>43</v>
      </c>
      <c r="G70" s="3" t="s">
        <v>21</v>
      </c>
      <c r="H70" s="3" t="s">
        <v>22</v>
      </c>
      <c r="I70" s="3" t="s">
        <v>23</v>
      </c>
      <c r="J70" s="6">
        <v>20645</v>
      </c>
      <c r="K70" s="3" t="s">
        <v>24</v>
      </c>
      <c r="L70" s="3" t="s">
        <v>23</v>
      </c>
      <c r="M70" s="3" t="s">
        <v>23</v>
      </c>
      <c r="N70" s="3" t="s">
        <v>91</v>
      </c>
      <c r="O70" s="4">
        <v>42490</v>
      </c>
      <c r="P70" s="4">
        <v>42495</v>
      </c>
      <c r="Q70" s="3" t="s">
        <v>25</v>
      </c>
    </row>
    <row r="71" spans="1:17" x14ac:dyDescent="0.25">
      <c r="A71" s="3" t="s">
        <v>17</v>
      </c>
      <c r="B71" s="3" t="s">
        <v>28</v>
      </c>
      <c r="C71" s="3" t="s">
        <v>92</v>
      </c>
      <c r="D71" s="3" t="s">
        <v>290</v>
      </c>
      <c r="E71" s="3" t="s">
        <v>28</v>
      </c>
      <c r="F71" s="3" t="s">
        <v>43</v>
      </c>
      <c r="G71" s="3" t="s">
        <v>21</v>
      </c>
      <c r="H71" s="3" t="s">
        <v>22</v>
      </c>
      <c r="I71" s="3" t="s">
        <v>23</v>
      </c>
      <c r="J71" s="6">
        <v>4504</v>
      </c>
      <c r="K71" s="3" t="s">
        <v>24</v>
      </c>
      <c r="L71" s="3" t="s">
        <v>23</v>
      </c>
      <c r="M71" s="3" t="s">
        <v>23</v>
      </c>
      <c r="N71" s="3" t="s">
        <v>92</v>
      </c>
      <c r="O71" s="4">
        <v>42490</v>
      </c>
      <c r="P71" s="4">
        <v>42496</v>
      </c>
      <c r="Q71" s="3" t="s">
        <v>25</v>
      </c>
    </row>
    <row r="72" spans="1:17" x14ac:dyDescent="0.25">
      <c r="A72" s="3" t="s">
        <v>17</v>
      </c>
      <c r="B72" s="3" t="s">
        <v>18</v>
      </c>
      <c r="C72" s="3" t="s">
        <v>93</v>
      </c>
      <c r="D72" s="3" t="s">
        <v>292</v>
      </c>
      <c r="E72" s="3" t="s">
        <v>18</v>
      </c>
      <c r="F72" s="3" t="s">
        <v>43</v>
      </c>
      <c r="G72" s="3" t="s">
        <v>21</v>
      </c>
      <c r="H72" s="3" t="s">
        <v>22</v>
      </c>
      <c r="I72" s="3" t="s">
        <v>23</v>
      </c>
      <c r="J72" s="6">
        <v>306</v>
      </c>
      <c r="K72" s="3" t="s">
        <v>24</v>
      </c>
      <c r="L72" s="3" t="s">
        <v>23</v>
      </c>
      <c r="M72" s="3" t="s">
        <v>23</v>
      </c>
      <c r="N72" s="3" t="s">
        <v>93</v>
      </c>
      <c r="O72" s="4">
        <v>42490</v>
      </c>
      <c r="P72" s="4">
        <v>42499</v>
      </c>
      <c r="Q72" s="3" t="s">
        <v>25</v>
      </c>
    </row>
    <row r="73" spans="1:17" x14ac:dyDescent="0.25">
      <c r="A73" s="3" t="s">
        <v>17</v>
      </c>
      <c r="B73" s="3" t="s">
        <v>26</v>
      </c>
      <c r="C73" s="3" t="s">
        <v>94</v>
      </c>
      <c r="D73" s="3" t="s">
        <v>291</v>
      </c>
      <c r="E73" s="3" t="s">
        <v>26</v>
      </c>
      <c r="F73" s="3" t="s">
        <v>43</v>
      </c>
      <c r="G73" s="3" t="s">
        <v>21</v>
      </c>
      <c r="H73" s="3" t="s">
        <v>22</v>
      </c>
      <c r="I73" s="3" t="s">
        <v>23</v>
      </c>
      <c r="J73" s="6">
        <v>18713</v>
      </c>
      <c r="K73" s="3" t="s">
        <v>24</v>
      </c>
      <c r="L73" s="3" t="s">
        <v>23</v>
      </c>
      <c r="M73" s="3" t="s">
        <v>23</v>
      </c>
      <c r="N73" s="3" t="s">
        <v>94</v>
      </c>
      <c r="O73" s="4">
        <v>42521</v>
      </c>
      <c r="P73" s="4">
        <v>42528</v>
      </c>
      <c r="Q73" s="3" t="s">
        <v>25</v>
      </c>
    </row>
    <row r="74" spans="1:17" x14ac:dyDescent="0.25">
      <c r="A74" s="3" t="s">
        <v>17</v>
      </c>
      <c r="B74" s="3" t="s">
        <v>28</v>
      </c>
      <c r="C74" s="3" t="s">
        <v>95</v>
      </c>
      <c r="D74" s="3" t="s">
        <v>290</v>
      </c>
      <c r="E74" s="3" t="s">
        <v>28</v>
      </c>
      <c r="F74" s="3" t="s">
        <v>43</v>
      </c>
      <c r="G74" s="3" t="s">
        <v>21</v>
      </c>
      <c r="H74" s="3" t="s">
        <v>22</v>
      </c>
      <c r="I74" s="3" t="s">
        <v>23</v>
      </c>
      <c r="J74" s="6">
        <v>4184</v>
      </c>
      <c r="K74" s="3" t="s">
        <v>24</v>
      </c>
      <c r="L74" s="3" t="s">
        <v>23</v>
      </c>
      <c r="M74" s="3" t="s">
        <v>23</v>
      </c>
      <c r="N74" s="3" t="s">
        <v>95</v>
      </c>
      <c r="O74" s="4">
        <v>42521</v>
      </c>
      <c r="P74" s="4">
        <v>42528</v>
      </c>
      <c r="Q74" s="3" t="s">
        <v>25</v>
      </c>
    </row>
    <row r="75" spans="1:17" x14ac:dyDescent="0.25">
      <c r="A75" s="3" t="s">
        <v>17</v>
      </c>
      <c r="B75" s="3" t="s">
        <v>18</v>
      </c>
      <c r="C75" s="3" t="s">
        <v>96</v>
      </c>
      <c r="D75" s="3" t="s">
        <v>292</v>
      </c>
      <c r="E75" s="3" t="s">
        <v>18</v>
      </c>
      <c r="F75" s="3" t="s">
        <v>43</v>
      </c>
      <c r="G75" s="3" t="s">
        <v>21</v>
      </c>
      <c r="H75" s="3" t="s">
        <v>22</v>
      </c>
      <c r="I75" s="3" t="s">
        <v>23</v>
      </c>
      <c r="J75" s="6">
        <v>283</v>
      </c>
      <c r="K75" s="3" t="s">
        <v>24</v>
      </c>
      <c r="L75" s="3" t="s">
        <v>23</v>
      </c>
      <c r="M75" s="3" t="s">
        <v>23</v>
      </c>
      <c r="N75" s="3" t="s">
        <v>96</v>
      </c>
      <c r="O75" s="4">
        <v>42521</v>
      </c>
      <c r="P75" s="4">
        <v>42528</v>
      </c>
      <c r="Q75" s="3" t="s">
        <v>25</v>
      </c>
    </row>
    <row r="76" spans="1:17" x14ac:dyDescent="0.25">
      <c r="A76" s="3" t="s">
        <v>17</v>
      </c>
      <c r="B76" s="3" t="s">
        <v>18</v>
      </c>
      <c r="C76" s="3" t="s">
        <v>97</v>
      </c>
      <c r="D76" s="3" t="s">
        <v>292</v>
      </c>
      <c r="E76" s="3" t="s">
        <v>18</v>
      </c>
      <c r="F76" s="3" t="s">
        <v>43</v>
      </c>
      <c r="G76" s="3" t="s">
        <v>21</v>
      </c>
      <c r="H76" s="3" t="s">
        <v>22</v>
      </c>
      <c r="I76" s="3" t="s">
        <v>23</v>
      </c>
      <c r="J76" s="6">
        <v>700</v>
      </c>
      <c r="K76" s="3" t="s">
        <v>98</v>
      </c>
      <c r="L76" s="3" t="s">
        <v>23</v>
      </c>
      <c r="M76" s="3" t="s">
        <v>23</v>
      </c>
      <c r="N76" s="3" t="s">
        <v>97</v>
      </c>
      <c r="O76" s="4">
        <v>42551</v>
      </c>
      <c r="P76" s="4">
        <v>42562</v>
      </c>
      <c r="Q76" s="3" t="s">
        <v>25</v>
      </c>
    </row>
    <row r="77" spans="1:17" x14ac:dyDescent="0.25">
      <c r="A77" s="3" t="s">
        <v>17</v>
      </c>
      <c r="B77" s="3" t="s">
        <v>26</v>
      </c>
      <c r="C77" s="3" t="s">
        <v>99</v>
      </c>
      <c r="D77" s="3" t="s">
        <v>291</v>
      </c>
      <c r="E77" s="3" t="s">
        <v>26</v>
      </c>
      <c r="F77" s="3" t="s">
        <v>43</v>
      </c>
      <c r="G77" s="3" t="s">
        <v>21</v>
      </c>
      <c r="H77" s="3" t="s">
        <v>22</v>
      </c>
      <c r="I77" s="3" t="s">
        <v>23</v>
      </c>
      <c r="J77" s="6">
        <v>-4343</v>
      </c>
      <c r="K77" s="3" t="s">
        <v>100</v>
      </c>
      <c r="L77" s="3" t="s">
        <v>23</v>
      </c>
      <c r="M77" s="3" t="s">
        <v>23</v>
      </c>
      <c r="N77" s="3" t="s">
        <v>99</v>
      </c>
      <c r="O77" s="4">
        <v>42551</v>
      </c>
      <c r="P77" s="4">
        <v>42559</v>
      </c>
      <c r="Q77" s="3" t="s">
        <v>25</v>
      </c>
    </row>
    <row r="78" spans="1:17" x14ac:dyDescent="0.25">
      <c r="A78" s="3" t="s">
        <v>17</v>
      </c>
      <c r="B78" s="3" t="s">
        <v>18</v>
      </c>
      <c r="C78" s="3" t="s">
        <v>101</v>
      </c>
      <c r="D78" s="3" t="s">
        <v>292</v>
      </c>
      <c r="E78" s="3" t="s">
        <v>18</v>
      </c>
      <c r="F78" s="3" t="s">
        <v>43</v>
      </c>
      <c r="G78" s="3" t="s">
        <v>21</v>
      </c>
      <c r="H78" s="3" t="s">
        <v>22</v>
      </c>
      <c r="I78" s="3" t="s">
        <v>23</v>
      </c>
      <c r="J78" s="6">
        <v>238</v>
      </c>
      <c r="K78" s="3" t="s">
        <v>24</v>
      </c>
      <c r="L78" s="3" t="s">
        <v>23</v>
      </c>
      <c r="M78" s="3" t="s">
        <v>23</v>
      </c>
      <c r="N78" s="3" t="s">
        <v>101</v>
      </c>
      <c r="O78" s="4">
        <v>42582</v>
      </c>
      <c r="P78" s="4">
        <v>42586</v>
      </c>
      <c r="Q78" s="3" t="s">
        <v>25</v>
      </c>
    </row>
    <row r="79" spans="1:17" x14ac:dyDescent="0.25">
      <c r="A79" s="3" t="s">
        <v>17</v>
      </c>
      <c r="B79" s="3" t="s">
        <v>26</v>
      </c>
      <c r="C79" s="3" t="s">
        <v>102</v>
      </c>
      <c r="D79" s="3" t="s">
        <v>291</v>
      </c>
      <c r="E79" s="3" t="s">
        <v>26</v>
      </c>
      <c r="F79" s="3" t="s">
        <v>43</v>
      </c>
      <c r="G79" s="3" t="s">
        <v>21</v>
      </c>
      <c r="H79" s="3" t="s">
        <v>22</v>
      </c>
      <c r="I79" s="3" t="s">
        <v>23</v>
      </c>
      <c r="J79" s="6">
        <v>16127</v>
      </c>
      <c r="K79" s="3" t="s">
        <v>100</v>
      </c>
      <c r="L79" s="3" t="s">
        <v>23</v>
      </c>
      <c r="M79" s="3" t="s">
        <v>23</v>
      </c>
      <c r="N79" s="3" t="s">
        <v>102</v>
      </c>
      <c r="O79" s="4">
        <v>42582</v>
      </c>
      <c r="P79" s="4">
        <v>42587</v>
      </c>
      <c r="Q79" s="3" t="s">
        <v>25</v>
      </c>
    </row>
    <row r="80" spans="1:17" x14ac:dyDescent="0.25">
      <c r="A80" s="3" t="s">
        <v>17</v>
      </c>
      <c r="B80" s="3" t="s">
        <v>28</v>
      </c>
      <c r="C80" s="3" t="s">
        <v>103</v>
      </c>
      <c r="D80" s="3" t="s">
        <v>290</v>
      </c>
      <c r="E80" s="3" t="s">
        <v>28</v>
      </c>
      <c r="F80" s="3" t="s">
        <v>43</v>
      </c>
      <c r="G80" s="3" t="s">
        <v>21</v>
      </c>
      <c r="H80" s="3" t="s">
        <v>22</v>
      </c>
      <c r="I80" s="3" t="s">
        <v>23</v>
      </c>
      <c r="J80" s="6">
        <v>4491</v>
      </c>
      <c r="K80" s="3" t="s">
        <v>24</v>
      </c>
      <c r="L80" s="3" t="s">
        <v>23</v>
      </c>
      <c r="M80" s="3" t="s">
        <v>23</v>
      </c>
      <c r="N80" s="3" t="s">
        <v>103</v>
      </c>
      <c r="O80" s="4">
        <v>42582</v>
      </c>
      <c r="P80" s="4">
        <v>42587</v>
      </c>
      <c r="Q80" s="3" t="s">
        <v>25</v>
      </c>
    </row>
    <row r="81" spans="1:17" x14ac:dyDescent="0.25">
      <c r="A81" s="3" t="s">
        <v>17</v>
      </c>
      <c r="B81" s="3" t="s">
        <v>26</v>
      </c>
      <c r="C81" s="3" t="s">
        <v>104</v>
      </c>
      <c r="D81" s="3" t="s">
        <v>291</v>
      </c>
      <c r="E81" s="3" t="s">
        <v>26</v>
      </c>
      <c r="F81" s="3" t="s">
        <v>43</v>
      </c>
      <c r="G81" s="3" t="s">
        <v>21</v>
      </c>
      <c r="H81" s="3" t="s">
        <v>22</v>
      </c>
      <c r="I81" s="3" t="s">
        <v>23</v>
      </c>
      <c r="J81" s="6">
        <v>15878</v>
      </c>
      <c r="K81" s="3" t="s">
        <v>100</v>
      </c>
      <c r="L81" s="3" t="s">
        <v>23</v>
      </c>
      <c r="M81" s="3" t="s">
        <v>23</v>
      </c>
      <c r="N81" s="3" t="s">
        <v>104</v>
      </c>
      <c r="O81" s="4">
        <v>42613</v>
      </c>
      <c r="P81" s="4">
        <v>42621</v>
      </c>
      <c r="Q81" s="3" t="s">
        <v>25</v>
      </c>
    </row>
    <row r="82" spans="1:17" x14ac:dyDescent="0.25">
      <c r="A82" s="3" t="s">
        <v>17</v>
      </c>
      <c r="B82" s="3" t="s">
        <v>18</v>
      </c>
      <c r="C82" s="3" t="s">
        <v>105</v>
      </c>
      <c r="D82" s="3" t="s">
        <v>292</v>
      </c>
      <c r="E82" s="3" t="s">
        <v>18</v>
      </c>
      <c r="F82" s="3" t="s">
        <v>43</v>
      </c>
      <c r="G82" s="3" t="s">
        <v>21</v>
      </c>
      <c r="H82" s="3" t="s">
        <v>22</v>
      </c>
      <c r="I82" s="3" t="s">
        <v>23</v>
      </c>
      <c r="J82" s="6">
        <v>251</v>
      </c>
      <c r="K82" s="3" t="s">
        <v>24</v>
      </c>
      <c r="L82" s="3" t="s">
        <v>23</v>
      </c>
      <c r="M82" s="3" t="s">
        <v>23</v>
      </c>
      <c r="N82" s="3" t="s">
        <v>105</v>
      </c>
      <c r="O82" s="4">
        <v>42613</v>
      </c>
      <c r="P82" s="4">
        <v>42622</v>
      </c>
      <c r="Q82" s="3" t="s">
        <v>25</v>
      </c>
    </row>
    <row r="83" spans="1:17" x14ac:dyDescent="0.25">
      <c r="A83" s="3" t="s">
        <v>17</v>
      </c>
      <c r="B83" s="3" t="s">
        <v>28</v>
      </c>
      <c r="C83" s="3" t="s">
        <v>106</v>
      </c>
      <c r="D83" s="3" t="s">
        <v>290</v>
      </c>
      <c r="E83" s="3" t="s">
        <v>28</v>
      </c>
      <c r="F83" s="3" t="s">
        <v>43</v>
      </c>
      <c r="G83" s="3" t="s">
        <v>21</v>
      </c>
      <c r="H83" s="3" t="s">
        <v>22</v>
      </c>
      <c r="I83" s="3" t="s">
        <v>23</v>
      </c>
      <c r="J83" s="6">
        <v>4701</v>
      </c>
      <c r="K83" s="3" t="s">
        <v>24</v>
      </c>
      <c r="L83" s="3" t="s">
        <v>23</v>
      </c>
      <c r="M83" s="3" t="s">
        <v>23</v>
      </c>
      <c r="N83" s="3" t="s">
        <v>106</v>
      </c>
      <c r="O83" s="4">
        <v>42613</v>
      </c>
      <c r="P83" s="4">
        <v>42622</v>
      </c>
      <c r="Q83" s="3" t="s">
        <v>25</v>
      </c>
    </row>
    <row r="84" spans="1:17" x14ac:dyDescent="0.25">
      <c r="A84" s="3" t="s">
        <v>17</v>
      </c>
      <c r="B84" s="3" t="s">
        <v>18</v>
      </c>
      <c r="C84" s="3" t="s">
        <v>107</v>
      </c>
      <c r="D84" s="3" t="s">
        <v>292</v>
      </c>
      <c r="E84" s="3" t="s">
        <v>18</v>
      </c>
      <c r="F84" s="3" t="s">
        <v>43</v>
      </c>
      <c r="G84" s="3" t="s">
        <v>21</v>
      </c>
      <c r="H84" s="3" t="s">
        <v>22</v>
      </c>
      <c r="I84" s="3" t="s">
        <v>23</v>
      </c>
      <c r="J84" s="6">
        <v>423.35</v>
      </c>
      <c r="K84" s="3" t="s">
        <v>108</v>
      </c>
      <c r="L84" s="3" t="s">
        <v>23</v>
      </c>
      <c r="M84" s="3" t="s">
        <v>23</v>
      </c>
      <c r="N84" s="3" t="s">
        <v>107</v>
      </c>
      <c r="O84" s="4">
        <v>42643</v>
      </c>
      <c r="P84" s="4">
        <v>42653</v>
      </c>
      <c r="Q84" s="3" t="s">
        <v>25</v>
      </c>
    </row>
    <row r="85" spans="1:17" x14ac:dyDescent="0.25">
      <c r="A85" s="3" t="s">
        <v>17</v>
      </c>
      <c r="B85" s="3" t="s">
        <v>26</v>
      </c>
      <c r="C85" s="3" t="s">
        <v>109</v>
      </c>
      <c r="D85" s="3" t="s">
        <v>291</v>
      </c>
      <c r="E85" s="3" t="s">
        <v>26</v>
      </c>
      <c r="F85" s="3" t="s">
        <v>43</v>
      </c>
      <c r="G85" s="3" t="s">
        <v>21</v>
      </c>
      <c r="H85" s="3" t="s">
        <v>22</v>
      </c>
      <c r="I85" s="3" t="s">
        <v>23</v>
      </c>
      <c r="J85" s="6">
        <v>16914</v>
      </c>
      <c r="K85" s="3" t="s">
        <v>100</v>
      </c>
      <c r="L85" s="3" t="s">
        <v>23</v>
      </c>
      <c r="M85" s="3" t="s">
        <v>23</v>
      </c>
      <c r="N85" s="3" t="s">
        <v>109</v>
      </c>
      <c r="O85" s="4">
        <v>42643</v>
      </c>
      <c r="P85" s="4">
        <v>42649</v>
      </c>
      <c r="Q85" s="3" t="s">
        <v>25</v>
      </c>
    </row>
    <row r="86" spans="1:17" x14ac:dyDescent="0.25">
      <c r="A86" s="3" t="s">
        <v>17</v>
      </c>
      <c r="B86" s="3" t="s">
        <v>26</v>
      </c>
      <c r="C86" s="3" t="s">
        <v>110</v>
      </c>
      <c r="D86" s="3" t="s">
        <v>291</v>
      </c>
      <c r="E86" s="3" t="s">
        <v>26</v>
      </c>
      <c r="F86" s="3" t="s">
        <v>43</v>
      </c>
      <c r="G86" s="3" t="s">
        <v>21</v>
      </c>
      <c r="H86" s="3" t="s">
        <v>22</v>
      </c>
      <c r="I86" s="3" t="s">
        <v>23</v>
      </c>
      <c r="J86" s="6">
        <v>14411</v>
      </c>
      <c r="K86" s="3" t="s">
        <v>100</v>
      </c>
      <c r="L86" s="3" t="s">
        <v>23</v>
      </c>
      <c r="M86" s="3" t="s">
        <v>23</v>
      </c>
      <c r="N86" s="3" t="s">
        <v>110</v>
      </c>
      <c r="O86" s="4">
        <v>42674</v>
      </c>
      <c r="P86" s="4">
        <v>42683</v>
      </c>
      <c r="Q86" s="3" t="s">
        <v>25</v>
      </c>
    </row>
    <row r="87" spans="1:17" x14ac:dyDescent="0.25">
      <c r="A87" s="3" t="s">
        <v>17</v>
      </c>
      <c r="B87" s="3" t="s">
        <v>18</v>
      </c>
      <c r="C87" s="3" t="s">
        <v>111</v>
      </c>
      <c r="D87" s="3" t="s">
        <v>292</v>
      </c>
      <c r="E87" s="3" t="s">
        <v>18</v>
      </c>
      <c r="F87" s="3" t="s">
        <v>43</v>
      </c>
      <c r="G87" s="3" t="s">
        <v>21</v>
      </c>
      <c r="H87" s="3" t="s">
        <v>22</v>
      </c>
      <c r="I87" s="3" t="s">
        <v>23</v>
      </c>
      <c r="J87" s="6">
        <v>283</v>
      </c>
      <c r="K87" s="3" t="s">
        <v>24</v>
      </c>
      <c r="L87" s="3" t="s">
        <v>23</v>
      </c>
      <c r="M87" s="3" t="s">
        <v>23</v>
      </c>
      <c r="N87" s="3" t="s">
        <v>111</v>
      </c>
      <c r="O87" s="4">
        <v>42674</v>
      </c>
      <c r="P87" s="4">
        <v>42682</v>
      </c>
      <c r="Q87" s="3" t="s">
        <v>25</v>
      </c>
    </row>
    <row r="88" spans="1:17" x14ac:dyDescent="0.25">
      <c r="A88" s="3" t="s">
        <v>17</v>
      </c>
      <c r="B88" s="3" t="s">
        <v>28</v>
      </c>
      <c r="C88" s="3" t="s">
        <v>112</v>
      </c>
      <c r="D88" s="3" t="s">
        <v>290</v>
      </c>
      <c r="E88" s="3" t="s">
        <v>28</v>
      </c>
      <c r="F88" s="3" t="s">
        <v>43</v>
      </c>
      <c r="G88" s="3" t="s">
        <v>21</v>
      </c>
      <c r="H88" s="3" t="s">
        <v>22</v>
      </c>
      <c r="I88" s="3" t="s">
        <v>23</v>
      </c>
      <c r="J88" s="6">
        <v>3899</v>
      </c>
      <c r="K88" s="3" t="s">
        <v>24</v>
      </c>
      <c r="L88" s="3" t="s">
        <v>23</v>
      </c>
      <c r="M88" s="3" t="s">
        <v>23</v>
      </c>
      <c r="N88" s="3" t="s">
        <v>112</v>
      </c>
      <c r="O88" s="4">
        <v>42674</v>
      </c>
      <c r="P88" s="4">
        <v>42682</v>
      </c>
      <c r="Q88" s="3" t="s">
        <v>25</v>
      </c>
    </row>
    <row r="89" spans="1:17" x14ac:dyDescent="0.25">
      <c r="A89" s="3" t="s">
        <v>17</v>
      </c>
      <c r="B89" s="3" t="s">
        <v>28</v>
      </c>
      <c r="C89" s="3" t="s">
        <v>113</v>
      </c>
      <c r="D89" s="3" t="s">
        <v>290</v>
      </c>
      <c r="E89" s="3" t="s">
        <v>28</v>
      </c>
      <c r="F89" s="3" t="s">
        <v>43</v>
      </c>
      <c r="G89" s="3" t="s">
        <v>21</v>
      </c>
      <c r="H89" s="3" t="s">
        <v>22</v>
      </c>
      <c r="I89" s="3" t="s">
        <v>23</v>
      </c>
      <c r="J89" s="6">
        <v>23551.96</v>
      </c>
      <c r="K89" s="3" t="s">
        <v>24</v>
      </c>
      <c r="L89" s="3" t="s">
        <v>23</v>
      </c>
      <c r="M89" s="3" t="s">
        <v>114</v>
      </c>
      <c r="N89" s="3" t="s">
        <v>113</v>
      </c>
      <c r="O89" s="4">
        <v>42674</v>
      </c>
      <c r="P89" s="4">
        <v>42683</v>
      </c>
      <c r="Q89" s="3" t="s">
        <v>25</v>
      </c>
    </row>
    <row r="90" spans="1:17" x14ac:dyDescent="0.25">
      <c r="A90" s="3" t="s">
        <v>17</v>
      </c>
      <c r="B90" s="3" t="s">
        <v>18</v>
      </c>
      <c r="C90" s="3" t="s">
        <v>115</v>
      </c>
      <c r="D90" s="3" t="s">
        <v>292</v>
      </c>
      <c r="E90" s="3" t="s">
        <v>18</v>
      </c>
      <c r="F90" s="3" t="s">
        <v>43</v>
      </c>
      <c r="G90" s="3" t="s">
        <v>21</v>
      </c>
      <c r="H90" s="3" t="s">
        <v>22</v>
      </c>
      <c r="I90" s="3" t="s">
        <v>23</v>
      </c>
      <c r="J90" s="6">
        <v>332</v>
      </c>
      <c r="K90" s="3" t="s">
        <v>24</v>
      </c>
      <c r="L90" s="3" t="s">
        <v>23</v>
      </c>
      <c r="M90" s="3" t="s">
        <v>23</v>
      </c>
      <c r="N90" s="3" t="s">
        <v>115</v>
      </c>
      <c r="O90" s="4">
        <v>42704</v>
      </c>
      <c r="P90" s="4">
        <v>42712</v>
      </c>
      <c r="Q90" s="3" t="s">
        <v>25</v>
      </c>
    </row>
    <row r="91" spans="1:17" x14ac:dyDescent="0.25">
      <c r="A91" s="3" t="s">
        <v>17</v>
      </c>
      <c r="B91" s="3" t="s">
        <v>28</v>
      </c>
      <c r="C91" s="3" t="s">
        <v>116</v>
      </c>
      <c r="D91" s="3" t="s">
        <v>290</v>
      </c>
      <c r="E91" s="3" t="s">
        <v>28</v>
      </c>
      <c r="F91" s="3" t="s">
        <v>43</v>
      </c>
      <c r="G91" s="3" t="s">
        <v>21</v>
      </c>
      <c r="H91" s="3" t="s">
        <v>22</v>
      </c>
      <c r="I91" s="3" t="s">
        <v>23</v>
      </c>
      <c r="J91" s="6">
        <v>23551.96</v>
      </c>
      <c r="K91" s="3" t="s">
        <v>117</v>
      </c>
      <c r="L91" s="3" t="s">
        <v>23</v>
      </c>
      <c r="M91" s="3" t="s">
        <v>114</v>
      </c>
      <c r="N91" s="3" t="s">
        <v>116</v>
      </c>
      <c r="O91" s="4">
        <v>42704</v>
      </c>
      <c r="P91" s="4">
        <v>42712</v>
      </c>
      <c r="Q91" s="3" t="s">
        <v>25</v>
      </c>
    </row>
    <row r="92" spans="1:17" x14ac:dyDescent="0.25">
      <c r="A92" s="3" t="s">
        <v>17</v>
      </c>
      <c r="B92" s="3" t="s">
        <v>26</v>
      </c>
      <c r="C92" s="3" t="s">
        <v>118</v>
      </c>
      <c r="D92" s="3" t="s">
        <v>291</v>
      </c>
      <c r="E92" s="3" t="s">
        <v>26</v>
      </c>
      <c r="F92" s="3" t="s">
        <v>43</v>
      </c>
      <c r="G92" s="3" t="s">
        <v>21</v>
      </c>
      <c r="H92" s="3" t="s">
        <v>22</v>
      </c>
      <c r="I92" s="3" t="s">
        <v>23</v>
      </c>
      <c r="J92" s="6">
        <v>15015</v>
      </c>
      <c r="K92" s="3" t="s">
        <v>100</v>
      </c>
      <c r="L92" s="3" t="s">
        <v>23</v>
      </c>
      <c r="M92" s="3" t="s">
        <v>23</v>
      </c>
      <c r="N92" s="3" t="s">
        <v>118</v>
      </c>
      <c r="O92" s="4">
        <v>42704</v>
      </c>
      <c r="P92" s="4">
        <v>42712</v>
      </c>
      <c r="Q92" s="3" t="s">
        <v>25</v>
      </c>
    </row>
    <row r="93" spans="1:17" x14ac:dyDescent="0.25">
      <c r="A93" s="3" t="s">
        <v>17</v>
      </c>
      <c r="B93" s="3" t="s">
        <v>28</v>
      </c>
      <c r="C93" s="3" t="s">
        <v>119</v>
      </c>
      <c r="D93" s="3" t="s">
        <v>290</v>
      </c>
      <c r="E93" s="3" t="s">
        <v>28</v>
      </c>
      <c r="F93" s="3" t="s">
        <v>43</v>
      </c>
      <c r="G93" s="3" t="s">
        <v>21</v>
      </c>
      <c r="H93" s="3" t="s">
        <v>22</v>
      </c>
      <c r="I93" s="3" t="s">
        <v>23</v>
      </c>
      <c r="J93" s="6">
        <v>4662</v>
      </c>
      <c r="K93" s="3" t="s">
        <v>24</v>
      </c>
      <c r="L93" s="3" t="s">
        <v>23</v>
      </c>
      <c r="M93" s="3" t="s">
        <v>23</v>
      </c>
      <c r="N93" s="3" t="s">
        <v>119</v>
      </c>
      <c r="O93" s="4">
        <v>42704</v>
      </c>
      <c r="P93" s="4">
        <v>42712</v>
      </c>
      <c r="Q93" s="3" t="s">
        <v>25</v>
      </c>
    </row>
    <row r="94" spans="1:17" x14ac:dyDescent="0.25">
      <c r="A94" s="3" t="s">
        <v>17</v>
      </c>
      <c r="B94" s="3" t="s">
        <v>120</v>
      </c>
      <c r="C94" s="3" t="s">
        <v>121</v>
      </c>
      <c r="D94" s="3" t="s">
        <v>293</v>
      </c>
      <c r="E94" s="3" t="s">
        <v>120</v>
      </c>
      <c r="F94" s="3" t="s">
        <v>43</v>
      </c>
      <c r="G94" s="3" t="s">
        <v>21</v>
      </c>
      <c r="H94" s="3" t="s">
        <v>22</v>
      </c>
      <c r="I94" s="3" t="s">
        <v>23</v>
      </c>
      <c r="J94" s="6">
        <v>800</v>
      </c>
      <c r="K94" s="3" t="s">
        <v>40</v>
      </c>
      <c r="L94" s="3" t="s">
        <v>23</v>
      </c>
      <c r="M94" s="3" t="s">
        <v>23</v>
      </c>
      <c r="N94" s="3" t="s">
        <v>121</v>
      </c>
      <c r="O94" s="4">
        <v>42735</v>
      </c>
      <c r="P94" s="4">
        <v>42744</v>
      </c>
      <c r="Q94" s="3" t="s">
        <v>25</v>
      </c>
    </row>
    <row r="95" spans="1:17" x14ac:dyDescent="0.25">
      <c r="A95" s="3" t="s">
        <v>17</v>
      </c>
      <c r="B95" s="3" t="s">
        <v>26</v>
      </c>
      <c r="C95" s="3" t="s">
        <v>122</v>
      </c>
      <c r="D95" s="3" t="s">
        <v>291</v>
      </c>
      <c r="E95" s="3" t="s">
        <v>26</v>
      </c>
      <c r="F95" s="3" t="s">
        <v>43</v>
      </c>
      <c r="G95" s="3" t="s">
        <v>21</v>
      </c>
      <c r="H95" s="3" t="s">
        <v>22</v>
      </c>
      <c r="I95" s="3" t="s">
        <v>23</v>
      </c>
      <c r="J95" s="6">
        <v>19266</v>
      </c>
      <c r="K95" s="3" t="s">
        <v>100</v>
      </c>
      <c r="L95" s="3" t="s">
        <v>23</v>
      </c>
      <c r="M95" s="3" t="s">
        <v>23</v>
      </c>
      <c r="N95" s="3" t="s">
        <v>122</v>
      </c>
      <c r="O95" s="4">
        <v>42735</v>
      </c>
      <c r="P95" s="4">
        <v>42744</v>
      </c>
      <c r="Q95" s="3" t="s">
        <v>25</v>
      </c>
    </row>
    <row r="96" spans="1:17" x14ac:dyDescent="0.25">
      <c r="A96" s="3" t="s">
        <v>17</v>
      </c>
      <c r="B96" s="3" t="s">
        <v>26</v>
      </c>
      <c r="C96" s="3" t="s">
        <v>123</v>
      </c>
      <c r="D96" s="3" t="s">
        <v>291</v>
      </c>
      <c r="E96" s="3" t="s">
        <v>26</v>
      </c>
      <c r="F96" s="3" t="s">
        <v>43</v>
      </c>
      <c r="G96" s="3" t="s">
        <v>21</v>
      </c>
      <c r="H96" s="3" t="s">
        <v>22</v>
      </c>
      <c r="I96" s="3" t="s">
        <v>23</v>
      </c>
      <c r="J96" s="6">
        <v>17657</v>
      </c>
      <c r="K96" s="3" t="s">
        <v>124</v>
      </c>
      <c r="L96" s="3" t="s">
        <v>23</v>
      </c>
      <c r="M96" s="3" t="s">
        <v>23</v>
      </c>
      <c r="N96" s="3" t="s">
        <v>123</v>
      </c>
      <c r="O96" s="4">
        <v>42735</v>
      </c>
      <c r="P96" s="4">
        <v>42746</v>
      </c>
      <c r="Q96" s="3" t="s">
        <v>25</v>
      </c>
    </row>
    <row r="97" spans="1:17" x14ac:dyDescent="0.25">
      <c r="A97" s="3" t="s">
        <v>17</v>
      </c>
      <c r="B97" s="3" t="s">
        <v>28</v>
      </c>
      <c r="C97" s="3" t="s">
        <v>125</v>
      </c>
      <c r="D97" s="3" t="s">
        <v>290</v>
      </c>
      <c r="E97" s="3" t="s">
        <v>28</v>
      </c>
      <c r="F97" s="3" t="s">
        <v>43</v>
      </c>
      <c r="G97" s="3" t="s">
        <v>21</v>
      </c>
      <c r="H97" s="3" t="s">
        <v>22</v>
      </c>
      <c r="I97" s="3" t="s">
        <v>23</v>
      </c>
      <c r="J97" s="6">
        <v>93757</v>
      </c>
      <c r="K97" s="3" t="s">
        <v>126</v>
      </c>
      <c r="L97" s="3" t="s">
        <v>23</v>
      </c>
      <c r="M97" s="3" t="s">
        <v>23</v>
      </c>
      <c r="N97" s="3" t="s">
        <v>125</v>
      </c>
      <c r="O97" s="4">
        <v>42735</v>
      </c>
      <c r="P97" s="4">
        <v>42746</v>
      </c>
      <c r="Q97" s="3" t="s">
        <v>25</v>
      </c>
    </row>
    <row r="98" spans="1:17" x14ac:dyDescent="0.25">
      <c r="A98" s="3" t="s">
        <v>17</v>
      </c>
      <c r="B98" s="3" t="s">
        <v>18</v>
      </c>
      <c r="C98" s="3" t="s">
        <v>127</v>
      </c>
      <c r="D98" s="3" t="s">
        <v>292</v>
      </c>
      <c r="E98" s="3" t="s">
        <v>18</v>
      </c>
      <c r="F98" s="3" t="s">
        <v>43</v>
      </c>
      <c r="G98" s="3" t="s">
        <v>21</v>
      </c>
      <c r="H98" s="3" t="s">
        <v>22</v>
      </c>
      <c r="I98" s="3" t="s">
        <v>23</v>
      </c>
      <c r="J98" s="6">
        <v>-417</v>
      </c>
      <c r="K98" s="3" t="s">
        <v>128</v>
      </c>
      <c r="L98" s="3" t="s">
        <v>23</v>
      </c>
      <c r="M98" s="3" t="s">
        <v>23</v>
      </c>
      <c r="N98" s="3" t="s">
        <v>127</v>
      </c>
      <c r="O98" s="4">
        <v>42735</v>
      </c>
      <c r="P98" s="4">
        <v>42745</v>
      </c>
      <c r="Q98" s="3" t="s">
        <v>25</v>
      </c>
    </row>
    <row r="99" spans="1:17" x14ac:dyDescent="0.25">
      <c r="A99" s="3" t="s">
        <v>129</v>
      </c>
      <c r="B99" s="3" t="s">
        <v>130</v>
      </c>
      <c r="C99" s="3" t="s">
        <v>131</v>
      </c>
      <c r="D99" s="3" t="s">
        <v>291</v>
      </c>
      <c r="E99" s="3" t="s">
        <v>26</v>
      </c>
      <c r="F99" s="3" t="s">
        <v>43</v>
      </c>
      <c r="G99" s="3" t="s">
        <v>21</v>
      </c>
      <c r="H99" s="3" t="s">
        <v>22</v>
      </c>
      <c r="I99" s="3" t="s">
        <v>23</v>
      </c>
      <c r="J99" s="6">
        <v>664.21</v>
      </c>
      <c r="K99" s="3" t="s">
        <v>132</v>
      </c>
      <c r="L99" s="3" t="s">
        <v>23</v>
      </c>
      <c r="M99" s="3" t="s">
        <v>23</v>
      </c>
      <c r="N99" s="3" t="s">
        <v>131</v>
      </c>
      <c r="O99" s="4">
        <v>42735</v>
      </c>
      <c r="P99" s="4">
        <v>42748</v>
      </c>
      <c r="Q99" s="3" t="s">
        <v>25</v>
      </c>
    </row>
    <row r="100" spans="1:17" x14ac:dyDescent="0.25">
      <c r="A100" s="3" t="s">
        <v>129</v>
      </c>
      <c r="B100" s="3" t="s">
        <v>130</v>
      </c>
      <c r="C100" s="3" t="s">
        <v>133</v>
      </c>
      <c r="D100" s="3" t="s">
        <v>291</v>
      </c>
      <c r="E100" s="3" t="s">
        <v>26</v>
      </c>
      <c r="F100" s="3" t="s">
        <v>43</v>
      </c>
      <c r="G100" s="3" t="s">
        <v>21</v>
      </c>
      <c r="H100" s="3" t="s">
        <v>22</v>
      </c>
      <c r="I100" s="3" t="s">
        <v>23</v>
      </c>
      <c r="J100" s="6">
        <v>-664.21</v>
      </c>
      <c r="K100" s="3" t="s">
        <v>132</v>
      </c>
      <c r="L100" s="3" t="s">
        <v>23</v>
      </c>
      <c r="M100" s="3" t="s">
        <v>23</v>
      </c>
      <c r="N100" s="3" t="s">
        <v>131</v>
      </c>
      <c r="O100" s="4">
        <v>42766</v>
      </c>
      <c r="P100" s="4">
        <v>42748</v>
      </c>
      <c r="Q100" s="3" t="s">
        <v>25</v>
      </c>
    </row>
    <row r="101" spans="1:17" x14ac:dyDescent="0.25">
      <c r="A101" s="3" t="s">
        <v>17</v>
      </c>
      <c r="B101" s="3" t="s">
        <v>18</v>
      </c>
      <c r="C101" s="3" t="s">
        <v>134</v>
      </c>
      <c r="D101" s="3" t="s">
        <v>292</v>
      </c>
      <c r="E101" s="3" t="s">
        <v>18</v>
      </c>
      <c r="F101" s="3" t="s">
        <v>43</v>
      </c>
      <c r="G101" s="3" t="s">
        <v>21</v>
      </c>
      <c r="H101" s="3" t="s">
        <v>22</v>
      </c>
      <c r="I101" s="3" t="s">
        <v>23</v>
      </c>
      <c r="J101" s="6">
        <v>606</v>
      </c>
      <c r="K101" s="3" t="s">
        <v>24</v>
      </c>
      <c r="L101" s="3" t="s">
        <v>23</v>
      </c>
      <c r="M101" s="3" t="s">
        <v>23</v>
      </c>
      <c r="N101" s="3" t="s">
        <v>134</v>
      </c>
      <c r="O101" s="4">
        <v>42766</v>
      </c>
      <c r="P101" s="4">
        <v>42774</v>
      </c>
      <c r="Q101" s="3" t="s">
        <v>25</v>
      </c>
    </row>
    <row r="102" spans="1:17" x14ac:dyDescent="0.25">
      <c r="A102" s="3" t="s">
        <v>17</v>
      </c>
      <c r="B102" s="3" t="s">
        <v>28</v>
      </c>
      <c r="C102" s="3" t="s">
        <v>135</v>
      </c>
      <c r="D102" s="3" t="s">
        <v>290</v>
      </c>
      <c r="E102" s="3" t="s">
        <v>28</v>
      </c>
      <c r="F102" s="3" t="s">
        <v>43</v>
      </c>
      <c r="G102" s="3" t="s">
        <v>21</v>
      </c>
      <c r="H102" s="3" t="s">
        <v>22</v>
      </c>
      <c r="I102" s="3" t="s">
        <v>23</v>
      </c>
      <c r="J102" s="6">
        <v>14152</v>
      </c>
      <c r="K102" s="3" t="s">
        <v>24</v>
      </c>
      <c r="L102" s="3" t="s">
        <v>23</v>
      </c>
      <c r="M102" s="3" t="s">
        <v>23</v>
      </c>
      <c r="N102" s="3" t="s">
        <v>135</v>
      </c>
      <c r="O102" s="4">
        <v>42766</v>
      </c>
      <c r="P102" s="4">
        <v>42780</v>
      </c>
      <c r="Q102" s="3" t="s">
        <v>25</v>
      </c>
    </row>
    <row r="103" spans="1:17" x14ac:dyDescent="0.25">
      <c r="A103" s="3" t="s">
        <v>17</v>
      </c>
      <c r="B103" s="3" t="s">
        <v>26</v>
      </c>
      <c r="C103" s="3" t="s">
        <v>136</v>
      </c>
      <c r="D103" s="3" t="s">
        <v>291</v>
      </c>
      <c r="E103" s="3" t="s">
        <v>26</v>
      </c>
      <c r="F103" s="3" t="s">
        <v>43</v>
      </c>
      <c r="G103" s="3" t="s">
        <v>21</v>
      </c>
      <c r="H103" s="3" t="s">
        <v>22</v>
      </c>
      <c r="I103" s="3" t="s">
        <v>23</v>
      </c>
      <c r="J103" s="6">
        <v>23471</v>
      </c>
      <c r="K103" s="3" t="s">
        <v>24</v>
      </c>
      <c r="L103" s="3" t="s">
        <v>23</v>
      </c>
      <c r="M103" s="3" t="s">
        <v>23</v>
      </c>
      <c r="N103" s="3" t="s">
        <v>136</v>
      </c>
      <c r="O103" s="4">
        <v>42766</v>
      </c>
      <c r="P103" s="4">
        <v>42783</v>
      </c>
      <c r="Q103" s="3" t="s">
        <v>25</v>
      </c>
    </row>
    <row r="104" spans="1:17" x14ac:dyDescent="0.25">
      <c r="A104" s="3" t="s">
        <v>17</v>
      </c>
      <c r="B104" s="3" t="s">
        <v>18</v>
      </c>
      <c r="C104" s="3" t="s">
        <v>137</v>
      </c>
      <c r="D104" s="3" t="s">
        <v>292</v>
      </c>
      <c r="E104" s="3" t="s">
        <v>18</v>
      </c>
      <c r="F104" s="3" t="s">
        <v>43</v>
      </c>
      <c r="G104" s="3" t="s">
        <v>21</v>
      </c>
      <c r="H104" s="3" t="s">
        <v>22</v>
      </c>
      <c r="I104" s="3" t="s">
        <v>23</v>
      </c>
      <c r="J104" s="6">
        <v>659</v>
      </c>
      <c r="K104" s="3" t="s">
        <v>24</v>
      </c>
      <c r="L104" s="3" t="s">
        <v>23</v>
      </c>
      <c r="M104" s="3" t="s">
        <v>23</v>
      </c>
      <c r="N104" s="3" t="s">
        <v>137</v>
      </c>
      <c r="O104" s="4">
        <v>42794</v>
      </c>
      <c r="P104" s="4">
        <v>42802</v>
      </c>
      <c r="Q104" s="3" t="s">
        <v>25</v>
      </c>
    </row>
    <row r="105" spans="1:17" x14ac:dyDescent="0.25">
      <c r="A105" s="3" t="s">
        <v>17</v>
      </c>
      <c r="B105" s="3" t="s">
        <v>28</v>
      </c>
      <c r="C105" s="3" t="s">
        <v>138</v>
      </c>
      <c r="D105" s="3" t="s">
        <v>290</v>
      </c>
      <c r="E105" s="3" t="s">
        <v>28</v>
      </c>
      <c r="F105" s="3" t="s">
        <v>43</v>
      </c>
      <c r="G105" s="3" t="s">
        <v>21</v>
      </c>
      <c r="H105" s="3" t="s">
        <v>22</v>
      </c>
      <c r="I105" s="3" t="s">
        <v>23</v>
      </c>
      <c r="J105" s="6">
        <v>14362</v>
      </c>
      <c r="K105" s="3" t="s">
        <v>24</v>
      </c>
      <c r="L105" s="3" t="s">
        <v>23</v>
      </c>
      <c r="M105" s="3" t="s">
        <v>23</v>
      </c>
      <c r="N105" s="3" t="s">
        <v>138</v>
      </c>
      <c r="O105" s="4">
        <v>42794</v>
      </c>
      <c r="P105" s="4">
        <v>42804</v>
      </c>
      <c r="Q105" s="3" t="s">
        <v>25</v>
      </c>
    </row>
    <row r="106" spans="1:17" x14ac:dyDescent="0.25">
      <c r="A106" s="3" t="s">
        <v>17</v>
      </c>
      <c r="B106" s="3" t="s">
        <v>26</v>
      </c>
      <c r="C106" s="3" t="s">
        <v>139</v>
      </c>
      <c r="D106" s="3" t="s">
        <v>291</v>
      </c>
      <c r="E106" s="3" t="s">
        <v>26</v>
      </c>
      <c r="F106" s="3" t="s">
        <v>43</v>
      </c>
      <c r="G106" s="3" t="s">
        <v>21</v>
      </c>
      <c r="H106" s="3" t="s">
        <v>22</v>
      </c>
      <c r="I106" s="3" t="s">
        <v>23</v>
      </c>
      <c r="J106" s="6">
        <v>22246</v>
      </c>
      <c r="K106" s="3" t="s">
        <v>24</v>
      </c>
      <c r="L106" s="3" t="s">
        <v>23</v>
      </c>
      <c r="M106" s="3" t="s">
        <v>23</v>
      </c>
      <c r="N106" s="3" t="s">
        <v>139</v>
      </c>
      <c r="O106" s="4">
        <v>42794</v>
      </c>
      <c r="P106" s="4">
        <v>42804</v>
      </c>
      <c r="Q106" s="3" t="s">
        <v>25</v>
      </c>
    </row>
    <row r="107" spans="1:17" x14ac:dyDescent="0.25">
      <c r="A107" s="3" t="s">
        <v>17</v>
      </c>
      <c r="B107" s="3" t="s">
        <v>28</v>
      </c>
      <c r="C107" s="3" t="s">
        <v>140</v>
      </c>
      <c r="D107" s="3" t="s">
        <v>290</v>
      </c>
      <c r="E107" s="3" t="s">
        <v>28</v>
      </c>
      <c r="F107" s="3" t="s">
        <v>43</v>
      </c>
      <c r="G107" s="3" t="s">
        <v>21</v>
      </c>
      <c r="H107" s="3" t="s">
        <v>22</v>
      </c>
      <c r="I107" s="3" t="s">
        <v>23</v>
      </c>
      <c r="J107" s="6">
        <v>8801</v>
      </c>
      <c r="K107" s="3" t="s">
        <v>141</v>
      </c>
      <c r="L107" s="3" t="s">
        <v>23</v>
      </c>
      <c r="M107" s="3" t="s">
        <v>23</v>
      </c>
      <c r="N107" s="3" t="s">
        <v>140</v>
      </c>
      <c r="O107" s="4">
        <v>42825</v>
      </c>
      <c r="P107" s="4">
        <v>42836</v>
      </c>
      <c r="Q107" s="3" t="s">
        <v>25</v>
      </c>
    </row>
    <row r="108" spans="1:17" x14ac:dyDescent="0.25">
      <c r="A108" s="3" t="s">
        <v>17</v>
      </c>
      <c r="B108" s="3" t="s">
        <v>18</v>
      </c>
      <c r="C108" s="3" t="s">
        <v>142</v>
      </c>
      <c r="D108" s="3" t="s">
        <v>292</v>
      </c>
      <c r="E108" s="3" t="s">
        <v>18</v>
      </c>
      <c r="F108" s="3" t="s">
        <v>43</v>
      </c>
      <c r="G108" s="3" t="s">
        <v>21</v>
      </c>
      <c r="H108" s="3" t="s">
        <v>22</v>
      </c>
      <c r="I108" s="3" t="s">
        <v>23</v>
      </c>
      <c r="J108" s="6">
        <v>-648</v>
      </c>
      <c r="K108" s="3" t="s">
        <v>143</v>
      </c>
      <c r="L108" s="3" t="s">
        <v>23</v>
      </c>
      <c r="M108" s="3" t="s">
        <v>23</v>
      </c>
      <c r="N108" s="3" t="s">
        <v>142</v>
      </c>
      <c r="O108" s="4">
        <v>42825</v>
      </c>
      <c r="P108" s="4">
        <v>42836</v>
      </c>
      <c r="Q108" s="3" t="s">
        <v>25</v>
      </c>
    </row>
    <row r="109" spans="1:17" x14ac:dyDescent="0.25">
      <c r="A109" s="3" t="s">
        <v>17</v>
      </c>
      <c r="B109" s="3" t="s">
        <v>26</v>
      </c>
      <c r="C109" s="3" t="s">
        <v>144</v>
      </c>
      <c r="D109" s="3" t="s">
        <v>291</v>
      </c>
      <c r="E109" s="3" t="s">
        <v>26</v>
      </c>
      <c r="F109" s="3" t="s">
        <v>43</v>
      </c>
      <c r="G109" s="3" t="s">
        <v>21</v>
      </c>
      <c r="H109" s="3" t="s">
        <v>22</v>
      </c>
      <c r="I109" s="3" t="s">
        <v>23</v>
      </c>
      <c r="J109" s="6">
        <v>5687</v>
      </c>
      <c r="K109" s="3" t="s">
        <v>24</v>
      </c>
      <c r="L109" s="3" t="s">
        <v>23</v>
      </c>
      <c r="M109" s="3" t="s">
        <v>23</v>
      </c>
      <c r="N109" s="3" t="s">
        <v>144</v>
      </c>
      <c r="O109" s="4">
        <v>42825</v>
      </c>
      <c r="P109" s="4">
        <v>42836</v>
      </c>
      <c r="Q109" s="3" t="s">
        <v>25</v>
      </c>
    </row>
    <row r="110" spans="1:17" x14ac:dyDescent="0.25">
      <c r="A110" s="3" t="s">
        <v>17</v>
      </c>
      <c r="B110" s="3" t="s">
        <v>18</v>
      </c>
      <c r="C110" s="3" t="s">
        <v>145</v>
      </c>
      <c r="D110" s="3" t="s">
        <v>292</v>
      </c>
      <c r="E110" s="3" t="s">
        <v>18</v>
      </c>
      <c r="F110" s="3" t="s">
        <v>43</v>
      </c>
      <c r="G110" s="3" t="s">
        <v>21</v>
      </c>
      <c r="H110" s="3" t="s">
        <v>22</v>
      </c>
      <c r="I110" s="3" t="s">
        <v>23</v>
      </c>
      <c r="J110" s="6">
        <v>432</v>
      </c>
      <c r="K110" s="3" t="s">
        <v>24</v>
      </c>
      <c r="L110" s="3" t="s">
        <v>23</v>
      </c>
      <c r="M110" s="3" t="s">
        <v>23</v>
      </c>
      <c r="N110" s="3" t="s">
        <v>145</v>
      </c>
      <c r="O110" s="4">
        <v>42855</v>
      </c>
      <c r="P110" s="4">
        <v>42864</v>
      </c>
      <c r="Q110" s="3" t="s">
        <v>25</v>
      </c>
    </row>
    <row r="111" spans="1:17" x14ac:dyDescent="0.25">
      <c r="A111" s="3" t="s">
        <v>17</v>
      </c>
      <c r="B111" s="3" t="s">
        <v>26</v>
      </c>
      <c r="C111" s="3" t="s">
        <v>146</v>
      </c>
      <c r="D111" s="3" t="s">
        <v>291</v>
      </c>
      <c r="E111" s="3" t="s">
        <v>26</v>
      </c>
      <c r="F111" s="3" t="s">
        <v>43</v>
      </c>
      <c r="G111" s="3" t="s">
        <v>21</v>
      </c>
      <c r="H111" s="3" t="s">
        <v>22</v>
      </c>
      <c r="I111" s="3" t="s">
        <v>23</v>
      </c>
      <c r="J111" s="6">
        <v>23614</v>
      </c>
      <c r="K111" s="3" t="s">
        <v>24</v>
      </c>
      <c r="L111" s="3" t="s">
        <v>23</v>
      </c>
      <c r="M111" s="3" t="s">
        <v>23</v>
      </c>
      <c r="N111" s="3" t="s">
        <v>146</v>
      </c>
      <c r="O111" s="4">
        <v>42855</v>
      </c>
      <c r="P111" s="4">
        <v>42863</v>
      </c>
      <c r="Q111" s="3" t="s">
        <v>25</v>
      </c>
    </row>
    <row r="112" spans="1:17" x14ac:dyDescent="0.25">
      <c r="A112" s="3" t="s">
        <v>17</v>
      </c>
      <c r="B112" s="3" t="s">
        <v>28</v>
      </c>
      <c r="C112" s="3" t="s">
        <v>147</v>
      </c>
      <c r="D112" s="3" t="s">
        <v>290</v>
      </c>
      <c r="E112" s="3" t="s">
        <v>28</v>
      </c>
      <c r="F112" s="3" t="s">
        <v>43</v>
      </c>
      <c r="G112" s="3" t="s">
        <v>21</v>
      </c>
      <c r="H112" s="3" t="s">
        <v>22</v>
      </c>
      <c r="I112" s="3" t="s">
        <v>23</v>
      </c>
      <c r="J112" s="6">
        <v>12753</v>
      </c>
      <c r="K112" s="3" t="s">
        <v>24</v>
      </c>
      <c r="L112" s="3" t="s">
        <v>23</v>
      </c>
      <c r="M112" s="3" t="s">
        <v>23</v>
      </c>
      <c r="N112" s="3" t="s">
        <v>147</v>
      </c>
      <c r="O112" s="4">
        <v>42855</v>
      </c>
      <c r="P112" s="4">
        <v>42866</v>
      </c>
      <c r="Q112" s="3" t="s">
        <v>25</v>
      </c>
    </row>
    <row r="113" spans="1:17" x14ac:dyDescent="0.25">
      <c r="A113" s="3" t="s">
        <v>17</v>
      </c>
      <c r="B113" s="3" t="s">
        <v>18</v>
      </c>
      <c r="C113" s="3" t="s">
        <v>148</v>
      </c>
      <c r="D113" s="3" t="s">
        <v>292</v>
      </c>
      <c r="E113" s="3" t="s">
        <v>18</v>
      </c>
      <c r="F113" s="3" t="s">
        <v>43</v>
      </c>
      <c r="G113" s="3" t="s">
        <v>21</v>
      </c>
      <c r="H113" s="3" t="s">
        <v>22</v>
      </c>
      <c r="I113" s="3" t="s">
        <v>23</v>
      </c>
      <c r="J113" s="6">
        <v>314</v>
      </c>
      <c r="K113" s="3" t="s">
        <v>24</v>
      </c>
      <c r="L113" s="3" t="s">
        <v>23</v>
      </c>
      <c r="M113" s="3" t="s">
        <v>23</v>
      </c>
      <c r="N113" s="3" t="s">
        <v>148</v>
      </c>
      <c r="O113" s="4">
        <v>42886</v>
      </c>
      <c r="P113" s="4">
        <v>42898</v>
      </c>
      <c r="Q113" s="3" t="s">
        <v>25</v>
      </c>
    </row>
    <row r="114" spans="1:17" x14ac:dyDescent="0.25">
      <c r="A114" s="3" t="s">
        <v>17</v>
      </c>
      <c r="B114" s="3" t="s">
        <v>26</v>
      </c>
      <c r="C114" s="3" t="s">
        <v>149</v>
      </c>
      <c r="D114" s="3" t="s">
        <v>291</v>
      </c>
      <c r="E114" s="3" t="s">
        <v>26</v>
      </c>
      <c r="F114" s="3" t="s">
        <v>43</v>
      </c>
      <c r="G114" s="3" t="s">
        <v>21</v>
      </c>
      <c r="H114" s="3" t="s">
        <v>22</v>
      </c>
      <c r="I114" s="3" t="s">
        <v>23</v>
      </c>
      <c r="J114" s="6">
        <v>18563</v>
      </c>
      <c r="K114" s="3" t="s">
        <v>24</v>
      </c>
      <c r="L114" s="3" t="s">
        <v>23</v>
      </c>
      <c r="M114" s="3" t="s">
        <v>23</v>
      </c>
      <c r="N114" s="3" t="s">
        <v>149</v>
      </c>
      <c r="O114" s="4">
        <v>42886</v>
      </c>
      <c r="P114" s="4">
        <v>42898</v>
      </c>
      <c r="Q114" s="3" t="s">
        <v>25</v>
      </c>
    </row>
    <row r="115" spans="1:17" x14ac:dyDescent="0.25">
      <c r="A115" s="3" t="s">
        <v>17</v>
      </c>
      <c r="B115" s="3" t="s">
        <v>28</v>
      </c>
      <c r="C115" s="3" t="s">
        <v>150</v>
      </c>
      <c r="D115" s="3" t="s">
        <v>290</v>
      </c>
      <c r="E115" s="3" t="s">
        <v>28</v>
      </c>
      <c r="F115" s="3" t="s">
        <v>43</v>
      </c>
      <c r="G115" s="3" t="s">
        <v>21</v>
      </c>
      <c r="H115" s="3" t="s">
        <v>22</v>
      </c>
      <c r="I115" s="3" t="s">
        <v>23</v>
      </c>
      <c r="J115" s="6">
        <v>12090</v>
      </c>
      <c r="K115" s="3" t="s">
        <v>24</v>
      </c>
      <c r="L115" s="3" t="s">
        <v>23</v>
      </c>
      <c r="M115" s="3" t="s">
        <v>23</v>
      </c>
      <c r="N115" s="3" t="s">
        <v>150</v>
      </c>
      <c r="O115" s="4">
        <v>42886</v>
      </c>
      <c r="P115" s="4">
        <v>42898</v>
      </c>
      <c r="Q115" s="3" t="s">
        <v>25</v>
      </c>
    </row>
    <row r="116" spans="1:17" x14ac:dyDescent="0.25">
      <c r="A116" s="3" t="s">
        <v>17</v>
      </c>
      <c r="B116" s="3" t="s">
        <v>18</v>
      </c>
      <c r="C116" s="3" t="s">
        <v>151</v>
      </c>
      <c r="D116" s="3" t="s">
        <v>292</v>
      </c>
      <c r="E116" s="3" t="s">
        <v>18</v>
      </c>
      <c r="F116" s="3" t="s">
        <v>43</v>
      </c>
      <c r="G116" s="3" t="s">
        <v>21</v>
      </c>
      <c r="H116" s="3" t="s">
        <v>22</v>
      </c>
      <c r="I116" s="3" t="s">
        <v>23</v>
      </c>
      <c r="J116" s="6">
        <v>538</v>
      </c>
      <c r="K116" s="3" t="s">
        <v>143</v>
      </c>
      <c r="L116" s="3" t="s">
        <v>23</v>
      </c>
      <c r="M116" s="3" t="s">
        <v>23</v>
      </c>
      <c r="N116" s="3" t="s">
        <v>151</v>
      </c>
      <c r="O116" s="4">
        <v>42916</v>
      </c>
      <c r="P116" s="4">
        <v>42926</v>
      </c>
      <c r="Q116" s="3" t="s">
        <v>25</v>
      </c>
    </row>
    <row r="117" spans="1:17" x14ac:dyDescent="0.25">
      <c r="A117" s="3" t="s">
        <v>17</v>
      </c>
      <c r="B117" s="3" t="s">
        <v>26</v>
      </c>
      <c r="C117" s="3" t="s">
        <v>152</v>
      </c>
      <c r="D117" s="3" t="s">
        <v>291</v>
      </c>
      <c r="E117" s="3" t="s">
        <v>26</v>
      </c>
      <c r="F117" s="3" t="s">
        <v>43</v>
      </c>
      <c r="G117" s="3" t="s">
        <v>21</v>
      </c>
      <c r="H117" s="3" t="s">
        <v>22</v>
      </c>
      <c r="I117" s="3" t="s">
        <v>23</v>
      </c>
      <c r="J117" s="6">
        <v>18414</v>
      </c>
      <c r="K117" s="3" t="s">
        <v>153</v>
      </c>
      <c r="L117" s="3" t="s">
        <v>23</v>
      </c>
      <c r="M117" s="3" t="s">
        <v>23</v>
      </c>
      <c r="N117" s="3" t="s">
        <v>152</v>
      </c>
      <c r="O117" s="4">
        <v>42916</v>
      </c>
      <c r="P117" s="4">
        <v>42927</v>
      </c>
      <c r="Q117" s="3" t="s">
        <v>25</v>
      </c>
    </row>
    <row r="118" spans="1:17" x14ac:dyDescent="0.25">
      <c r="A118" s="3" t="s">
        <v>17</v>
      </c>
      <c r="B118" s="3" t="s">
        <v>120</v>
      </c>
      <c r="C118" s="3" t="s">
        <v>154</v>
      </c>
      <c r="D118" s="3" t="s">
        <v>293</v>
      </c>
      <c r="E118" s="3" t="s">
        <v>120</v>
      </c>
      <c r="F118" s="3" t="s">
        <v>43</v>
      </c>
      <c r="G118" s="3" t="s">
        <v>21</v>
      </c>
      <c r="H118" s="3" t="s">
        <v>22</v>
      </c>
      <c r="I118" s="3" t="s">
        <v>23</v>
      </c>
      <c r="J118" s="6">
        <v>-417</v>
      </c>
      <c r="K118" s="3" t="s">
        <v>40</v>
      </c>
      <c r="L118" s="3" t="s">
        <v>23</v>
      </c>
      <c r="M118" s="3" t="s">
        <v>23</v>
      </c>
      <c r="N118" s="3" t="s">
        <v>154</v>
      </c>
      <c r="O118" s="4">
        <v>42916</v>
      </c>
      <c r="P118" s="4">
        <v>42926</v>
      </c>
      <c r="Q118" s="3" t="s">
        <v>25</v>
      </c>
    </row>
    <row r="119" spans="1:17" x14ac:dyDescent="0.25">
      <c r="A119" s="3" t="s">
        <v>17</v>
      </c>
      <c r="B119" s="3" t="s">
        <v>28</v>
      </c>
      <c r="C119" s="3" t="s">
        <v>155</v>
      </c>
      <c r="D119" s="3" t="s">
        <v>290</v>
      </c>
      <c r="E119" s="3" t="s">
        <v>28</v>
      </c>
      <c r="F119" s="3" t="s">
        <v>43</v>
      </c>
      <c r="G119" s="3" t="s">
        <v>21</v>
      </c>
      <c r="H119" s="3" t="s">
        <v>22</v>
      </c>
      <c r="I119" s="3" t="s">
        <v>23</v>
      </c>
      <c r="J119" s="6">
        <v>12511</v>
      </c>
      <c r="K119" s="3" t="s">
        <v>141</v>
      </c>
      <c r="L119" s="3" t="s">
        <v>23</v>
      </c>
      <c r="M119" s="3" t="s">
        <v>23</v>
      </c>
      <c r="N119" s="3" t="s">
        <v>155</v>
      </c>
      <c r="O119" s="4">
        <v>42916</v>
      </c>
      <c r="P119" s="4">
        <v>42927</v>
      </c>
      <c r="Q119" s="3" t="s">
        <v>25</v>
      </c>
    </row>
    <row r="120" spans="1:17" x14ac:dyDescent="0.25">
      <c r="A120" s="3" t="s">
        <v>17</v>
      </c>
      <c r="B120" s="3" t="s">
        <v>18</v>
      </c>
      <c r="C120" s="3" t="s">
        <v>156</v>
      </c>
      <c r="D120" s="3" t="s">
        <v>292</v>
      </c>
      <c r="E120" s="3" t="s">
        <v>18</v>
      </c>
      <c r="F120" s="3" t="s">
        <v>43</v>
      </c>
      <c r="G120" s="3" t="s">
        <v>21</v>
      </c>
      <c r="H120" s="3" t="s">
        <v>22</v>
      </c>
      <c r="I120" s="3" t="s">
        <v>23</v>
      </c>
      <c r="J120" s="6">
        <v>130</v>
      </c>
      <c r="K120" s="3" t="s">
        <v>24</v>
      </c>
      <c r="L120" s="3" t="s">
        <v>23</v>
      </c>
      <c r="M120" s="3" t="s">
        <v>23</v>
      </c>
      <c r="N120" s="3" t="s">
        <v>156</v>
      </c>
      <c r="O120" s="4">
        <v>42947</v>
      </c>
      <c r="P120" s="4">
        <v>42956</v>
      </c>
      <c r="Q120" s="3" t="s">
        <v>25</v>
      </c>
    </row>
    <row r="121" spans="1:17" x14ac:dyDescent="0.25">
      <c r="A121" s="3" t="s">
        <v>17</v>
      </c>
      <c r="B121" s="3" t="s">
        <v>28</v>
      </c>
      <c r="C121" s="3" t="s">
        <v>157</v>
      </c>
      <c r="D121" s="3" t="s">
        <v>290</v>
      </c>
      <c r="E121" s="3" t="s">
        <v>28</v>
      </c>
      <c r="F121" s="3" t="s">
        <v>43</v>
      </c>
      <c r="G121" s="3" t="s">
        <v>21</v>
      </c>
      <c r="H121" s="3" t="s">
        <v>22</v>
      </c>
      <c r="I121" s="3" t="s">
        <v>23</v>
      </c>
      <c r="J121" s="6">
        <v>14155</v>
      </c>
      <c r="K121" s="3" t="s">
        <v>24</v>
      </c>
      <c r="L121" s="3" t="s">
        <v>23</v>
      </c>
      <c r="M121" s="3" t="s">
        <v>23</v>
      </c>
      <c r="N121" s="3" t="s">
        <v>157</v>
      </c>
      <c r="O121" s="4">
        <v>42947</v>
      </c>
      <c r="P121" s="4">
        <v>42956</v>
      </c>
      <c r="Q121" s="3" t="s">
        <v>25</v>
      </c>
    </row>
    <row r="122" spans="1:17" x14ac:dyDescent="0.25">
      <c r="A122" s="3" t="s">
        <v>17</v>
      </c>
      <c r="B122" s="3" t="s">
        <v>26</v>
      </c>
      <c r="C122" s="3" t="s">
        <v>158</v>
      </c>
      <c r="D122" s="3" t="s">
        <v>291</v>
      </c>
      <c r="E122" s="3" t="s">
        <v>26</v>
      </c>
      <c r="F122" s="3" t="s">
        <v>43</v>
      </c>
      <c r="G122" s="3" t="s">
        <v>21</v>
      </c>
      <c r="H122" s="3" t="s">
        <v>22</v>
      </c>
      <c r="I122" s="3" t="s">
        <v>23</v>
      </c>
      <c r="J122" s="6">
        <v>15905</v>
      </c>
      <c r="K122" s="3" t="s">
        <v>24</v>
      </c>
      <c r="L122" s="3" t="s">
        <v>23</v>
      </c>
      <c r="M122" s="3" t="s">
        <v>23</v>
      </c>
      <c r="N122" s="3" t="s">
        <v>158</v>
      </c>
      <c r="O122" s="4">
        <v>42947</v>
      </c>
      <c r="P122" s="4">
        <v>42956</v>
      </c>
      <c r="Q122" s="3" t="s">
        <v>25</v>
      </c>
    </row>
    <row r="123" spans="1:17" x14ac:dyDescent="0.25">
      <c r="A123" s="3" t="s">
        <v>17</v>
      </c>
      <c r="B123" s="3" t="s">
        <v>18</v>
      </c>
      <c r="C123" s="3" t="s">
        <v>159</v>
      </c>
      <c r="D123" s="3" t="s">
        <v>292</v>
      </c>
      <c r="E123" s="3" t="s">
        <v>18</v>
      </c>
      <c r="F123" s="3" t="s">
        <v>43</v>
      </c>
      <c r="G123" s="3" t="s">
        <v>21</v>
      </c>
      <c r="H123" s="3" t="s">
        <v>22</v>
      </c>
      <c r="I123" s="3" t="s">
        <v>23</v>
      </c>
      <c r="J123" s="6">
        <v>205</v>
      </c>
      <c r="K123" s="3" t="s">
        <v>24</v>
      </c>
      <c r="L123" s="3" t="s">
        <v>23</v>
      </c>
      <c r="M123" s="3" t="s">
        <v>23</v>
      </c>
      <c r="N123" s="3" t="s">
        <v>159</v>
      </c>
      <c r="O123" s="4">
        <v>42978</v>
      </c>
      <c r="P123" s="4">
        <v>42989</v>
      </c>
      <c r="Q123" s="3" t="s">
        <v>25</v>
      </c>
    </row>
    <row r="124" spans="1:17" x14ac:dyDescent="0.25">
      <c r="A124" s="3" t="s">
        <v>17</v>
      </c>
      <c r="B124" s="3" t="s">
        <v>18</v>
      </c>
      <c r="C124" s="3" t="s">
        <v>159</v>
      </c>
      <c r="D124" s="3" t="s">
        <v>292</v>
      </c>
      <c r="E124" s="3" t="s">
        <v>18</v>
      </c>
      <c r="F124" s="3" t="s">
        <v>43</v>
      </c>
      <c r="G124" s="3" t="s">
        <v>21</v>
      </c>
      <c r="H124" s="3" t="s">
        <v>22</v>
      </c>
      <c r="I124" s="3" t="s">
        <v>23</v>
      </c>
      <c r="J124" s="6">
        <v>83</v>
      </c>
      <c r="K124" s="3" t="s">
        <v>160</v>
      </c>
      <c r="L124" s="3" t="s">
        <v>23</v>
      </c>
      <c r="M124" s="3" t="s">
        <v>23</v>
      </c>
      <c r="N124" s="3" t="s">
        <v>159</v>
      </c>
      <c r="O124" s="4">
        <v>42978</v>
      </c>
      <c r="P124" s="4">
        <v>42989</v>
      </c>
      <c r="Q124" s="3" t="s">
        <v>25</v>
      </c>
    </row>
    <row r="125" spans="1:17" x14ac:dyDescent="0.25">
      <c r="A125" s="3" t="s">
        <v>17</v>
      </c>
      <c r="B125" s="3" t="s">
        <v>26</v>
      </c>
      <c r="C125" s="3" t="s">
        <v>161</v>
      </c>
      <c r="D125" s="3" t="s">
        <v>291</v>
      </c>
      <c r="E125" s="3" t="s">
        <v>26</v>
      </c>
      <c r="F125" s="3" t="s">
        <v>43</v>
      </c>
      <c r="G125" s="3" t="s">
        <v>21</v>
      </c>
      <c r="H125" s="3" t="s">
        <v>22</v>
      </c>
      <c r="I125" s="3" t="s">
        <v>23</v>
      </c>
      <c r="J125" s="6">
        <v>15510</v>
      </c>
      <c r="K125" s="3" t="s">
        <v>24</v>
      </c>
      <c r="L125" s="3" t="s">
        <v>23</v>
      </c>
      <c r="M125" s="3" t="s">
        <v>23</v>
      </c>
      <c r="N125" s="3" t="s">
        <v>161</v>
      </c>
      <c r="O125" s="4">
        <v>42978</v>
      </c>
      <c r="P125" s="4">
        <v>42989</v>
      </c>
      <c r="Q125" s="3" t="s">
        <v>25</v>
      </c>
    </row>
    <row r="126" spans="1:17" x14ac:dyDescent="0.25">
      <c r="A126" s="3" t="s">
        <v>17</v>
      </c>
      <c r="B126" s="3" t="s">
        <v>28</v>
      </c>
      <c r="C126" s="3" t="s">
        <v>162</v>
      </c>
      <c r="D126" s="3" t="s">
        <v>290</v>
      </c>
      <c r="E126" s="3" t="s">
        <v>28</v>
      </c>
      <c r="F126" s="3" t="s">
        <v>43</v>
      </c>
      <c r="G126" s="3" t="s">
        <v>21</v>
      </c>
      <c r="H126" s="3" t="s">
        <v>22</v>
      </c>
      <c r="I126" s="3" t="s">
        <v>23</v>
      </c>
      <c r="J126" s="6">
        <v>14434</v>
      </c>
      <c r="K126" s="3" t="s">
        <v>24</v>
      </c>
      <c r="L126" s="3" t="s">
        <v>23</v>
      </c>
      <c r="M126" s="3" t="s">
        <v>23</v>
      </c>
      <c r="N126" s="3" t="s">
        <v>162</v>
      </c>
      <c r="O126" s="4">
        <v>42978</v>
      </c>
      <c r="P126" s="4">
        <v>42989</v>
      </c>
      <c r="Q126" s="3" t="s">
        <v>25</v>
      </c>
    </row>
    <row r="127" spans="1:17" x14ac:dyDescent="0.25">
      <c r="A127" s="3" t="s">
        <v>17</v>
      </c>
      <c r="B127" s="3" t="s">
        <v>26</v>
      </c>
      <c r="C127" s="3" t="s">
        <v>163</v>
      </c>
      <c r="D127" s="3" t="s">
        <v>291</v>
      </c>
      <c r="E127" s="3" t="s">
        <v>26</v>
      </c>
      <c r="F127" s="3" t="s">
        <v>43</v>
      </c>
      <c r="G127" s="3" t="s">
        <v>21</v>
      </c>
      <c r="H127" s="3" t="s">
        <v>22</v>
      </c>
      <c r="I127" s="3" t="s">
        <v>23</v>
      </c>
      <c r="J127" s="6">
        <v>24173</v>
      </c>
      <c r="K127" s="3" t="s">
        <v>164</v>
      </c>
      <c r="L127" s="3" t="s">
        <v>23</v>
      </c>
      <c r="M127" s="3" t="s">
        <v>23</v>
      </c>
      <c r="N127" s="3" t="s">
        <v>163</v>
      </c>
      <c r="O127" s="4">
        <v>43008</v>
      </c>
      <c r="P127" s="4">
        <v>43017</v>
      </c>
      <c r="Q127" s="3" t="s">
        <v>25</v>
      </c>
    </row>
    <row r="128" spans="1:17" x14ac:dyDescent="0.25">
      <c r="A128" s="3" t="s">
        <v>17</v>
      </c>
      <c r="B128" s="3" t="s">
        <v>18</v>
      </c>
      <c r="C128" s="3" t="s">
        <v>165</v>
      </c>
      <c r="D128" s="3" t="s">
        <v>292</v>
      </c>
      <c r="E128" s="3" t="s">
        <v>18</v>
      </c>
      <c r="F128" s="3" t="s">
        <v>43</v>
      </c>
      <c r="G128" s="3" t="s">
        <v>21</v>
      </c>
      <c r="H128" s="3" t="s">
        <v>22</v>
      </c>
      <c r="I128" s="3" t="s">
        <v>23</v>
      </c>
      <c r="J128" s="6">
        <v>379</v>
      </c>
      <c r="K128" s="3" t="s">
        <v>143</v>
      </c>
      <c r="L128" s="3" t="s">
        <v>23</v>
      </c>
      <c r="M128" s="3" t="s">
        <v>23</v>
      </c>
      <c r="N128" s="3" t="s">
        <v>165</v>
      </c>
      <c r="O128" s="4">
        <v>43008</v>
      </c>
      <c r="P128" s="4">
        <v>43015</v>
      </c>
      <c r="Q128" s="3" t="s">
        <v>25</v>
      </c>
    </row>
    <row r="129" spans="1:17" x14ac:dyDescent="0.25">
      <c r="A129" s="3" t="s">
        <v>17</v>
      </c>
      <c r="B129" s="3" t="s">
        <v>28</v>
      </c>
      <c r="C129" s="3" t="s">
        <v>166</v>
      </c>
      <c r="D129" s="3" t="s">
        <v>290</v>
      </c>
      <c r="E129" s="3" t="s">
        <v>28</v>
      </c>
      <c r="F129" s="3" t="s">
        <v>43</v>
      </c>
      <c r="G129" s="3" t="s">
        <v>21</v>
      </c>
      <c r="H129" s="3" t="s">
        <v>22</v>
      </c>
      <c r="I129" s="3" t="s">
        <v>23</v>
      </c>
      <c r="J129" s="6">
        <v>-154186</v>
      </c>
      <c r="K129" s="3" t="s">
        <v>141</v>
      </c>
      <c r="L129" s="3" t="s">
        <v>23</v>
      </c>
      <c r="M129" s="3" t="s">
        <v>23</v>
      </c>
      <c r="N129" s="3" t="s">
        <v>166</v>
      </c>
      <c r="O129" s="4">
        <v>43008</v>
      </c>
      <c r="P129" s="4">
        <v>43017</v>
      </c>
      <c r="Q129" s="3" t="s">
        <v>25</v>
      </c>
    </row>
    <row r="130" spans="1:17" x14ac:dyDescent="0.25">
      <c r="A130" s="3" t="s">
        <v>17</v>
      </c>
      <c r="B130" s="3" t="s">
        <v>120</v>
      </c>
      <c r="C130" s="3" t="s">
        <v>167</v>
      </c>
      <c r="D130" s="3" t="s">
        <v>293</v>
      </c>
      <c r="E130" s="3" t="s">
        <v>120</v>
      </c>
      <c r="F130" s="3" t="s">
        <v>43</v>
      </c>
      <c r="G130" s="3" t="s">
        <v>21</v>
      </c>
      <c r="H130" s="3" t="s">
        <v>22</v>
      </c>
      <c r="I130" s="3" t="s">
        <v>23</v>
      </c>
      <c r="J130" s="6">
        <v>6110</v>
      </c>
      <c r="K130" s="3" t="s">
        <v>40</v>
      </c>
      <c r="L130" s="3" t="s">
        <v>23</v>
      </c>
      <c r="M130" s="3" t="s">
        <v>23</v>
      </c>
      <c r="N130" s="3" t="s">
        <v>167</v>
      </c>
      <c r="O130" s="4">
        <v>43008</v>
      </c>
      <c r="P130" s="4">
        <v>43017</v>
      </c>
      <c r="Q130" s="3" t="s">
        <v>25</v>
      </c>
    </row>
    <row r="131" spans="1:17" x14ac:dyDescent="0.25">
      <c r="A131" s="3" t="s">
        <v>17</v>
      </c>
      <c r="B131" s="3" t="s">
        <v>18</v>
      </c>
      <c r="C131" s="3" t="s">
        <v>168</v>
      </c>
      <c r="D131" s="3" t="s">
        <v>292</v>
      </c>
      <c r="E131" s="3" t="s">
        <v>18</v>
      </c>
      <c r="F131" s="3" t="s">
        <v>43</v>
      </c>
      <c r="G131" s="3" t="s">
        <v>21</v>
      </c>
      <c r="H131" s="3" t="s">
        <v>22</v>
      </c>
      <c r="I131" s="3" t="s">
        <v>23</v>
      </c>
      <c r="J131" s="6">
        <v>262</v>
      </c>
      <c r="K131" s="3" t="s">
        <v>24</v>
      </c>
      <c r="L131" s="3" t="s">
        <v>23</v>
      </c>
      <c r="M131" s="3" t="s">
        <v>23</v>
      </c>
      <c r="N131" s="3" t="s">
        <v>168</v>
      </c>
      <c r="O131" s="4">
        <v>43039</v>
      </c>
      <c r="P131" s="4">
        <v>43046</v>
      </c>
      <c r="Q131" s="3" t="s">
        <v>25</v>
      </c>
    </row>
    <row r="132" spans="1:17" x14ac:dyDescent="0.25">
      <c r="A132" s="3" t="s">
        <v>17</v>
      </c>
      <c r="B132" s="3" t="s">
        <v>28</v>
      </c>
      <c r="C132" s="3" t="s">
        <v>169</v>
      </c>
      <c r="D132" s="3" t="s">
        <v>290</v>
      </c>
      <c r="E132" s="3" t="s">
        <v>28</v>
      </c>
      <c r="F132" s="3" t="s">
        <v>43</v>
      </c>
      <c r="G132" s="3" t="s">
        <v>21</v>
      </c>
      <c r="H132" s="3" t="s">
        <v>22</v>
      </c>
      <c r="I132" s="3" t="s">
        <v>23</v>
      </c>
      <c r="J132" s="6">
        <v>11585</v>
      </c>
      <c r="K132" s="3" t="s">
        <v>24</v>
      </c>
      <c r="L132" s="3" t="s">
        <v>23</v>
      </c>
      <c r="M132" s="3" t="s">
        <v>23</v>
      </c>
      <c r="N132" s="3" t="s">
        <v>169</v>
      </c>
      <c r="O132" s="4">
        <v>43039</v>
      </c>
      <c r="P132" s="4">
        <v>43046</v>
      </c>
      <c r="Q132" s="3" t="s">
        <v>25</v>
      </c>
    </row>
    <row r="133" spans="1:17" x14ac:dyDescent="0.25">
      <c r="A133" s="3" t="s">
        <v>17</v>
      </c>
      <c r="B133" s="3" t="s">
        <v>26</v>
      </c>
      <c r="C133" s="3" t="s">
        <v>170</v>
      </c>
      <c r="D133" s="3" t="s">
        <v>291</v>
      </c>
      <c r="E133" s="3" t="s">
        <v>26</v>
      </c>
      <c r="F133" s="3" t="s">
        <v>43</v>
      </c>
      <c r="G133" s="3" t="s">
        <v>21</v>
      </c>
      <c r="H133" s="3" t="s">
        <v>22</v>
      </c>
      <c r="I133" s="3" t="s">
        <v>23</v>
      </c>
      <c r="J133" s="6">
        <v>14962</v>
      </c>
      <c r="K133" s="3" t="s">
        <v>24</v>
      </c>
      <c r="L133" s="3" t="s">
        <v>23</v>
      </c>
      <c r="M133" s="3" t="s">
        <v>23</v>
      </c>
      <c r="N133" s="3" t="s">
        <v>170</v>
      </c>
      <c r="O133" s="4">
        <v>43039</v>
      </c>
      <c r="P133" s="4">
        <v>43047</v>
      </c>
      <c r="Q133" s="3" t="s">
        <v>25</v>
      </c>
    </row>
    <row r="134" spans="1:17" x14ac:dyDescent="0.25">
      <c r="A134" s="3" t="s">
        <v>17</v>
      </c>
      <c r="B134" s="3" t="s">
        <v>18</v>
      </c>
      <c r="C134" s="3" t="s">
        <v>171</v>
      </c>
      <c r="D134" s="3" t="s">
        <v>292</v>
      </c>
      <c r="E134" s="3" t="s">
        <v>18</v>
      </c>
      <c r="F134" s="3" t="s">
        <v>43</v>
      </c>
      <c r="G134" s="3" t="s">
        <v>21</v>
      </c>
      <c r="H134" s="3" t="s">
        <v>22</v>
      </c>
      <c r="I134" s="3" t="s">
        <v>23</v>
      </c>
      <c r="J134" s="6">
        <v>331</v>
      </c>
      <c r="K134" s="3" t="s">
        <v>24</v>
      </c>
      <c r="L134" s="3" t="s">
        <v>23</v>
      </c>
      <c r="M134" s="3" t="s">
        <v>23</v>
      </c>
      <c r="N134" s="3" t="s">
        <v>171</v>
      </c>
      <c r="O134" s="4">
        <v>43069</v>
      </c>
      <c r="P134" s="4">
        <v>43076</v>
      </c>
      <c r="Q134" s="3" t="s">
        <v>25</v>
      </c>
    </row>
    <row r="135" spans="1:17" x14ac:dyDescent="0.25">
      <c r="A135" s="3" t="s">
        <v>17</v>
      </c>
      <c r="B135" s="3" t="s">
        <v>28</v>
      </c>
      <c r="C135" s="3" t="s">
        <v>172</v>
      </c>
      <c r="D135" s="3" t="s">
        <v>290</v>
      </c>
      <c r="E135" s="3" t="s">
        <v>28</v>
      </c>
      <c r="F135" s="3" t="s">
        <v>43</v>
      </c>
      <c r="G135" s="3" t="s">
        <v>21</v>
      </c>
      <c r="H135" s="3" t="s">
        <v>22</v>
      </c>
      <c r="I135" s="3" t="s">
        <v>23</v>
      </c>
      <c r="J135" s="6">
        <v>12502</v>
      </c>
      <c r="K135" s="3" t="s">
        <v>24</v>
      </c>
      <c r="L135" s="3" t="s">
        <v>23</v>
      </c>
      <c r="M135" s="3" t="s">
        <v>23</v>
      </c>
      <c r="N135" s="3" t="s">
        <v>172</v>
      </c>
      <c r="O135" s="4">
        <v>43069</v>
      </c>
      <c r="P135" s="4">
        <v>43076</v>
      </c>
      <c r="Q135" s="3" t="s">
        <v>25</v>
      </c>
    </row>
    <row r="136" spans="1:17" x14ac:dyDescent="0.25">
      <c r="A136" s="3" t="s">
        <v>17</v>
      </c>
      <c r="B136" s="3" t="s">
        <v>26</v>
      </c>
      <c r="C136" s="3" t="s">
        <v>173</v>
      </c>
      <c r="D136" s="3" t="s">
        <v>291</v>
      </c>
      <c r="E136" s="3" t="s">
        <v>26</v>
      </c>
      <c r="F136" s="3" t="s">
        <v>43</v>
      </c>
      <c r="G136" s="3" t="s">
        <v>21</v>
      </c>
      <c r="H136" s="3" t="s">
        <v>22</v>
      </c>
      <c r="I136" s="3" t="s">
        <v>23</v>
      </c>
      <c r="J136" s="6">
        <v>17214</v>
      </c>
      <c r="K136" s="3" t="s">
        <v>24</v>
      </c>
      <c r="L136" s="3" t="s">
        <v>23</v>
      </c>
      <c r="M136" s="3" t="s">
        <v>23</v>
      </c>
      <c r="N136" s="3" t="s">
        <v>173</v>
      </c>
      <c r="O136" s="4">
        <v>43069</v>
      </c>
      <c r="P136" s="4">
        <v>43080</v>
      </c>
      <c r="Q136" s="3" t="s">
        <v>25</v>
      </c>
    </row>
    <row r="137" spans="1:17" x14ac:dyDescent="0.25">
      <c r="A137" s="3" t="s">
        <v>17</v>
      </c>
      <c r="B137" s="3" t="s">
        <v>18</v>
      </c>
      <c r="C137" s="3" t="s">
        <v>174</v>
      </c>
      <c r="D137" s="3" t="s">
        <v>292</v>
      </c>
      <c r="E137" s="3" t="s">
        <v>18</v>
      </c>
      <c r="F137" s="3" t="s">
        <v>43</v>
      </c>
      <c r="G137" s="3" t="s">
        <v>21</v>
      </c>
      <c r="H137" s="3" t="s">
        <v>22</v>
      </c>
      <c r="I137" s="3" t="s">
        <v>23</v>
      </c>
      <c r="J137" s="6">
        <v>213</v>
      </c>
      <c r="K137" s="3" t="s">
        <v>128</v>
      </c>
      <c r="L137" s="3" t="s">
        <v>23</v>
      </c>
      <c r="M137" s="3" t="s">
        <v>23</v>
      </c>
      <c r="N137" s="3" t="s">
        <v>174</v>
      </c>
      <c r="O137" s="4">
        <v>43100</v>
      </c>
      <c r="P137" s="4">
        <v>43110</v>
      </c>
      <c r="Q137" s="3" t="s">
        <v>25</v>
      </c>
    </row>
    <row r="138" spans="1:17" x14ac:dyDescent="0.25">
      <c r="A138" s="3" t="s">
        <v>17</v>
      </c>
      <c r="B138" s="3" t="s">
        <v>28</v>
      </c>
      <c r="C138" s="3" t="s">
        <v>175</v>
      </c>
      <c r="D138" s="3" t="s">
        <v>290</v>
      </c>
      <c r="E138" s="3" t="s">
        <v>28</v>
      </c>
      <c r="F138" s="3" t="s">
        <v>43</v>
      </c>
      <c r="G138" s="3" t="s">
        <v>21</v>
      </c>
      <c r="H138" s="3" t="s">
        <v>22</v>
      </c>
      <c r="I138" s="3" t="s">
        <v>23</v>
      </c>
      <c r="J138" s="6">
        <v>-49274</v>
      </c>
      <c r="K138" s="3" t="s">
        <v>176</v>
      </c>
      <c r="L138" s="3" t="s">
        <v>23</v>
      </c>
      <c r="M138" s="3" t="s">
        <v>23</v>
      </c>
      <c r="N138" s="3" t="s">
        <v>175</v>
      </c>
      <c r="O138" s="4">
        <v>43100</v>
      </c>
      <c r="P138" s="4">
        <v>43111</v>
      </c>
      <c r="Q138" s="3" t="s">
        <v>25</v>
      </c>
    </row>
    <row r="139" spans="1:17" x14ac:dyDescent="0.25">
      <c r="A139" s="3" t="s">
        <v>17</v>
      </c>
      <c r="B139" s="3" t="s">
        <v>26</v>
      </c>
      <c r="C139" s="3" t="s">
        <v>177</v>
      </c>
      <c r="D139" s="3" t="s">
        <v>291</v>
      </c>
      <c r="E139" s="3" t="s">
        <v>26</v>
      </c>
      <c r="F139" s="3" t="s">
        <v>43</v>
      </c>
      <c r="G139" s="3" t="s">
        <v>21</v>
      </c>
      <c r="H139" s="3" t="s">
        <v>22</v>
      </c>
      <c r="I139" s="3" t="s">
        <v>23</v>
      </c>
      <c r="J139" s="6">
        <v>30122.46</v>
      </c>
      <c r="K139" s="3" t="s">
        <v>178</v>
      </c>
      <c r="L139" s="3" t="s">
        <v>23</v>
      </c>
      <c r="M139" s="3" t="s">
        <v>23</v>
      </c>
      <c r="N139" s="3" t="s">
        <v>177</v>
      </c>
      <c r="O139" s="4">
        <v>43100</v>
      </c>
      <c r="P139" s="4">
        <v>43111</v>
      </c>
      <c r="Q139" s="3" t="s">
        <v>25</v>
      </c>
    </row>
    <row r="140" spans="1:17" x14ac:dyDescent="0.25">
      <c r="A140" s="3" t="s">
        <v>17</v>
      </c>
      <c r="B140" s="3" t="s">
        <v>18</v>
      </c>
      <c r="C140" s="3" t="s">
        <v>179</v>
      </c>
      <c r="D140" s="3" t="s">
        <v>292</v>
      </c>
      <c r="E140" s="3" t="s">
        <v>18</v>
      </c>
      <c r="F140" s="3" t="s">
        <v>43</v>
      </c>
      <c r="G140" s="3" t="s">
        <v>21</v>
      </c>
      <c r="H140" s="3" t="s">
        <v>22</v>
      </c>
      <c r="I140" s="3" t="s">
        <v>23</v>
      </c>
      <c r="J140" s="6">
        <v>553</v>
      </c>
      <c r="K140" s="3" t="s">
        <v>24</v>
      </c>
      <c r="L140" s="3" t="s">
        <v>23</v>
      </c>
      <c r="M140" s="3" t="s">
        <v>23</v>
      </c>
      <c r="N140" s="3" t="s">
        <v>179</v>
      </c>
      <c r="O140" s="4">
        <v>43131</v>
      </c>
      <c r="P140" s="4">
        <v>43142</v>
      </c>
      <c r="Q140" s="3" t="s">
        <v>25</v>
      </c>
    </row>
    <row r="141" spans="1:17" x14ac:dyDescent="0.25">
      <c r="A141" s="3" t="s">
        <v>17</v>
      </c>
      <c r="B141" s="3" t="s">
        <v>28</v>
      </c>
      <c r="C141" s="3" t="s">
        <v>180</v>
      </c>
      <c r="D141" s="3" t="s">
        <v>290</v>
      </c>
      <c r="E141" s="3" t="s">
        <v>28</v>
      </c>
      <c r="F141" s="3" t="s">
        <v>43</v>
      </c>
      <c r="G141" s="3" t="s">
        <v>21</v>
      </c>
      <c r="H141" s="3" t="s">
        <v>22</v>
      </c>
      <c r="I141" s="3" t="s">
        <v>23</v>
      </c>
      <c r="J141" s="6">
        <v>6726</v>
      </c>
      <c r="K141" s="3" t="s">
        <v>24</v>
      </c>
      <c r="L141" s="3" t="s">
        <v>23</v>
      </c>
      <c r="M141" s="3" t="s">
        <v>23</v>
      </c>
      <c r="N141" s="3" t="s">
        <v>180</v>
      </c>
      <c r="O141" s="4">
        <v>43131</v>
      </c>
      <c r="P141" s="4">
        <v>43147</v>
      </c>
      <c r="Q141" s="3" t="s">
        <v>25</v>
      </c>
    </row>
    <row r="142" spans="1:17" x14ac:dyDescent="0.25">
      <c r="A142" s="3" t="s">
        <v>17</v>
      </c>
      <c r="B142" s="3" t="s">
        <v>18</v>
      </c>
      <c r="C142" s="3" t="s">
        <v>181</v>
      </c>
      <c r="D142" s="3" t="s">
        <v>292</v>
      </c>
      <c r="E142" s="3" t="s">
        <v>18</v>
      </c>
      <c r="F142" s="3" t="s">
        <v>43</v>
      </c>
      <c r="G142" s="3" t="s">
        <v>21</v>
      </c>
      <c r="H142" s="3" t="s">
        <v>22</v>
      </c>
      <c r="I142" s="3" t="s">
        <v>23</v>
      </c>
      <c r="J142" s="6">
        <v>-8</v>
      </c>
      <c r="K142" s="3" t="s">
        <v>182</v>
      </c>
      <c r="L142" s="3" t="s">
        <v>23</v>
      </c>
      <c r="M142" s="3" t="s">
        <v>23</v>
      </c>
      <c r="N142" s="3" t="s">
        <v>181</v>
      </c>
      <c r="O142" s="4">
        <v>43131</v>
      </c>
      <c r="P142" s="4">
        <v>43151</v>
      </c>
      <c r="Q142" s="3" t="s">
        <v>25</v>
      </c>
    </row>
    <row r="143" spans="1:17" x14ac:dyDescent="0.25">
      <c r="A143" s="3" t="s">
        <v>17</v>
      </c>
      <c r="B143" s="3" t="s">
        <v>26</v>
      </c>
      <c r="C143" s="3" t="s">
        <v>183</v>
      </c>
      <c r="D143" s="3" t="s">
        <v>291</v>
      </c>
      <c r="E143" s="3" t="s">
        <v>26</v>
      </c>
      <c r="F143" s="3" t="s">
        <v>43</v>
      </c>
      <c r="G143" s="3" t="s">
        <v>21</v>
      </c>
      <c r="H143" s="3" t="s">
        <v>22</v>
      </c>
      <c r="I143" s="3" t="s">
        <v>23</v>
      </c>
      <c r="J143" s="6">
        <v>24838</v>
      </c>
      <c r="K143" s="3" t="s">
        <v>24</v>
      </c>
      <c r="L143" s="3" t="s">
        <v>23</v>
      </c>
      <c r="M143" s="3" t="s">
        <v>23</v>
      </c>
      <c r="N143" s="3" t="s">
        <v>183</v>
      </c>
      <c r="O143" s="4">
        <v>43131</v>
      </c>
      <c r="P143" s="4">
        <v>43151</v>
      </c>
      <c r="Q143" s="3" t="s">
        <v>25</v>
      </c>
    </row>
    <row r="144" spans="1:17" x14ac:dyDescent="0.25">
      <c r="A144" s="3" t="s">
        <v>17</v>
      </c>
      <c r="B144" s="3" t="s">
        <v>28</v>
      </c>
      <c r="C144" s="3" t="s">
        <v>184</v>
      </c>
      <c r="D144" s="3" t="s">
        <v>290</v>
      </c>
      <c r="E144" s="3" t="s">
        <v>28</v>
      </c>
      <c r="F144" s="3" t="s">
        <v>43</v>
      </c>
      <c r="G144" s="3" t="s">
        <v>21</v>
      </c>
      <c r="H144" s="3" t="s">
        <v>22</v>
      </c>
      <c r="I144" s="3" t="s">
        <v>23</v>
      </c>
      <c r="J144" s="6">
        <v>1642</v>
      </c>
      <c r="K144" s="3" t="s">
        <v>185</v>
      </c>
      <c r="L144" s="3" t="s">
        <v>23</v>
      </c>
      <c r="M144" s="3" t="s">
        <v>23</v>
      </c>
      <c r="N144" s="3" t="s">
        <v>184</v>
      </c>
      <c r="O144" s="4">
        <v>43131</v>
      </c>
      <c r="P144" s="4">
        <v>43151</v>
      </c>
      <c r="Q144" s="3" t="s">
        <v>25</v>
      </c>
    </row>
    <row r="145" spans="1:17" x14ac:dyDescent="0.25">
      <c r="A145" s="3" t="s">
        <v>17</v>
      </c>
      <c r="B145" s="3" t="s">
        <v>26</v>
      </c>
      <c r="C145" s="3" t="s">
        <v>186</v>
      </c>
      <c r="D145" s="3" t="s">
        <v>291</v>
      </c>
      <c r="E145" s="3" t="s">
        <v>26</v>
      </c>
      <c r="F145" s="3" t="s">
        <v>43</v>
      </c>
      <c r="G145" s="3" t="s">
        <v>21</v>
      </c>
      <c r="H145" s="3" t="s">
        <v>22</v>
      </c>
      <c r="I145" s="3" t="s">
        <v>23</v>
      </c>
      <c r="J145" s="6">
        <v>20298</v>
      </c>
      <c r="K145" s="3" t="s">
        <v>24</v>
      </c>
      <c r="L145" s="3" t="s">
        <v>23</v>
      </c>
      <c r="M145" s="3" t="s">
        <v>23</v>
      </c>
      <c r="N145" s="3" t="s">
        <v>186</v>
      </c>
      <c r="O145" s="4">
        <v>43159</v>
      </c>
      <c r="P145" s="4">
        <v>43172</v>
      </c>
      <c r="Q145" s="3" t="s">
        <v>25</v>
      </c>
    </row>
    <row r="146" spans="1:17" x14ac:dyDescent="0.25">
      <c r="A146" s="3" t="s">
        <v>17</v>
      </c>
      <c r="B146" s="3" t="s">
        <v>28</v>
      </c>
      <c r="C146" s="3" t="s">
        <v>187</v>
      </c>
      <c r="D146" s="3" t="s">
        <v>290</v>
      </c>
      <c r="E146" s="3" t="s">
        <v>28</v>
      </c>
      <c r="F146" s="3" t="s">
        <v>43</v>
      </c>
      <c r="G146" s="3" t="s">
        <v>21</v>
      </c>
      <c r="H146" s="3" t="s">
        <v>22</v>
      </c>
      <c r="I146" s="3" t="s">
        <v>23</v>
      </c>
      <c r="J146" s="6">
        <v>6277</v>
      </c>
      <c r="K146" s="3" t="s">
        <v>24</v>
      </c>
      <c r="L146" s="3" t="s">
        <v>23</v>
      </c>
      <c r="M146" s="3" t="s">
        <v>23</v>
      </c>
      <c r="N146" s="3" t="s">
        <v>187</v>
      </c>
      <c r="O146" s="4">
        <v>43159</v>
      </c>
      <c r="P146" s="4">
        <v>43172</v>
      </c>
      <c r="Q146" s="3" t="s">
        <v>25</v>
      </c>
    </row>
    <row r="147" spans="1:17" x14ac:dyDescent="0.25">
      <c r="A147" s="3" t="s">
        <v>17</v>
      </c>
      <c r="B147" s="3" t="s">
        <v>18</v>
      </c>
      <c r="C147" s="3" t="s">
        <v>188</v>
      </c>
      <c r="D147" s="3" t="s">
        <v>292</v>
      </c>
      <c r="E147" s="3" t="s">
        <v>18</v>
      </c>
      <c r="F147" s="3" t="s">
        <v>43</v>
      </c>
      <c r="G147" s="3" t="s">
        <v>21</v>
      </c>
      <c r="H147" s="3" t="s">
        <v>22</v>
      </c>
      <c r="I147" s="3" t="s">
        <v>23</v>
      </c>
      <c r="J147" s="6">
        <v>409</v>
      </c>
      <c r="K147" s="3" t="s">
        <v>24</v>
      </c>
      <c r="L147" s="3" t="s">
        <v>23</v>
      </c>
      <c r="M147" s="3" t="s">
        <v>23</v>
      </c>
      <c r="N147" s="3" t="s">
        <v>188</v>
      </c>
      <c r="O147" s="4">
        <v>43159</v>
      </c>
      <c r="P147" s="4">
        <v>43172</v>
      </c>
      <c r="Q147" s="3" t="s">
        <v>25</v>
      </c>
    </row>
    <row r="148" spans="1:17" x14ac:dyDescent="0.25">
      <c r="A148" s="3" t="s">
        <v>17</v>
      </c>
      <c r="B148" s="3" t="s">
        <v>18</v>
      </c>
      <c r="C148" s="3" t="s">
        <v>189</v>
      </c>
      <c r="D148" s="3" t="s">
        <v>292</v>
      </c>
      <c r="E148" s="3" t="s">
        <v>18</v>
      </c>
      <c r="F148" s="3" t="s">
        <v>43</v>
      </c>
      <c r="G148" s="3" t="s">
        <v>21</v>
      </c>
      <c r="H148" s="3" t="s">
        <v>22</v>
      </c>
      <c r="I148" s="3" t="s">
        <v>23</v>
      </c>
      <c r="J148" s="6">
        <v>142</v>
      </c>
      <c r="K148" s="3" t="s">
        <v>190</v>
      </c>
      <c r="L148" s="3" t="s">
        <v>23</v>
      </c>
      <c r="M148" s="3" t="s">
        <v>23</v>
      </c>
      <c r="N148" s="3" t="s">
        <v>189</v>
      </c>
      <c r="O148" s="4">
        <v>43190</v>
      </c>
      <c r="P148" s="4">
        <v>43199</v>
      </c>
      <c r="Q148" s="3" t="s">
        <v>25</v>
      </c>
    </row>
    <row r="149" spans="1:17" x14ac:dyDescent="0.25">
      <c r="A149" s="3" t="s">
        <v>17</v>
      </c>
      <c r="B149" s="3" t="s">
        <v>26</v>
      </c>
      <c r="C149" s="3" t="s">
        <v>191</v>
      </c>
      <c r="D149" s="3" t="s">
        <v>291</v>
      </c>
      <c r="E149" s="3" t="s">
        <v>26</v>
      </c>
      <c r="F149" s="3" t="s">
        <v>43</v>
      </c>
      <c r="G149" s="3" t="s">
        <v>21</v>
      </c>
      <c r="H149" s="3" t="s">
        <v>22</v>
      </c>
      <c r="I149" s="3" t="s">
        <v>23</v>
      </c>
      <c r="J149" s="6">
        <v>34099</v>
      </c>
      <c r="K149" s="3" t="s">
        <v>178</v>
      </c>
      <c r="L149" s="3" t="s">
        <v>23</v>
      </c>
      <c r="M149" s="3" t="s">
        <v>23</v>
      </c>
      <c r="N149" s="3" t="s">
        <v>191</v>
      </c>
      <c r="O149" s="4">
        <v>43190</v>
      </c>
      <c r="P149" s="4">
        <v>43199</v>
      </c>
      <c r="Q149" s="3" t="s">
        <v>25</v>
      </c>
    </row>
    <row r="150" spans="1:17" x14ac:dyDescent="0.25">
      <c r="A150" s="3" t="s">
        <v>17</v>
      </c>
      <c r="B150" s="3" t="s">
        <v>120</v>
      </c>
      <c r="C150" s="3" t="s">
        <v>192</v>
      </c>
      <c r="D150" s="3" t="s">
        <v>293</v>
      </c>
      <c r="E150" s="3" t="s">
        <v>120</v>
      </c>
      <c r="F150" s="3" t="s">
        <v>43</v>
      </c>
      <c r="G150" s="3" t="s">
        <v>21</v>
      </c>
      <c r="H150" s="3" t="s">
        <v>22</v>
      </c>
      <c r="I150" s="3" t="s">
        <v>23</v>
      </c>
      <c r="J150" s="6">
        <v>19</v>
      </c>
      <c r="K150" s="3" t="s">
        <v>40</v>
      </c>
      <c r="L150" s="3" t="s">
        <v>23</v>
      </c>
      <c r="M150" s="3" t="s">
        <v>23</v>
      </c>
      <c r="N150" s="3" t="s">
        <v>192</v>
      </c>
      <c r="O150" s="4">
        <v>43190</v>
      </c>
      <c r="P150" s="4">
        <v>43197</v>
      </c>
      <c r="Q150" s="3" t="s">
        <v>25</v>
      </c>
    </row>
    <row r="151" spans="1:17" x14ac:dyDescent="0.25">
      <c r="A151" s="3" t="s">
        <v>17</v>
      </c>
      <c r="B151" s="3" t="s">
        <v>28</v>
      </c>
      <c r="C151" s="3" t="s">
        <v>193</v>
      </c>
      <c r="D151" s="3" t="s">
        <v>290</v>
      </c>
      <c r="E151" s="3" t="s">
        <v>28</v>
      </c>
      <c r="F151" s="3" t="s">
        <v>43</v>
      </c>
      <c r="G151" s="3" t="s">
        <v>21</v>
      </c>
      <c r="H151" s="3" t="s">
        <v>22</v>
      </c>
      <c r="I151" s="3" t="s">
        <v>23</v>
      </c>
      <c r="J151" s="6">
        <v>480</v>
      </c>
      <c r="K151" s="3" t="s">
        <v>185</v>
      </c>
      <c r="L151" s="3" t="s">
        <v>23</v>
      </c>
      <c r="M151" s="3" t="s">
        <v>23</v>
      </c>
      <c r="N151" s="3" t="s">
        <v>193</v>
      </c>
      <c r="O151" s="4">
        <v>43190</v>
      </c>
      <c r="P151" s="4">
        <v>43199</v>
      </c>
      <c r="Q151" s="3" t="s">
        <v>25</v>
      </c>
    </row>
    <row r="152" spans="1:17" x14ac:dyDescent="0.25">
      <c r="A152" s="3" t="s">
        <v>17</v>
      </c>
      <c r="B152" s="3" t="s">
        <v>26</v>
      </c>
      <c r="C152" s="3" t="s">
        <v>194</v>
      </c>
      <c r="D152" s="3" t="s">
        <v>291</v>
      </c>
      <c r="E152" s="3" t="s">
        <v>26</v>
      </c>
      <c r="F152" s="3" t="s">
        <v>43</v>
      </c>
      <c r="G152" s="3" t="s">
        <v>21</v>
      </c>
      <c r="H152" s="3" t="s">
        <v>22</v>
      </c>
      <c r="I152" s="3" t="s">
        <v>23</v>
      </c>
      <c r="J152" s="6">
        <v>19284</v>
      </c>
      <c r="K152" s="3" t="s">
        <v>24</v>
      </c>
      <c r="L152" s="3" t="s">
        <v>23</v>
      </c>
      <c r="M152" s="3" t="s">
        <v>23</v>
      </c>
      <c r="N152" s="3" t="s">
        <v>194</v>
      </c>
      <c r="O152" s="4">
        <v>43220</v>
      </c>
      <c r="P152" s="4">
        <v>43228</v>
      </c>
      <c r="Q152" s="3" t="s">
        <v>25</v>
      </c>
    </row>
    <row r="153" spans="1:17" x14ac:dyDescent="0.25">
      <c r="A153" s="3" t="s">
        <v>17</v>
      </c>
      <c r="B153" s="3" t="s">
        <v>18</v>
      </c>
      <c r="C153" s="3" t="s">
        <v>195</v>
      </c>
      <c r="D153" s="3" t="s">
        <v>292</v>
      </c>
      <c r="E153" s="3" t="s">
        <v>18</v>
      </c>
      <c r="F153" s="3" t="s">
        <v>43</v>
      </c>
      <c r="G153" s="3" t="s">
        <v>21</v>
      </c>
      <c r="H153" s="3" t="s">
        <v>22</v>
      </c>
      <c r="I153" s="3" t="s">
        <v>23</v>
      </c>
      <c r="J153" s="6">
        <v>321</v>
      </c>
      <c r="K153" s="3" t="s">
        <v>24</v>
      </c>
      <c r="L153" s="3" t="s">
        <v>23</v>
      </c>
      <c r="M153" s="3" t="s">
        <v>23</v>
      </c>
      <c r="N153" s="3" t="s">
        <v>195</v>
      </c>
      <c r="O153" s="4">
        <v>43220</v>
      </c>
      <c r="P153" s="4">
        <v>43229</v>
      </c>
      <c r="Q153" s="3" t="s">
        <v>25</v>
      </c>
    </row>
    <row r="154" spans="1:17" x14ac:dyDescent="0.25">
      <c r="A154" s="3" t="s">
        <v>17</v>
      </c>
      <c r="B154" s="3" t="s">
        <v>28</v>
      </c>
      <c r="C154" s="3" t="s">
        <v>196</v>
      </c>
      <c r="D154" s="3" t="s">
        <v>290</v>
      </c>
      <c r="E154" s="3" t="s">
        <v>28</v>
      </c>
      <c r="F154" s="3" t="s">
        <v>43</v>
      </c>
      <c r="G154" s="3" t="s">
        <v>21</v>
      </c>
      <c r="H154" s="3" t="s">
        <v>22</v>
      </c>
      <c r="I154" s="3" t="s">
        <v>23</v>
      </c>
      <c r="J154" s="6">
        <v>7050</v>
      </c>
      <c r="K154" s="3" t="s">
        <v>24</v>
      </c>
      <c r="L154" s="3" t="s">
        <v>23</v>
      </c>
      <c r="M154" s="3" t="s">
        <v>23</v>
      </c>
      <c r="N154" s="3" t="s">
        <v>196</v>
      </c>
      <c r="O154" s="4">
        <v>43220</v>
      </c>
      <c r="P154" s="4">
        <v>43229</v>
      </c>
      <c r="Q154" s="3" t="s">
        <v>25</v>
      </c>
    </row>
    <row r="155" spans="1:17" x14ac:dyDescent="0.25">
      <c r="A155" s="3" t="s">
        <v>17</v>
      </c>
      <c r="B155" s="3" t="s">
        <v>18</v>
      </c>
      <c r="C155" s="3" t="s">
        <v>197</v>
      </c>
      <c r="D155" s="3" t="s">
        <v>292</v>
      </c>
      <c r="E155" s="3" t="s">
        <v>18</v>
      </c>
      <c r="F155" s="3" t="s">
        <v>43</v>
      </c>
      <c r="G155" s="3" t="s">
        <v>21</v>
      </c>
      <c r="H155" s="3" t="s">
        <v>22</v>
      </c>
      <c r="I155" s="3" t="s">
        <v>23</v>
      </c>
      <c r="J155" s="6">
        <v>267</v>
      </c>
      <c r="K155" s="3" t="s">
        <v>24</v>
      </c>
      <c r="L155" s="3" t="s">
        <v>23</v>
      </c>
      <c r="M155" s="3" t="s">
        <v>23</v>
      </c>
      <c r="N155" s="3" t="s">
        <v>197</v>
      </c>
      <c r="O155" s="4">
        <v>43251</v>
      </c>
      <c r="P155" s="4">
        <v>43263</v>
      </c>
      <c r="Q155" s="3" t="s">
        <v>25</v>
      </c>
    </row>
    <row r="156" spans="1:17" x14ac:dyDescent="0.25">
      <c r="A156" s="3" t="s">
        <v>17</v>
      </c>
      <c r="B156" s="3" t="s">
        <v>28</v>
      </c>
      <c r="C156" s="3" t="s">
        <v>198</v>
      </c>
      <c r="D156" s="3" t="s">
        <v>290</v>
      </c>
      <c r="E156" s="3" t="s">
        <v>28</v>
      </c>
      <c r="F156" s="3" t="s">
        <v>43</v>
      </c>
      <c r="G156" s="3" t="s">
        <v>21</v>
      </c>
      <c r="H156" s="3" t="s">
        <v>22</v>
      </c>
      <c r="I156" s="3" t="s">
        <v>23</v>
      </c>
      <c r="J156" s="6">
        <v>5245</v>
      </c>
      <c r="K156" s="3" t="s">
        <v>24</v>
      </c>
      <c r="L156" s="3" t="s">
        <v>23</v>
      </c>
      <c r="M156" s="3" t="s">
        <v>23</v>
      </c>
      <c r="N156" s="3" t="s">
        <v>198</v>
      </c>
      <c r="O156" s="4">
        <v>43251</v>
      </c>
      <c r="P156" s="4">
        <v>43263</v>
      </c>
      <c r="Q156" s="3" t="s">
        <v>25</v>
      </c>
    </row>
    <row r="157" spans="1:17" x14ac:dyDescent="0.25">
      <c r="A157" s="3" t="s">
        <v>17</v>
      </c>
      <c r="B157" s="3" t="s">
        <v>26</v>
      </c>
      <c r="C157" s="3" t="s">
        <v>199</v>
      </c>
      <c r="D157" s="3" t="s">
        <v>291</v>
      </c>
      <c r="E157" s="3" t="s">
        <v>26</v>
      </c>
      <c r="F157" s="3" t="s">
        <v>43</v>
      </c>
      <c r="G157" s="3" t="s">
        <v>21</v>
      </c>
      <c r="H157" s="3" t="s">
        <v>22</v>
      </c>
      <c r="I157" s="3" t="s">
        <v>23</v>
      </c>
      <c r="J157" s="6">
        <v>27502</v>
      </c>
      <c r="K157" s="3" t="s">
        <v>24</v>
      </c>
      <c r="L157" s="3" t="s">
        <v>23</v>
      </c>
      <c r="M157" s="3" t="s">
        <v>23</v>
      </c>
      <c r="N157" s="3" t="s">
        <v>199</v>
      </c>
      <c r="O157" s="4">
        <v>43251</v>
      </c>
      <c r="P157" s="4">
        <v>43262</v>
      </c>
      <c r="Q157" s="3" t="s">
        <v>25</v>
      </c>
    </row>
    <row r="158" spans="1:17" x14ac:dyDescent="0.25">
      <c r="A158" s="3" t="s">
        <v>17</v>
      </c>
      <c r="B158" s="3" t="s">
        <v>120</v>
      </c>
      <c r="C158" s="3" t="s">
        <v>200</v>
      </c>
      <c r="D158" s="3" t="s">
        <v>293</v>
      </c>
      <c r="E158" s="3" t="s">
        <v>120</v>
      </c>
      <c r="F158" s="3" t="s">
        <v>43</v>
      </c>
      <c r="G158" s="3" t="s">
        <v>21</v>
      </c>
      <c r="H158" s="3" t="s">
        <v>22</v>
      </c>
      <c r="I158" s="3" t="s">
        <v>23</v>
      </c>
      <c r="J158" s="6">
        <v>189</v>
      </c>
      <c r="K158" s="3" t="s">
        <v>40</v>
      </c>
      <c r="L158" s="3" t="s">
        <v>23</v>
      </c>
      <c r="M158" s="3" t="s">
        <v>23</v>
      </c>
      <c r="N158" s="3" t="s">
        <v>200</v>
      </c>
      <c r="O158" s="4">
        <v>43281</v>
      </c>
      <c r="P158" s="4">
        <v>43286</v>
      </c>
      <c r="Q158" s="3" t="s">
        <v>25</v>
      </c>
    </row>
    <row r="159" spans="1:17" x14ac:dyDescent="0.25">
      <c r="A159" s="3" t="s">
        <v>17</v>
      </c>
      <c r="B159" s="3" t="s">
        <v>18</v>
      </c>
      <c r="C159" s="3" t="s">
        <v>201</v>
      </c>
      <c r="D159" s="3" t="s">
        <v>292</v>
      </c>
      <c r="E159" s="3" t="s">
        <v>18</v>
      </c>
      <c r="F159" s="3" t="s">
        <v>43</v>
      </c>
      <c r="G159" s="3" t="s">
        <v>21</v>
      </c>
      <c r="H159" s="3" t="s">
        <v>22</v>
      </c>
      <c r="I159" s="3" t="s">
        <v>23</v>
      </c>
      <c r="J159" s="6">
        <v>-13</v>
      </c>
      <c r="K159" s="3" t="s">
        <v>202</v>
      </c>
      <c r="L159" s="3" t="s">
        <v>23</v>
      </c>
      <c r="M159" s="3" t="s">
        <v>23</v>
      </c>
      <c r="N159" s="3" t="s">
        <v>201</v>
      </c>
      <c r="O159" s="4">
        <v>43281</v>
      </c>
      <c r="P159" s="4">
        <v>43291</v>
      </c>
      <c r="Q159" s="3" t="s">
        <v>25</v>
      </c>
    </row>
    <row r="160" spans="1:17" x14ac:dyDescent="0.25">
      <c r="A160" s="3" t="s">
        <v>17</v>
      </c>
      <c r="B160" s="3" t="s">
        <v>26</v>
      </c>
      <c r="C160" s="3" t="s">
        <v>203</v>
      </c>
      <c r="D160" s="3" t="s">
        <v>291</v>
      </c>
      <c r="E160" s="3" t="s">
        <v>26</v>
      </c>
      <c r="F160" s="3" t="s">
        <v>43</v>
      </c>
      <c r="G160" s="3" t="s">
        <v>21</v>
      </c>
      <c r="H160" s="3" t="s">
        <v>22</v>
      </c>
      <c r="I160" s="3" t="s">
        <v>23</v>
      </c>
      <c r="J160" s="6">
        <v>7271</v>
      </c>
      <c r="K160" s="3" t="s">
        <v>204</v>
      </c>
      <c r="L160" s="3" t="s">
        <v>23</v>
      </c>
      <c r="M160" s="3" t="s">
        <v>23</v>
      </c>
      <c r="N160" s="3" t="s">
        <v>203</v>
      </c>
      <c r="O160" s="4">
        <v>43281</v>
      </c>
      <c r="P160" s="4">
        <v>43292</v>
      </c>
      <c r="Q160" s="3" t="s">
        <v>25</v>
      </c>
    </row>
    <row r="161" spans="1:17" x14ac:dyDescent="0.25">
      <c r="A161" s="3" t="s">
        <v>17</v>
      </c>
      <c r="B161" s="3" t="s">
        <v>28</v>
      </c>
      <c r="C161" s="3" t="s">
        <v>205</v>
      </c>
      <c r="D161" s="3" t="s">
        <v>290</v>
      </c>
      <c r="E161" s="3" t="s">
        <v>28</v>
      </c>
      <c r="F161" s="3" t="s">
        <v>43</v>
      </c>
      <c r="G161" s="3" t="s">
        <v>21</v>
      </c>
      <c r="H161" s="3" t="s">
        <v>22</v>
      </c>
      <c r="I161" s="3" t="s">
        <v>23</v>
      </c>
      <c r="J161" s="6">
        <v>-3657</v>
      </c>
      <c r="K161" s="3" t="s">
        <v>185</v>
      </c>
      <c r="L161" s="3" t="s">
        <v>23</v>
      </c>
      <c r="M161" s="3" t="s">
        <v>23</v>
      </c>
      <c r="N161" s="3" t="s">
        <v>205</v>
      </c>
      <c r="O161" s="4">
        <v>43281</v>
      </c>
      <c r="P161" s="4">
        <v>43292</v>
      </c>
      <c r="Q161" s="3" t="s">
        <v>25</v>
      </c>
    </row>
    <row r="162" spans="1:17" x14ac:dyDescent="0.25">
      <c r="A162" s="3" t="s">
        <v>17</v>
      </c>
      <c r="B162" s="3" t="s">
        <v>26</v>
      </c>
      <c r="C162" s="3" t="s">
        <v>206</v>
      </c>
      <c r="D162" s="3" t="s">
        <v>291</v>
      </c>
      <c r="E162" s="3" t="s">
        <v>26</v>
      </c>
      <c r="F162" s="3" t="s">
        <v>43</v>
      </c>
      <c r="G162" s="3" t="s">
        <v>21</v>
      </c>
      <c r="H162" s="3" t="s">
        <v>22</v>
      </c>
      <c r="I162" s="3" t="s">
        <v>23</v>
      </c>
      <c r="J162" s="6">
        <v>14452</v>
      </c>
      <c r="K162" s="3" t="s">
        <v>24</v>
      </c>
      <c r="L162" s="3" t="s">
        <v>23</v>
      </c>
      <c r="M162" s="3" t="s">
        <v>23</v>
      </c>
      <c r="N162" s="3" t="s">
        <v>206</v>
      </c>
      <c r="O162" s="4">
        <v>43312</v>
      </c>
      <c r="P162" s="4">
        <v>43321</v>
      </c>
      <c r="Q162" s="3" t="s">
        <v>25</v>
      </c>
    </row>
    <row r="163" spans="1:17" x14ac:dyDescent="0.25">
      <c r="A163" s="3" t="s">
        <v>17</v>
      </c>
      <c r="B163" s="3" t="s">
        <v>18</v>
      </c>
      <c r="C163" s="3" t="s">
        <v>207</v>
      </c>
      <c r="D163" s="3" t="s">
        <v>292</v>
      </c>
      <c r="E163" s="3" t="s">
        <v>18</v>
      </c>
      <c r="F163" s="3" t="s">
        <v>43</v>
      </c>
      <c r="G163" s="3" t="s">
        <v>21</v>
      </c>
      <c r="H163" s="3" t="s">
        <v>22</v>
      </c>
      <c r="I163" s="3" t="s">
        <v>23</v>
      </c>
      <c r="J163" s="6">
        <v>263</v>
      </c>
      <c r="K163" s="3" t="s">
        <v>24</v>
      </c>
      <c r="L163" s="3" t="s">
        <v>23</v>
      </c>
      <c r="M163" s="3" t="s">
        <v>23</v>
      </c>
      <c r="N163" s="3" t="s">
        <v>207</v>
      </c>
      <c r="O163" s="4">
        <v>43312</v>
      </c>
      <c r="P163" s="4">
        <v>43321</v>
      </c>
      <c r="Q163" s="3" t="s">
        <v>25</v>
      </c>
    </row>
    <row r="164" spans="1:17" x14ac:dyDescent="0.25">
      <c r="A164" s="3" t="s">
        <v>17</v>
      </c>
      <c r="B164" s="3" t="s">
        <v>28</v>
      </c>
      <c r="C164" s="3" t="s">
        <v>208</v>
      </c>
      <c r="D164" s="3" t="s">
        <v>290</v>
      </c>
      <c r="E164" s="3" t="s">
        <v>28</v>
      </c>
      <c r="F164" s="3" t="s">
        <v>43</v>
      </c>
      <c r="G164" s="3" t="s">
        <v>21</v>
      </c>
      <c r="H164" s="3" t="s">
        <v>22</v>
      </c>
      <c r="I164" s="3" t="s">
        <v>23</v>
      </c>
      <c r="J164" s="6">
        <v>4735</v>
      </c>
      <c r="K164" s="3" t="s">
        <v>24</v>
      </c>
      <c r="L164" s="3" t="s">
        <v>23</v>
      </c>
      <c r="M164" s="3" t="s">
        <v>23</v>
      </c>
      <c r="N164" s="3" t="s">
        <v>208</v>
      </c>
      <c r="O164" s="4">
        <v>43312</v>
      </c>
      <c r="P164" s="4">
        <v>43321</v>
      </c>
      <c r="Q164" s="3" t="s">
        <v>25</v>
      </c>
    </row>
    <row r="165" spans="1:17" x14ac:dyDescent="0.25">
      <c r="A165" s="3" t="s">
        <v>17</v>
      </c>
      <c r="B165" s="3" t="s">
        <v>18</v>
      </c>
      <c r="C165" s="3" t="s">
        <v>209</v>
      </c>
      <c r="D165" s="3" t="s">
        <v>292</v>
      </c>
      <c r="E165" s="3" t="s">
        <v>18</v>
      </c>
      <c r="F165" s="3" t="s">
        <v>43</v>
      </c>
      <c r="G165" s="3" t="s">
        <v>21</v>
      </c>
      <c r="H165" s="3" t="s">
        <v>22</v>
      </c>
      <c r="I165" s="3" t="s">
        <v>23</v>
      </c>
      <c r="J165" s="6">
        <v>311</v>
      </c>
      <c r="K165" s="3" t="s">
        <v>24</v>
      </c>
      <c r="L165" s="3" t="s">
        <v>23</v>
      </c>
      <c r="M165" s="3" t="s">
        <v>23</v>
      </c>
      <c r="N165" s="3" t="s">
        <v>209</v>
      </c>
      <c r="O165" s="4">
        <v>43343</v>
      </c>
      <c r="P165" s="4">
        <v>43355</v>
      </c>
      <c r="Q165" s="3" t="s">
        <v>25</v>
      </c>
    </row>
    <row r="166" spans="1:17" x14ac:dyDescent="0.25">
      <c r="A166" s="3" t="s">
        <v>17</v>
      </c>
      <c r="B166" s="3" t="s">
        <v>26</v>
      </c>
      <c r="C166" s="3" t="s">
        <v>210</v>
      </c>
      <c r="D166" s="3" t="s">
        <v>291</v>
      </c>
      <c r="E166" s="3" t="s">
        <v>26</v>
      </c>
      <c r="F166" s="3" t="s">
        <v>43</v>
      </c>
      <c r="G166" s="3" t="s">
        <v>21</v>
      </c>
      <c r="H166" s="3" t="s">
        <v>22</v>
      </c>
      <c r="I166" s="3" t="s">
        <v>23</v>
      </c>
      <c r="J166" s="6">
        <v>15068</v>
      </c>
      <c r="K166" s="3" t="s">
        <v>24</v>
      </c>
      <c r="L166" s="3" t="s">
        <v>23</v>
      </c>
      <c r="M166" s="3" t="s">
        <v>23</v>
      </c>
      <c r="N166" s="3" t="s">
        <v>210</v>
      </c>
      <c r="O166" s="4">
        <v>43343</v>
      </c>
      <c r="P166" s="4">
        <v>43355</v>
      </c>
      <c r="Q166" s="3" t="s">
        <v>25</v>
      </c>
    </row>
    <row r="167" spans="1:17" x14ac:dyDescent="0.25">
      <c r="A167" s="3" t="s">
        <v>17</v>
      </c>
      <c r="B167" s="3" t="s">
        <v>28</v>
      </c>
      <c r="C167" s="3" t="s">
        <v>211</v>
      </c>
      <c r="D167" s="3" t="s">
        <v>290</v>
      </c>
      <c r="E167" s="3" t="s">
        <v>28</v>
      </c>
      <c r="F167" s="3" t="s">
        <v>43</v>
      </c>
      <c r="G167" s="3" t="s">
        <v>21</v>
      </c>
      <c r="H167" s="3" t="s">
        <v>22</v>
      </c>
      <c r="I167" s="3" t="s">
        <v>23</v>
      </c>
      <c r="J167" s="6">
        <v>5755</v>
      </c>
      <c r="K167" s="3" t="s">
        <v>24</v>
      </c>
      <c r="L167" s="3" t="s">
        <v>23</v>
      </c>
      <c r="M167" s="3" t="s">
        <v>23</v>
      </c>
      <c r="N167" s="3" t="s">
        <v>211</v>
      </c>
      <c r="O167" s="4">
        <v>43343</v>
      </c>
      <c r="P167" s="4">
        <v>43355</v>
      </c>
      <c r="Q167" s="3" t="s">
        <v>25</v>
      </c>
    </row>
    <row r="168" spans="1:17" x14ac:dyDescent="0.25">
      <c r="A168" s="3" t="s">
        <v>17</v>
      </c>
      <c r="B168" s="3" t="s">
        <v>18</v>
      </c>
      <c r="C168" s="3" t="s">
        <v>212</v>
      </c>
      <c r="D168" s="3" t="s">
        <v>292</v>
      </c>
      <c r="E168" s="3" t="s">
        <v>18</v>
      </c>
      <c r="F168" s="3" t="s">
        <v>43</v>
      </c>
      <c r="G168" s="3" t="s">
        <v>21</v>
      </c>
      <c r="H168" s="3" t="s">
        <v>22</v>
      </c>
      <c r="I168" s="3" t="s">
        <v>23</v>
      </c>
      <c r="J168" s="6">
        <v>-812</v>
      </c>
      <c r="K168" s="3" t="s">
        <v>213</v>
      </c>
      <c r="L168" s="3" t="s">
        <v>23</v>
      </c>
      <c r="M168" s="3" t="s">
        <v>23</v>
      </c>
      <c r="N168" s="3" t="s">
        <v>212</v>
      </c>
      <c r="O168" s="4">
        <v>43373</v>
      </c>
      <c r="P168" s="4">
        <v>43381</v>
      </c>
      <c r="Q168" s="3" t="s">
        <v>25</v>
      </c>
    </row>
    <row r="169" spans="1:17" x14ac:dyDescent="0.25">
      <c r="A169" s="3" t="s">
        <v>17</v>
      </c>
      <c r="B169" s="3" t="s">
        <v>120</v>
      </c>
      <c r="C169" s="3" t="s">
        <v>214</v>
      </c>
      <c r="D169" s="3" t="s">
        <v>293</v>
      </c>
      <c r="E169" s="3" t="s">
        <v>120</v>
      </c>
      <c r="F169" s="3" t="s">
        <v>43</v>
      </c>
      <c r="G169" s="3" t="s">
        <v>21</v>
      </c>
      <c r="H169" s="3" t="s">
        <v>22</v>
      </c>
      <c r="I169" s="3" t="s">
        <v>23</v>
      </c>
      <c r="J169" s="6">
        <v>-620</v>
      </c>
      <c r="K169" s="3" t="s">
        <v>40</v>
      </c>
      <c r="L169" s="3" t="s">
        <v>23</v>
      </c>
      <c r="M169" s="3" t="s">
        <v>23</v>
      </c>
      <c r="N169" s="3" t="s">
        <v>214</v>
      </c>
      <c r="O169" s="4">
        <v>43373</v>
      </c>
      <c r="P169" s="4">
        <v>43381</v>
      </c>
      <c r="Q169" s="3" t="s">
        <v>25</v>
      </c>
    </row>
    <row r="170" spans="1:17" x14ac:dyDescent="0.25">
      <c r="A170" s="3" t="s">
        <v>17</v>
      </c>
      <c r="B170" s="3" t="s">
        <v>26</v>
      </c>
      <c r="C170" s="3" t="s">
        <v>215</v>
      </c>
      <c r="D170" s="3" t="s">
        <v>291</v>
      </c>
      <c r="E170" s="3" t="s">
        <v>26</v>
      </c>
      <c r="F170" s="3" t="s">
        <v>43</v>
      </c>
      <c r="G170" s="3" t="s">
        <v>21</v>
      </c>
      <c r="H170" s="3" t="s">
        <v>22</v>
      </c>
      <c r="I170" s="3" t="s">
        <v>23</v>
      </c>
      <c r="J170" s="6">
        <v>34373</v>
      </c>
      <c r="K170" s="3" t="s">
        <v>216</v>
      </c>
      <c r="L170" s="3" t="s">
        <v>23</v>
      </c>
      <c r="M170" s="3" t="s">
        <v>23</v>
      </c>
      <c r="N170" s="3" t="s">
        <v>215</v>
      </c>
      <c r="O170" s="4">
        <v>43373</v>
      </c>
      <c r="P170" s="4">
        <v>43381</v>
      </c>
      <c r="Q170" s="3" t="s">
        <v>25</v>
      </c>
    </row>
    <row r="171" spans="1:17" x14ac:dyDescent="0.25">
      <c r="A171" s="3" t="s">
        <v>17</v>
      </c>
      <c r="B171" s="3" t="s">
        <v>28</v>
      </c>
      <c r="C171" s="3" t="s">
        <v>217</v>
      </c>
      <c r="D171" s="3" t="s">
        <v>290</v>
      </c>
      <c r="E171" s="3" t="s">
        <v>28</v>
      </c>
      <c r="F171" s="3" t="s">
        <v>43</v>
      </c>
      <c r="G171" s="3" t="s">
        <v>21</v>
      </c>
      <c r="H171" s="3" t="s">
        <v>22</v>
      </c>
      <c r="I171" s="3" t="s">
        <v>23</v>
      </c>
      <c r="J171" s="6">
        <v>4374</v>
      </c>
      <c r="K171" s="3" t="s">
        <v>185</v>
      </c>
      <c r="L171" s="3" t="s">
        <v>23</v>
      </c>
      <c r="M171" s="3" t="s">
        <v>23</v>
      </c>
      <c r="N171" s="3" t="s">
        <v>217</v>
      </c>
      <c r="O171" s="4">
        <v>43373</v>
      </c>
      <c r="P171" s="4">
        <v>43381</v>
      </c>
      <c r="Q171" s="3" t="s">
        <v>25</v>
      </c>
    </row>
    <row r="172" spans="1:17" x14ac:dyDescent="0.25">
      <c r="A172" s="3" t="s">
        <v>17</v>
      </c>
      <c r="B172" s="3" t="s">
        <v>18</v>
      </c>
      <c r="C172" s="3" t="s">
        <v>218</v>
      </c>
      <c r="D172" s="3" t="s">
        <v>292</v>
      </c>
      <c r="E172" s="3" t="s">
        <v>18</v>
      </c>
      <c r="F172" s="3" t="s">
        <v>43</v>
      </c>
      <c r="G172" s="3" t="s">
        <v>21</v>
      </c>
      <c r="H172" s="3" t="s">
        <v>22</v>
      </c>
      <c r="I172" s="3" t="s">
        <v>23</v>
      </c>
      <c r="J172" s="6">
        <v>218</v>
      </c>
      <c r="K172" s="3" t="s">
        <v>24</v>
      </c>
      <c r="L172" s="3" t="s">
        <v>23</v>
      </c>
      <c r="M172" s="3" t="s">
        <v>23</v>
      </c>
      <c r="N172" s="3" t="s">
        <v>218</v>
      </c>
      <c r="O172" s="4">
        <v>43404</v>
      </c>
      <c r="P172" s="4">
        <v>43416</v>
      </c>
      <c r="Q172" s="3" t="s">
        <v>25</v>
      </c>
    </row>
    <row r="173" spans="1:17" x14ac:dyDescent="0.25">
      <c r="A173" s="3" t="s">
        <v>17</v>
      </c>
      <c r="B173" s="3" t="s">
        <v>26</v>
      </c>
      <c r="C173" s="3" t="s">
        <v>219</v>
      </c>
      <c r="D173" s="3" t="s">
        <v>291</v>
      </c>
      <c r="E173" s="3" t="s">
        <v>26</v>
      </c>
      <c r="F173" s="3" t="s">
        <v>43</v>
      </c>
      <c r="G173" s="3" t="s">
        <v>21</v>
      </c>
      <c r="H173" s="3" t="s">
        <v>22</v>
      </c>
      <c r="I173" s="3" t="s">
        <v>23</v>
      </c>
      <c r="J173" s="6">
        <v>17432</v>
      </c>
      <c r="K173" s="3" t="s">
        <v>24</v>
      </c>
      <c r="L173" s="3" t="s">
        <v>23</v>
      </c>
      <c r="M173" s="3" t="s">
        <v>23</v>
      </c>
      <c r="N173" s="3" t="s">
        <v>219</v>
      </c>
      <c r="O173" s="4">
        <v>43404</v>
      </c>
      <c r="P173" s="4">
        <v>43413</v>
      </c>
      <c r="Q173" s="3" t="s">
        <v>25</v>
      </c>
    </row>
    <row r="174" spans="1:17" x14ac:dyDescent="0.25">
      <c r="A174" s="3" t="s">
        <v>17</v>
      </c>
      <c r="B174" s="3" t="s">
        <v>28</v>
      </c>
      <c r="C174" s="3" t="s">
        <v>220</v>
      </c>
      <c r="D174" s="3" t="s">
        <v>290</v>
      </c>
      <c r="E174" s="3" t="s">
        <v>28</v>
      </c>
      <c r="F174" s="3" t="s">
        <v>43</v>
      </c>
      <c r="G174" s="3" t="s">
        <v>21</v>
      </c>
      <c r="H174" s="3" t="s">
        <v>22</v>
      </c>
      <c r="I174" s="3" t="s">
        <v>23</v>
      </c>
      <c r="J174" s="6">
        <v>5910</v>
      </c>
      <c r="K174" s="3" t="s">
        <v>24</v>
      </c>
      <c r="L174" s="3" t="s">
        <v>23</v>
      </c>
      <c r="M174" s="3" t="s">
        <v>23</v>
      </c>
      <c r="N174" s="3" t="s">
        <v>220</v>
      </c>
      <c r="O174" s="4">
        <v>43404</v>
      </c>
      <c r="P174" s="4">
        <v>43416</v>
      </c>
      <c r="Q174" s="3" t="s">
        <v>25</v>
      </c>
    </row>
    <row r="175" spans="1:17" x14ac:dyDescent="0.25">
      <c r="A175" s="3" t="s">
        <v>17</v>
      </c>
      <c r="B175" s="3" t="s">
        <v>18</v>
      </c>
      <c r="C175" s="3" t="s">
        <v>221</v>
      </c>
      <c r="D175" s="3" t="s">
        <v>292</v>
      </c>
      <c r="E175" s="3" t="s">
        <v>18</v>
      </c>
      <c r="F175" s="3" t="s">
        <v>43</v>
      </c>
      <c r="G175" s="3" t="s">
        <v>21</v>
      </c>
      <c r="H175" s="3" t="s">
        <v>22</v>
      </c>
      <c r="I175" s="3" t="s">
        <v>23</v>
      </c>
      <c r="J175" s="6">
        <v>252</v>
      </c>
      <c r="K175" s="3" t="s">
        <v>24</v>
      </c>
      <c r="L175" s="3" t="s">
        <v>23</v>
      </c>
      <c r="M175" s="3" t="s">
        <v>23</v>
      </c>
      <c r="N175" s="3" t="s">
        <v>221</v>
      </c>
      <c r="O175" s="4">
        <v>43434</v>
      </c>
      <c r="P175" s="4">
        <v>43444</v>
      </c>
      <c r="Q175" s="3" t="s">
        <v>25</v>
      </c>
    </row>
    <row r="176" spans="1:17" x14ac:dyDescent="0.25">
      <c r="A176" s="3" t="s">
        <v>17</v>
      </c>
      <c r="B176" s="3" t="s">
        <v>28</v>
      </c>
      <c r="C176" s="3" t="s">
        <v>222</v>
      </c>
      <c r="D176" s="3" t="s">
        <v>290</v>
      </c>
      <c r="E176" s="3" t="s">
        <v>28</v>
      </c>
      <c r="F176" s="3" t="s">
        <v>43</v>
      </c>
      <c r="G176" s="3" t="s">
        <v>21</v>
      </c>
      <c r="H176" s="3" t="s">
        <v>22</v>
      </c>
      <c r="I176" s="3" t="s">
        <v>23</v>
      </c>
      <c r="J176" s="6">
        <v>6199</v>
      </c>
      <c r="K176" s="3" t="s">
        <v>24</v>
      </c>
      <c r="L176" s="3" t="s">
        <v>23</v>
      </c>
      <c r="M176" s="3" t="s">
        <v>23</v>
      </c>
      <c r="N176" s="3" t="s">
        <v>222</v>
      </c>
      <c r="O176" s="4">
        <v>43434</v>
      </c>
      <c r="P176" s="4">
        <v>43444</v>
      </c>
      <c r="Q176" s="3" t="s">
        <v>25</v>
      </c>
    </row>
    <row r="177" spans="1:17" x14ac:dyDescent="0.25">
      <c r="A177" s="3" t="s">
        <v>17</v>
      </c>
      <c r="B177" s="3" t="s">
        <v>26</v>
      </c>
      <c r="C177" s="3" t="s">
        <v>223</v>
      </c>
      <c r="D177" s="3" t="s">
        <v>291</v>
      </c>
      <c r="E177" s="3" t="s">
        <v>26</v>
      </c>
      <c r="F177" s="3" t="s">
        <v>43</v>
      </c>
      <c r="G177" s="3" t="s">
        <v>21</v>
      </c>
      <c r="H177" s="3" t="s">
        <v>22</v>
      </c>
      <c r="I177" s="3" t="s">
        <v>23</v>
      </c>
      <c r="J177" s="6">
        <v>21072</v>
      </c>
      <c r="K177" s="3" t="s">
        <v>24</v>
      </c>
      <c r="L177" s="3" t="s">
        <v>23</v>
      </c>
      <c r="M177" s="3" t="s">
        <v>23</v>
      </c>
      <c r="N177" s="3" t="s">
        <v>223</v>
      </c>
      <c r="O177" s="4">
        <v>43434</v>
      </c>
      <c r="P177" s="4">
        <v>43444</v>
      </c>
      <c r="Q177" s="3" t="s">
        <v>25</v>
      </c>
    </row>
    <row r="178" spans="1:17" x14ac:dyDescent="0.25">
      <c r="A178" s="3" t="s">
        <v>17</v>
      </c>
      <c r="B178" s="3" t="s">
        <v>18</v>
      </c>
      <c r="C178" s="3" t="s">
        <v>224</v>
      </c>
      <c r="D178" s="3" t="s">
        <v>292</v>
      </c>
      <c r="E178" s="3" t="s">
        <v>18</v>
      </c>
      <c r="F178" s="3" t="s">
        <v>43</v>
      </c>
      <c r="G178" s="3" t="s">
        <v>21</v>
      </c>
      <c r="H178" s="3" t="s">
        <v>22</v>
      </c>
      <c r="I178" s="3" t="s">
        <v>23</v>
      </c>
      <c r="J178" s="6">
        <v>-398</v>
      </c>
      <c r="K178" s="3" t="s">
        <v>225</v>
      </c>
      <c r="L178" s="3" t="s">
        <v>23</v>
      </c>
      <c r="M178" s="3" t="s">
        <v>23</v>
      </c>
      <c r="N178" s="3" t="s">
        <v>224</v>
      </c>
      <c r="O178" s="4">
        <v>43465</v>
      </c>
      <c r="P178" s="4">
        <v>43476</v>
      </c>
      <c r="Q178" s="3" t="s">
        <v>25</v>
      </c>
    </row>
    <row r="179" spans="1:17" x14ac:dyDescent="0.25">
      <c r="A179" s="3" t="s">
        <v>17</v>
      </c>
      <c r="B179" s="3" t="s">
        <v>120</v>
      </c>
      <c r="C179" s="3" t="s">
        <v>226</v>
      </c>
      <c r="D179" s="3" t="s">
        <v>293</v>
      </c>
      <c r="E179" s="3" t="s">
        <v>120</v>
      </c>
      <c r="F179" s="3" t="s">
        <v>43</v>
      </c>
      <c r="G179" s="3" t="s">
        <v>21</v>
      </c>
      <c r="H179" s="3" t="s">
        <v>22</v>
      </c>
      <c r="I179" s="3" t="s">
        <v>23</v>
      </c>
      <c r="J179" s="6">
        <v>165</v>
      </c>
      <c r="K179" s="3" t="s">
        <v>40</v>
      </c>
      <c r="L179" s="3" t="s">
        <v>23</v>
      </c>
      <c r="M179" s="3" t="s">
        <v>23</v>
      </c>
      <c r="N179" s="3" t="s">
        <v>226</v>
      </c>
      <c r="O179" s="4">
        <v>43465</v>
      </c>
      <c r="P179" s="4">
        <v>43474</v>
      </c>
      <c r="Q179" s="3" t="s">
        <v>25</v>
      </c>
    </row>
    <row r="180" spans="1:17" x14ac:dyDescent="0.25">
      <c r="A180" s="3" t="s">
        <v>17</v>
      </c>
      <c r="B180" s="3" t="s">
        <v>28</v>
      </c>
      <c r="C180" s="3" t="s">
        <v>227</v>
      </c>
      <c r="D180" s="3" t="s">
        <v>290</v>
      </c>
      <c r="E180" s="3" t="s">
        <v>28</v>
      </c>
      <c r="F180" s="3" t="s">
        <v>43</v>
      </c>
      <c r="G180" s="3" t="s">
        <v>21</v>
      </c>
      <c r="H180" s="3" t="s">
        <v>22</v>
      </c>
      <c r="I180" s="3" t="s">
        <v>23</v>
      </c>
      <c r="J180" s="6">
        <v>-1035</v>
      </c>
      <c r="K180" s="3" t="s">
        <v>185</v>
      </c>
      <c r="L180" s="3" t="s">
        <v>23</v>
      </c>
      <c r="M180" s="3" t="s">
        <v>23</v>
      </c>
      <c r="N180" s="3" t="s">
        <v>227</v>
      </c>
      <c r="O180" s="4">
        <v>43465</v>
      </c>
      <c r="P180" s="4">
        <v>43476</v>
      </c>
      <c r="Q180" s="3" t="s">
        <v>25</v>
      </c>
    </row>
    <row r="181" spans="1:17" x14ac:dyDescent="0.25">
      <c r="A181" s="3" t="s">
        <v>17</v>
      </c>
      <c r="B181" s="3" t="s">
        <v>26</v>
      </c>
      <c r="C181" s="3" t="s">
        <v>228</v>
      </c>
      <c r="D181" s="3" t="s">
        <v>291</v>
      </c>
      <c r="E181" s="3" t="s">
        <v>26</v>
      </c>
      <c r="F181" s="3" t="s">
        <v>43</v>
      </c>
      <c r="G181" s="3" t="s">
        <v>21</v>
      </c>
      <c r="H181" s="3" t="s">
        <v>22</v>
      </c>
      <c r="I181" s="3" t="s">
        <v>23</v>
      </c>
      <c r="J181" s="6">
        <v>9870</v>
      </c>
      <c r="K181" s="3" t="s">
        <v>229</v>
      </c>
      <c r="L181" s="3" t="s">
        <v>23</v>
      </c>
      <c r="M181" s="3" t="s">
        <v>23</v>
      </c>
      <c r="N181" s="3" t="s">
        <v>228</v>
      </c>
      <c r="O181" s="4">
        <v>43465</v>
      </c>
      <c r="P181" s="4">
        <v>43475</v>
      </c>
      <c r="Q181" s="3" t="s">
        <v>25</v>
      </c>
    </row>
    <row r="182" spans="1:17" x14ac:dyDescent="0.25">
      <c r="A182" s="3" t="s">
        <v>17</v>
      </c>
      <c r="B182" s="3" t="s">
        <v>120</v>
      </c>
      <c r="C182" s="3" t="s">
        <v>230</v>
      </c>
      <c r="D182" s="3" t="s">
        <v>293</v>
      </c>
      <c r="E182" s="3" t="s">
        <v>120</v>
      </c>
      <c r="F182" s="3" t="s">
        <v>43</v>
      </c>
      <c r="G182" s="3" t="s">
        <v>21</v>
      </c>
      <c r="H182" s="3" t="s">
        <v>22</v>
      </c>
      <c r="I182" s="3" t="s">
        <v>23</v>
      </c>
      <c r="J182" s="6">
        <v>-163</v>
      </c>
      <c r="K182" s="3" t="s">
        <v>231</v>
      </c>
      <c r="L182" s="3" t="s">
        <v>23</v>
      </c>
      <c r="M182" s="3" t="s">
        <v>23</v>
      </c>
      <c r="N182" s="3" t="s">
        <v>230</v>
      </c>
      <c r="O182" s="4">
        <v>43465</v>
      </c>
      <c r="P182" s="4">
        <v>43481</v>
      </c>
      <c r="Q182" s="3" t="s">
        <v>25</v>
      </c>
    </row>
    <row r="183" spans="1:17" x14ac:dyDescent="0.25">
      <c r="A183" s="3" t="s">
        <v>17</v>
      </c>
      <c r="B183" s="3" t="s">
        <v>26</v>
      </c>
      <c r="C183" s="3" t="s">
        <v>232</v>
      </c>
      <c r="D183" s="3" t="s">
        <v>291</v>
      </c>
      <c r="E183" s="3" t="s">
        <v>26</v>
      </c>
      <c r="F183" s="3" t="s">
        <v>43</v>
      </c>
      <c r="G183" s="3" t="s">
        <v>21</v>
      </c>
      <c r="H183" s="3" t="s">
        <v>22</v>
      </c>
      <c r="I183" s="3" t="s">
        <v>23</v>
      </c>
      <c r="J183" s="6">
        <v>26588</v>
      </c>
      <c r="K183" s="3" t="s">
        <v>24</v>
      </c>
      <c r="L183" s="3" t="s">
        <v>23</v>
      </c>
      <c r="M183" s="3" t="s">
        <v>23</v>
      </c>
      <c r="N183" s="3" t="s">
        <v>232</v>
      </c>
      <c r="O183" s="4">
        <v>43496</v>
      </c>
      <c r="P183" s="4">
        <v>43510</v>
      </c>
      <c r="Q183" s="3" t="s">
        <v>25</v>
      </c>
    </row>
    <row r="184" spans="1:17" x14ac:dyDescent="0.25">
      <c r="A184" s="3" t="s">
        <v>17</v>
      </c>
      <c r="B184" s="3" t="s">
        <v>28</v>
      </c>
      <c r="C184" s="3" t="s">
        <v>233</v>
      </c>
      <c r="D184" s="3" t="s">
        <v>290</v>
      </c>
      <c r="E184" s="3" t="s">
        <v>28</v>
      </c>
      <c r="F184" s="3" t="s">
        <v>43</v>
      </c>
      <c r="G184" s="3" t="s">
        <v>21</v>
      </c>
      <c r="H184" s="3" t="s">
        <v>22</v>
      </c>
      <c r="I184" s="3" t="s">
        <v>23</v>
      </c>
      <c r="J184" s="6">
        <v>6654</v>
      </c>
      <c r="K184" s="3" t="s">
        <v>24</v>
      </c>
      <c r="L184" s="3" t="s">
        <v>23</v>
      </c>
      <c r="M184" s="3" t="s">
        <v>23</v>
      </c>
      <c r="N184" s="3" t="s">
        <v>233</v>
      </c>
      <c r="O184" s="4">
        <v>43496</v>
      </c>
      <c r="P184" s="4">
        <v>43510</v>
      </c>
      <c r="Q184" s="3" t="s">
        <v>25</v>
      </c>
    </row>
    <row r="185" spans="1:17" x14ac:dyDescent="0.25">
      <c r="A185" s="3" t="s">
        <v>17</v>
      </c>
      <c r="B185" s="3" t="s">
        <v>18</v>
      </c>
      <c r="C185" s="3" t="s">
        <v>234</v>
      </c>
      <c r="D185" s="3" t="s">
        <v>292</v>
      </c>
      <c r="E185" s="3" t="s">
        <v>18</v>
      </c>
      <c r="F185" s="3" t="s">
        <v>43</v>
      </c>
      <c r="G185" s="3" t="s">
        <v>21</v>
      </c>
      <c r="H185" s="3" t="s">
        <v>22</v>
      </c>
      <c r="I185" s="3" t="s">
        <v>23</v>
      </c>
      <c r="J185" s="6">
        <v>439</v>
      </c>
      <c r="K185" s="3" t="s">
        <v>24</v>
      </c>
      <c r="L185" s="3" t="s">
        <v>23</v>
      </c>
      <c r="M185" s="3" t="s">
        <v>23</v>
      </c>
      <c r="N185" s="3" t="s">
        <v>234</v>
      </c>
      <c r="O185" s="4">
        <v>43496</v>
      </c>
      <c r="P185" s="4">
        <v>43510</v>
      </c>
      <c r="Q185" s="3" t="s">
        <v>25</v>
      </c>
    </row>
    <row r="186" spans="1:17" x14ac:dyDescent="0.25">
      <c r="A186" s="3" t="s">
        <v>17</v>
      </c>
      <c r="B186" s="3" t="s">
        <v>26</v>
      </c>
      <c r="C186" s="3" t="s">
        <v>235</v>
      </c>
      <c r="D186" s="3" t="s">
        <v>291</v>
      </c>
      <c r="E186" s="3" t="s">
        <v>26</v>
      </c>
      <c r="F186" s="3" t="s">
        <v>43</v>
      </c>
      <c r="G186" s="3" t="s">
        <v>21</v>
      </c>
      <c r="H186" s="3" t="s">
        <v>22</v>
      </c>
      <c r="I186" s="3" t="s">
        <v>23</v>
      </c>
      <c r="J186" s="6">
        <v>24910</v>
      </c>
      <c r="K186" s="3" t="s">
        <v>24</v>
      </c>
      <c r="L186" s="3" t="s">
        <v>23</v>
      </c>
      <c r="M186" s="3" t="s">
        <v>23</v>
      </c>
      <c r="N186" s="3" t="s">
        <v>235</v>
      </c>
      <c r="O186" s="4">
        <v>43524</v>
      </c>
      <c r="P186" s="4">
        <v>43532</v>
      </c>
      <c r="Q186" s="3" t="s">
        <v>25</v>
      </c>
    </row>
    <row r="187" spans="1:17" x14ac:dyDescent="0.25">
      <c r="A187" s="3" t="s">
        <v>17</v>
      </c>
      <c r="B187" s="3" t="s">
        <v>18</v>
      </c>
      <c r="C187" s="3" t="s">
        <v>236</v>
      </c>
      <c r="D187" s="3" t="s">
        <v>292</v>
      </c>
      <c r="E187" s="3" t="s">
        <v>18</v>
      </c>
      <c r="F187" s="3" t="s">
        <v>43</v>
      </c>
      <c r="G187" s="3" t="s">
        <v>21</v>
      </c>
      <c r="H187" s="3" t="s">
        <v>22</v>
      </c>
      <c r="I187" s="3" t="s">
        <v>23</v>
      </c>
      <c r="J187" s="6">
        <v>395</v>
      </c>
      <c r="K187" s="3" t="s">
        <v>24</v>
      </c>
      <c r="L187" s="3" t="s">
        <v>23</v>
      </c>
      <c r="M187" s="3" t="s">
        <v>23</v>
      </c>
      <c r="N187" s="3" t="s">
        <v>236</v>
      </c>
      <c r="O187" s="4">
        <v>43524</v>
      </c>
      <c r="P187" s="4">
        <v>43535</v>
      </c>
      <c r="Q187" s="3" t="s">
        <v>25</v>
      </c>
    </row>
    <row r="188" spans="1:17" x14ac:dyDescent="0.25">
      <c r="A188" s="3" t="s">
        <v>17</v>
      </c>
      <c r="B188" s="3" t="s">
        <v>28</v>
      </c>
      <c r="C188" s="3" t="s">
        <v>237</v>
      </c>
      <c r="D188" s="3" t="s">
        <v>290</v>
      </c>
      <c r="E188" s="3" t="s">
        <v>28</v>
      </c>
      <c r="F188" s="3" t="s">
        <v>43</v>
      </c>
      <c r="G188" s="3" t="s">
        <v>21</v>
      </c>
      <c r="H188" s="3" t="s">
        <v>22</v>
      </c>
      <c r="I188" s="3" t="s">
        <v>23</v>
      </c>
      <c r="J188" s="6">
        <v>6256</v>
      </c>
      <c r="K188" s="3" t="s">
        <v>24</v>
      </c>
      <c r="L188" s="3" t="s">
        <v>23</v>
      </c>
      <c r="M188" s="3" t="s">
        <v>23</v>
      </c>
      <c r="N188" s="3" t="s">
        <v>237</v>
      </c>
      <c r="O188" s="4">
        <v>43524</v>
      </c>
      <c r="P188" s="4">
        <v>43535</v>
      </c>
      <c r="Q188" s="3" t="s">
        <v>25</v>
      </c>
    </row>
    <row r="189" spans="1:17" x14ac:dyDescent="0.25">
      <c r="A189" s="3" t="s">
        <v>17</v>
      </c>
      <c r="B189" s="3" t="s">
        <v>28</v>
      </c>
      <c r="C189" s="3" t="s">
        <v>238</v>
      </c>
      <c r="D189" s="3" t="s">
        <v>290</v>
      </c>
      <c r="E189" s="3" t="s">
        <v>28</v>
      </c>
      <c r="F189" s="3" t="s">
        <v>43</v>
      </c>
      <c r="G189" s="3" t="s">
        <v>21</v>
      </c>
      <c r="H189" s="3" t="s">
        <v>22</v>
      </c>
      <c r="I189" s="3" t="s">
        <v>23</v>
      </c>
      <c r="J189" s="6">
        <v>3428</v>
      </c>
      <c r="K189" s="3" t="s">
        <v>185</v>
      </c>
      <c r="L189" s="3" t="s">
        <v>23</v>
      </c>
      <c r="M189" s="3" t="s">
        <v>23</v>
      </c>
      <c r="N189" s="3" t="s">
        <v>238</v>
      </c>
      <c r="O189" s="4">
        <v>43555</v>
      </c>
      <c r="P189" s="4">
        <v>43563</v>
      </c>
      <c r="Q189" s="3" t="s">
        <v>25</v>
      </c>
    </row>
    <row r="190" spans="1:17" x14ac:dyDescent="0.25">
      <c r="A190" s="3" t="s">
        <v>17</v>
      </c>
      <c r="B190" s="3" t="s">
        <v>26</v>
      </c>
      <c r="C190" s="3" t="s">
        <v>239</v>
      </c>
      <c r="D190" s="3" t="s">
        <v>291</v>
      </c>
      <c r="E190" s="3" t="s">
        <v>26</v>
      </c>
      <c r="F190" s="3" t="s">
        <v>43</v>
      </c>
      <c r="G190" s="3" t="s">
        <v>21</v>
      </c>
      <c r="H190" s="3" t="s">
        <v>22</v>
      </c>
      <c r="I190" s="3" t="s">
        <v>23</v>
      </c>
      <c r="J190" s="6">
        <v>-6012.08</v>
      </c>
      <c r="K190" s="3" t="s">
        <v>240</v>
      </c>
      <c r="L190" s="3" t="s">
        <v>23</v>
      </c>
      <c r="M190" s="3" t="s">
        <v>23</v>
      </c>
      <c r="N190" s="3" t="s">
        <v>239</v>
      </c>
      <c r="O190" s="4">
        <v>43555</v>
      </c>
      <c r="P190" s="4">
        <v>43563</v>
      </c>
      <c r="Q190" s="3" t="s">
        <v>25</v>
      </c>
    </row>
    <row r="191" spans="1:17" x14ac:dyDescent="0.25">
      <c r="A191" s="3" t="s">
        <v>17</v>
      </c>
      <c r="B191" s="3" t="s">
        <v>120</v>
      </c>
      <c r="C191" s="3" t="s">
        <v>241</v>
      </c>
      <c r="D191" s="3" t="s">
        <v>293</v>
      </c>
      <c r="E191" s="3" t="s">
        <v>120</v>
      </c>
      <c r="F191" s="3" t="s">
        <v>43</v>
      </c>
      <c r="G191" s="3" t="s">
        <v>21</v>
      </c>
      <c r="H191" s="3" t="s">
        <v>22</v>
      </c>
      <c r="I191" s="3" t="s">
        <v>23</v>
      </c>
      <c r="J191" s="6">
        <v>207</v>
      </c>
      <c r="K191" s="3" t="s">
        <v>40</v>
      </c>
      <c r="L191" s="3" t="s">
        <v>23</v>
      </c>
      <c r="M191" s="3" t="s">
        <v>23</v>
      </c>
      <c r="N191" s="3" t="s">
        <v>241</v>
      </c>
      <c r="O191" s="4">
        <v>43555</v>
      </c>
      <c r="P191" s="4">
        <v>43563</v>
      </c>
      <c r="Q191" s="3" t="s">
        <v>25</v>
      </c>
    </row>
    <row r="192" spans="1:17" x14ac:dyDescent="0.25">
      <c r="A192" s="3" t="s">
        <v>17</v>
      </c>
      <c r="B192" s="3" t="s">
        <v>18</v>
      </c>
      <c r="C192" s="3" t="s">
        <v>242</v>
      </c>
      <c r="D192" s="3" t="s">
        <v>292</v>
      </c>
      <c r="E192" s="3" t="s">
        <v>18</v>
      </c>
      <c r="F192" s="3" t="s">
        <v>43</v>
      </c>
      <c r="G192" s="3" t="s">
        <v>21</v>
      </c>
      <c r="H192" s="3" t="s">
        <v>22</v>
      </c>
      <c r="I192" s="3" t="s">
        <v>23</v>
      </c>
      <c r="J192" s="6">
        <v>-486</v>
      </c>
      <c r="K192" s="3" t="s">
        <v>190</v>
      </c>
      <c r="L192" s="3" t="s">
        <v>23</v>
      </c>
      <c r="M192" s="3" t="s">
        <v>23</v>
      </c>
      <c r="N192" s="3" t="s">
        <v>242</v>
      </c>
      <c r="O192" s="4">
        <v>43555</v>
      </c>
      <c r="P192" s="4">
        <v>43563</v>
      </c>
      <c r="Q192" s="3" t="s">
        <v>25</v>
      </c>
    </row>
    <row r="193" spans="1:17" x14ac:dyDescent="0.25">
      <c r="A193" s="3" t="s">
        <v>17</v>
      </c>
      <c r="B193" s="3" t="s">
        <v>18</v>
      </c>
      <c r="C193" s="3" t="s">
        <v>243</v>
      </c>
      <c r="D193" s="3" t="s">
        <v>292</v>
      </c>
      <c r="E193" s="3" t="s">
        <v>18</v>
      </c>
      <c r="F193" s="3" t="s">
        <v>43</v>
      </c>
      <c r="G193" s="3" t="s">
        <v>21</v>
      </c>
      <c r="H193" s="3" t="s">
        <v>22</v>
      </c>
      <c r="I193" s="3" t="s">
        <v>23</v>
      </c>
      <c r="J193" s="6">
        <v>287</v>
      </c>
      <c r="K193" s="3" t="s">
        <v>24</v>
      </c>
      <c r="L193" s="3" t="s">
        <v>23</v>
      </c>
      <c r="M193" s="3" t="s">
        <v>23</v>
      </c>
      <c r="N193" s="3" t="s">
        <v>243</v>
      </c>
      <c r="O193" s="4">
        <v>43585</v>
      </c>
      <c r="P193" s="4">
        <v>43593</v>
      </c>
      <c r="Q193" s="3" t="s">
        <v>25</v>
      </c>
    </row>
    <row r="194" spans="1:17" x14ac:dyDescent="0.25">
      <c r="A194" s="3" t="s">
        <v>17</v>
      </c>
      <c r="B194" s="3" t="s">
        <v>26</v>
      </c>
      <c r="C194" s="3" t="s">
        <v>244</v>
      </c>
      <c r="D194" s="3" t="s">
        <v>291</v>
      </c>
      <c r="E194" s="3" t="s">
        <v>26</v>
      </c>
      <c r="F194" s="3" t="s">
        <v>43</v>
      </c>
      <c r="G194" s="3" t="s">
        <v>21</v>
      </c>
      <c r="H194" s="3" t="s">
        <v>22</v>
      </c>
      <c r="I194" s="3" t="s">
        <v>23</v>
      </c>
      <c r="J194" s="6">
        <v>21052</v>
      </c>
      <c r="K194" s="3" t="s">
        <v>24</v>
      </c>
      <c r="L194" s="3" t="s">
        <v>23</v>
      </c>
      <c r="M194" s="3" t="s">
        <v>23</v>
      </c>
      <c r="N194" s="3" t="s">
        <v>244</v>
      </c>
      <c r="O194" s="4">
        <v>43585</v>
      </c>
      <c r="P194" s="4">
        <v>43592</v>
      </c>
      <c r="Q194" s="3" t="s">
        <v>25</v>
      </c>
    </row>
    <row r="195" spans="1:17" x14ac:dyDescent="0.25">
      <c r="A195" s="3" t="s">
        <v>17</v>
      </c>
      <c r="B195" s="3" t="s">
        <v>28</v>
      </c>
      <c r="C195" s="3" t="s">
        <v>245</v>
      </c>
      <c r="D195" s="3" t="s">
        <v>290</v>
      </c>
      <c r="E195" s="3" t="s">
        <v>28</v>
      </c>
      <c r="F195" s="3" t="s">
        <v>43</v>
      </c>
      <c r="G195" s="3" t="s">
        <v>21</v>
      </c>
      <c r="H195" s="3" t="s">
        <v>22</v>
      </c>
      <c r="I195" s="3" t="s">
        <v>23</v>
      </c>
      <c r="J195" s="6">
        <v>5552</v>
      </c>
      <c r="K195" s="3" t="s">
        <v>24</v>
      </c>
      <c r="L195" s="3" t="s">
        <v>23</v>
      </c>
      <c r="M195" s="3" t="s">
        <v>23</v>
      </c>
      <c r="N195" s="3" t="s">
        <v>245</v>
      </c>
      <c r="O195" s="4">
        <v>43585</v>
      </c>
      <c r="P195" s="4">
        <v>43593</v>
      </c>
      <c r="Q195" s="3" t="s">
        <v>25</v>
      </c>
    </row>
    <row r="196" spans="1:17" x14ac:dyDescent="0.25">
      <c r="A196" s="3" t="s">
        <v>17</v>
      </c>
      <c r="B196" s="3" t="s">
        <v>18</v>
      </c>
      <c r="C196" s="3" t="s">
        <v>246</v>
      </c>
      <c r="D196" s="3" t="s">
        <v>292</v>
      </c>
      <c r="E196" s="3" t="s">
        <v>18</v>
      </c>
      <c r="F196" s="3" t="s">
        <v>43</v>
      </c>
      <c r="G196" s="3" t="s">
        <v>21</v>
      </c>
      <c r="H196" s="3" t="s">
        <v>22</v>
      </c>
      <c r="I196" s="3" t="s">
        <v>23</v>
      </c>
      <c r="J196" s="6">
        <v>246</v>
      </c>
      <c r="K196" s="3" t="s">
        <v>24</v>
      </c>
      <c r="L196" s="3" t="s">
        <v>23</v>
      </c>
      <c r="M196" s="3" t="s">
        <v>23</v>
      </c>
      <c r="N196" s="3" t="s">
        <v>246</v>
      </c>
      <c r="O196" s="4">
        <v>43616</v>
      </c>
      <c r="P196" s="4">
        <v>43626</v>
      </c>
      <c r="Q196" s="3" t="s">
        <v>25</v>
      </c>
    </row>
    <row r="197" spans="1:17" x14ac:dyDescent="0.25">
      <c r="A197" s="3" t="s">
        <v>17</v>
      </c>
      <c r="B197" s="3" t="s">
        <v>26</v>
      </c>
      <c r="C197" s="3" t="s">
        <v>247</v>
      </c>
      <c r="D197" s="3" t="s">
        <v>291</v>
      </c>
      <c r="E197" s="3" t="s">
        <v>26</v>
      </c>
      <c r="F197" s="3" t="s">
        <v>43</v>
      </c>
      <c r="G197" s="3" t="s">
        <v>21</v>
      </c>
      <c r="H197" s="3" t="s">
        <v>22</v>
      </c>
      <c r="I197" s="3" t="s">
        <v>23</v>
      </c>
      <c r="J197" s="6">
        <v>19943</v>
      </c>
      <c r="K197" s="3" t="s">
        <v>24</v>
      </c>
      <c r="L197" s="3" t="s">
        <v>23</v>
      </c>
      <c r="M197" s="3" t="s">
        <v>23</v>
      </c>
      <c r="N197" s="3" t="s">
        <v>247</v>
      </c>
      <c r="O197" s="4">
        <v>43616</v>
      </c>
      <c r="P197" s="4">
        <v>43626</v>
      </c>
      <c r="Q197" s="3" t="s">
        <v>25</v>
      </c>
    </row>
    <row r="198" spans="1:17" x14ac:dyDescent="0.25">
      <c r="A198" s="3" t="s">
        <v>17</v>
      </c>
      <c r="B198" s="3" t="s">
        <v>28</v>
      </c>
      <c r="C198" s="3" t="s">
        <v>248</v>
      </c>
      <c r="D198" s="3" t="s">
        <v>290</v>
      </c>
      <c r="E198" s="3" t="s">
        <v>28</v>
      </c>
      <c r="F198" s="3" t="s">
        <v>43</v>
      </c>
      <c r="G198" s="3" t="s">
        <v>21</v>
      </c>
      <c r="H198" s="3" t="s">
        <v>22</v>
      </c>
      <c r="I198" s="3" t="s">
        <v>23</v>
      </c>
      <c r="J198" s="6">
        <v>5442</v>
      </c>
      <c r="K198" s="3" t="s">
        <v>24</v>
      </c>
      <c r="L198" s="3" t="s">
        <v>23</v>
      </c>
      <c r="M198" s="3" t="s">
        <v>23</v>
      </c>
      <c r="N198" s="3" t="s">
        <v>248</v>
      </c>
      <c r="O198" s="4">
        <v>43616</v>
      </c>
      <c r="P198" s="4">
        <v>43626</v>
      </c>
      <c r="Q198" s="3" t="s">
        <v>25</v>
      </c>
    </row>
    <row r="199" spans="1:17" x14ac:dyDescent="0.25">
      <c r="A199" s="3" t="s">
        <v>17</v>
      </c>
      <c r="B199" s="3" t="s">
        <v>120</v>
      </c>
      <c r="C199" s="3" t="s">
        <v>249</v>
      </c>
      <c r="D199" s="3" t="s">
        <v>293</v>
      </c>
      <c r="E199" s="3" t="s">
        <v>120</v>
      </c>
      <c r="F199" s="3" t="s">
        <v>43</v>
      </c>
      <c r="G199" s="3" t="s">
        <v>21</v>
      </c>
      <c r="H199" s="3" t="s">
        <v>22</v>
      </c>
      <c r="I199" s="3" t="s">
        <v>23</v>
      </c>
      <c r="J199" s="6">
        <v>175</v>
      </c>
      <c r="K199" s="3" t="s">
        <v>40</v>
      </c>
      <c r="L199" s="3" t="s">
        <v>23</v>
      </c>
      <c r="M199" s="3" t="s">
        <v>23</v>
      </c>
      <c r="N199" s="3" t="s">
        <v>249</v>
      </c>
      <c r="O199" s="4">
        <v>43646</v>
      </c>
      <c r="P199" s="4">
        <v>43654</v>
      </c>
      <c r="Q199" s="3" t="s">
        <v>25</v>
      </c>
    </row>
    <row r="200" spans="1:17" x14ac:dyDescent="0.25">
      <c r="A200" s="3" t="s">
        <v>17</v>
      </c>
      <c r="B200" s="3" t="s">
        <v>26</v>
      </c>
      <c r="C200" s="3" t="s">
        <v>250</v>
      </c>
      <c r="D200" s="3" t="s">
        <v>291</v>
      </c>
      <c r="E200" s="3" t="s">
        <v>26</v>
      </c>
      <c r="F200" s="3" t="s">
        <v>43</v>
      </c>
      <c r="G200" s="3" t="s">
        <v>21</v>
      </c>
      <c r="H200" s="3" t="s">
        <v>22</v>
      </c>
      <c r="I200" s="3" t="s">
        <v>23</v>
      </c>
      <c r="J200" s="6">
        <v>6166</v>
      </c>
      <c r="K200" s="3" t="s">
        <v>251</v>
      </c>
      <c r="L200" s="3" t="s">
        <v>23</v>
      </c>
      <c r="M200" s="3" t="s">
        <v>23</v>
      </c>
      <c r="N200" s="3" t="s">
        <v>250</v>
      </c>
      <c r="O200" s="4">
        <v>43646</v>
      </c>
      <c r="P200" s="4">
        <v>43655</v>
      </c>
      <c r="Q200" s="3" t="s">
        <v>25</v>
      </c>
    </row>
    <row r="201" spans="1:17" x14ac:dyDescent="0.25">
      <c r="A201" s="3" t="s">
        <v>17</v>
      </c>
      <c r="B201" s="3" t="s">
        <v>28</v>
      </c>
      <c r="C201" s="3" t="s">
        <v>252</v>
      </c>
      <c r="D201" s="3" t="s">
        <v>290</v>
      </c>
      <c r="E201" s="3" t="s">
        <v>28</v>
      </c>
      <c r="F201" s="3" t="s">
        <v>43</v>
      </c>
      <c r="G201" s="3" t="s">
        <v>21</v>
      </c>
      <c r="H201" s="3" t="s">
        <v>22</v>
      </c>
      <c r="I201" s="3" t="s">
        <v>23</v>
      </c>
      <c r="J201" s="6">
        <v>51458</v>
      </c>
      <c r="K201" s="3" t="s">
        <v>24</v>
      </c>
      <c r="L201" s="3" t="s">
        <v>23</v>
      </c>
      <c r="M201" s="3" t="s">
        <v>23</v>
      </c>
      <c r="N201" s="3" t="s">
        <v>252</v>
      </c>
      <c r="O201" s="4">
        <v>43646</v>
      </c>
      <c r="P201" s="4">
        <v>43655</v>
      </c>
      <c r="Q201" s="3" t="s">
        <v>25</v>
      </c>
    </row>
    <row r="202" spans="1:17" x14ac:dyDescent="0.25">
      <c r="A202" s="3" t="s">
        <v>17</v>
      </c>
      <c r="B202" s="3" t="s">
        <v>18</v>
      </c>
      <c r="C202" s="3" t="s">
        <v>253</v>
      </c>
      <c r="D202" s="3" t="s">
        <v>292</v>
      </c>
      <c r="E202" s="3" t="s">
        <v>18</v>
      </c>
      <c r="F202" s="3" t="s">
        <v>43</v>
      </c>
      <c r="G202" s="3" t="s">
        <v>21</v>
      </c>
      <c r="H202" s="3" t="s">
        <v>22</v>
      </c>
      <c r="I202" s="3" t="s">
        <v>23</v>
      </c>
      <c r="J202" s="6">
        <v>-945</v>
      </c>
      <c r="K202" s="3" t="s">
        <v>24</v>
      </c>
      <c r="L202" s="3" t="s">
        <v>23</v>
      </c>
      <c r="M202" s="3" t="s">
        <v>23</v>
      </c>
      <c r="N202" s="3" t="s">
        <v>253</v>
      </c>
      <c r="O202" s="4">
        <v>43646</v>
      </c>
      <c r="P202" s="4">
        <v>43655</v>
      </c>
      <c r="Q202" s="3" t="s">
        <v>25</v>
      </c>
    </row>
    <row r="203" spans="1:17" x14ac:dyDescent="0.25">
      <c r="A203" s="3" t="s">
        <v>17</v>
      </c>
      <c r="B203" s="3" t="s">
        <v>28</v>
      </c>
      <c r="C203" s="3" t="s">
        <v>254</v>
      </c>
      <c r="D203" s="3" t="s">
        <v>290</v>
      </c>
      <c r="E203" s="3" t="s">
        <v>28</v>
      </c>
      <c r="F203" s="3" t="s">
        <v>43</v>
      </c>
      <c r="G203" s="3" t="s">
        <v>21</v>
      </c>
      <c r="H203" s="3" t="s">
        <v>22</v>
      </c>
      <c r="I203" s="3" t="s">
        <v>23</v>
      </c>
      <c r="J203" s="6">
        <v>-56400</v>
      </c>
      <c r="K203" s="3" t="s">
        <v>185</v>
      </c>
      <c r="L203" s="3" t="s">
        <v>23</v>
      </c>
      <c r="M203" s="3" t="s">
        <v>23</v>
      </c>
      <c r="N203" s="3" t="s">
        <v>254</v>
      </c>
      <c r="O203" s="4">
        <v>43646</v>
      </c>
      <c r="P203" s="4">
        <v>43655</v>
      </c>
      <c r="Q203" s="3" t="s">
        <v>25</v>
      </c>
    </row>
    <row r="204" spans="1:17" x14ac:dyDescent="0.25">
      <c r="A204" s="3" t="s">
        <v>17</v>
      </c>
      <c r="B204" s="3" t="s">
        <v>28</v>
      </c>
      <c r="C204" s="3" t="s">
        <v>255</v>
      </c>
      <c r="D204" s="3" t="s">
        <v>290</v>
      </c>
      <c r="E204" s="3" t="s">
        <v>28</v>
      </c>
      <c r="F204" s="3" t="s">
        <v>43</v>
      </c>
      <c r="G204" s="3" t="s">
        <v>21</v>
      </c>
      <c r="H204" s="3" t="s">
        <v>22</v>
      </c>
      <c r="I204" s="3" t="s">
        <v>23</v>
      </c>
      <c r="J204" s="6">
        <v>56400</v>
      </c>
      <c r="K204" s="3" t="s">
        <v>256</v>
      </c>
      <c r="L204" s="3" t="s">
        <v>23</v>
      </c>
      <c r="M204" s="3" t="s">
        <v>23</v>
      </c>
      <c r="N204" s="3" t="s">
        <v>255</v>
      </c>
      <c r="O204" s="4">
        <v>43646</v>
      </c>
      <c r="P204" s="4">
        <v>43655</v>
      </c>
      <c r="Q204" s="3" t="s">
        <v>25</v>
      </c>
    </row>
    <row r="205" spans="1:17" x14ac:dyDescent="0.25">
      <c r="A205" s="3" t="s">
        <v>17</v>
      </c>
      <c r="B205" s="3" t="s">
        <v>28</v>
      </c>
      <c r="C205" s="3" t="s">
        <v>257</v>
      </c>
      <c r="D205" s="3" t="s">
        <v>290</v>
      </c>
      <c r="E205" s="3" t="s">
        <v>28</v>
      </c>
      <c r="F205" s="3" t="s">
        <v>43</v>
      </c>
      <c r="G205" s="3" t="s">
        <v>21</v>
      </c>
      <c r="H205" s="3" t="s">
        <v>22</v>
      </c>
      <c r="I205" s="3" t="s">
        <v>23</v>
      </c>
      <c r="J205" s="6">
        <v>-56400</v>
      </c>
      <c r="K205" s="3" t="s">
        <v>258</v>
      </c>
      <c r="L205" s="3" t="s">
        <v>23</v>
      </c>
      <c r="M205" s="3" t="s">
        <v>259</v>
      </c>
      <c r="N205" s="3" t="s">
        <v>257</v>
      </c>
      <c r="O205" s="4">
        <v>43646</v>
      </c>
      <c r="P205" s="4">
        <v>43656</v>
      </c>
      <c r="Q205" s="3" t="s">
        <v>25</v>
      </c>
    </row>
    <row r="206" spans="1:17" x14ac:dyDescent="0.25">
      <c r="A206" s="3" t="s">
        <v>17</v>
      </c>
      <c r="B206" s="3" t="s">
        <v>26</v>
      </c>
      <c r="C206" s="3" t="s">
        <v>260</v>
      </c>
      <c r="D206" s="3" t="s">
        <v>291</v>
      </c>
      <c r="E206" s="3" t="s">
        <v>26</v>
      </c>
      <c r="F206" s="3" t="s">
        <v>43</v>
      </c>
      <c r="G206" s="3" t="s">
        <v>21</v>
      </c>
      <c r="H206" s="3" t="s">
        <v>22</v>
      </c>
      <c r="I206" s="3" t="s">
        <v>23</v>
      </c>
      <c r="J206" s="6">
        <v>15519</v>
      </c>
      <c r="K206" s="3" t="s">
        <v>24</v>
      </c>
      <c r="L206" s="3" t="s">
        <v>23</v>
      </c>
      <c r="M206" s="3" t="s">
        <v>23</v>
      </c>
      <c r="N206" s="3" t="s">
        <v>260</v>
      </c>
      <c r="O206" s="4">
        <v>43677</v>
      </c>
      <c r="P206" s="4">
        <v>43684</v>
      </c>
      <c r="Q206" s="3" t="s">
        <v>25</v>
      </c>
    </row>
    <row r="207" spans="1:17" x14ac:dyDescent="0.25">
      <c r="A207" s="3" t="s">
        <v>17</v>
      </c>
      <c r="B207" s="3" t="s">
        <v>18</v>
      </c>
      <c r="C207" s="3" t="s">
        <v>261</v>
      </c>
      <c r="D207" s="3" t="s">
        <v>292</v>
      </c>
      <c r="E207" s="3" t="s">
        <v>18</v>
      </c>
      <c r="F207" s="3" t="s">
        <v>43</v>
      </c>
      <c r="G207" s="3" t="s">
        <v>21</v>
      </c>
      <c r="H207" s="3" t="s">
        <v>22</v>
      </c>
      <c r="I207" s="3" t="s">
        <v>23</v>
      </c>
      <c r="J207" s="6">
        <v>103</v>
      </c>
      <c r="K207" s="3" t="s">
        <v>24</v>
      </c>
      <c r="L207" s="3" t="s">
        <v>23</v>
      </c>
      <c r="M207" s="3" t="s">
        <v>23</v>
      </c>
      <c r="N207" s="3" t="s">
        <v>261</v>
      </c>
      <c r="O207" s="4">
        <v>43677</v>
      </c>
      <c r="P207" s="4">
        <v>43684</v>
      </c>
      <c r="Q207" s="3" t="s">
        <v>25</v>
      </c>
    </row>
    <row r="208" spans="1:17" x14ac:dyDescent="0.25">
      <c r="A208" s="3" t="s">
        <v>17</v>
      </c>
      <c r="B208" s="3" t="s">
        <v>28</v>
      </c>
      <c r="C208" s="3" t="s">
        <v>262</v>
      </c>
      <c r="D208" s="3" t="s">
        <v>290</v>
      </c>
      <c r="E208" s="3" t="s">
        <v>28</v>
      </c>
      <c r="F208" s="3" t="s">
        <v>43</v>
      </c>
      <c r="G208" s="3" t="s">
        <v>21</v>
      </c>
      <c r="H208" s="3" t="s">
        <v>22</v>
      </c>
      <c r="I208" s="3" t="s">
        <v>23</v>
      </c>
      <c r="J208" s="6">
        <v>4602</v>
      </c>
      <c r="K208" s="3" t="s">
        <v>24</v>
      </c>
      <c r="L208" s="3" t="s">
        <v>23</v>
      </c>
      <c r="M208" s="3" t="s">
        <v>23</v>
      </c>
      <c r="N208" s="3" t="s">
        <v>262</v>
      </c>
      <c r="O208" s="4">
        <v>43677</v>
      </c>
      <c r="P208" s="4">
        <v>43685</v>
      </c>
      <c r="Q208" s="3" t="s">
        <v>25</v>
      </c>
    </row>
    <row r="209" spans="1:17" x14ac:dyDescent="0.25">
      <c r="A209" s="3" t="s">
        <v>17</v>
      </c>
      <c r="B209" s="3" t="s">
        <v>18</v>
      </c>
      <c r="C209" s="3" t="s">
        <v>263</v>
      </c>
      <c r="D209" s="3" t="s">
        <v>292</v>
      </c>
      <c r="E209" s="3" t="s">
        <v>18</v>
      </c>
      <c r="F209" s="3" t="s">
        <v>43</v>
      </c>
      <c r="G209" s="3" t="s">
        <v>21</v>
      </c>
      <c r="H209" s="3" t="s">
        <v>22</v>
      </c>
      <c r="I209" s="3" t="s">
        <v>23</v>
      </c>
      <c r="J209" s="6">
        <v>110</v>
      </c>
      <c r="K209" s="3" t="s">
        <v>24</v>
      </c>
      <c r="L209" s="3" t="s">
        <v>23</v>
      </c>
      <c r="M209" s="3" t="s">
        <v>23</v>
      </c>
      <c r="N209" s="3" t="s">
        <v>263</v>
      </c>
      <c r="O209" s="4">
        <v>43708</v>
      </c>
      <c r="P209" s="4">
        <v>43717</v>
      </c>
      <c r="Q209" s="3" t="s">
        <v>25</v>
      </c>
    </row>
    <row r="210" spans="1:17" x14ac:dyDescent="0.25">
      <c r="A210" s="3" t="s">
        <v>17</v>
      </c>
      <c r="B210" s="3" t="s">
        <v>26</v>
      </c>
      <c r="C210" s="3" t="s">
        <v>264</v>
      </c>
      <c r="D210" s="3" t="s">
        <v>291</v>
      </c>
      <c r="E210" s="3" t="s">
        <v>26</v>
      </c>
      <c r="F210" s="3" t="s">
        <v>43</v>
      </c>
      <c r="G210" s="3" t="s">
        <v>21</v>
      </c>
      <c r="H210" s="3" t="s">
        <v>22</v>
      </c>
      <c r="I210" s="3" t="s">
        <v>23</v>
      </c>
      <c r="J210" s="6">
        <v>16087</v>
      </c>
      <c r="K210" s="3" t="s">
        <v>24</v>
      </c>
      <c r="L210" s="3" t="s">
        <v>23</v>
      </c>
      <c r="M210" s="3" t="s">
        <v>23</v>
      </c>
      <c r="N210" s="3" t="s">
        <v>264</v>
      </c>
      <c r="O210" s="4">
        <v>43708</v>
      </c>
      <c r="P210" s="4">
        <v>43719</v>
      </c>
      <c r="Q210" s="3" t="s">
        <v>25</v>
      </c>
    </row>
    <row r="211" spans="1:17" x14ac:dyDescent="0.25">
      <c r="A211" s="3" t="s">
        <v>17</v>
      </c>
      <c r="B211" s="3" t="s">
        <v>28</v>
      </c>
      <c r="C211" s="3" t="s">
        <v>265</v>
      </c>
      <c r="D211" s="3" t="s">
        <v>290</v>
      </c>
      <c r="E211" s="3" t="s">
        <v>28</v>
      </c>
      <c r="F211" s="3" t="s">
        <v>43</v>
      </c>
      <c r="G211" s="3" t="s">
        <v>21</v>
      </c>
      <c r="H211" s="3" t="s">
        <v>22</v>
      </c>
      <c r="I211" s="3" t="s">
        <v>23</v>
      </c>
      <c r="J211" s="6">
        <v>4627</v>
      </c>
      <c r="K211" s="3" t="s">
        <v>24</v>
      </c>
      <c r="L211" s="3" t="s">
        <v>23</v>
      </c>
      <c r="M211" s="3" t="s">
        <v>23</v>
      </c>
      <c r="N211" s="3" t="s">
        <v>265</v>
      </c>
      <c r="O211" s="4">
        <v>43708</v>
      </c>
      <c r="P211" s="4">
        <v>43719</v>
      </c>
      <c r="Q211" s="3" t="s">
        <v>25</v>
      </c>
    </row>
    <row r="212" spans="1:17" x14ac:dyDescent="0.25">
      <c r="A212" s="3" t="s">
        <v>17</v>
      </c>
      <c r="B212" s="3" t="s">
        <v>18</v>
      </c>
      <c r="C212" s="3" t="s">
        <v>266</v>
      </c>
      <c r="D212" s="3" t="s">
        <v>292</v>
      </c>
      <c r="E212" s="3" t="s">
        <v>18</v>
      </c>
      <c r="F212" s="3" t="s">
        <v>43</v>
      </c>
      <c r="G212" s="3" t="s">
        <v>21</v>
      </c>
      <c r="H212" s="3" t="s">
        <v>22</v>
      </c>
      <c r="I212" s="3" t="s">
        <v>23</v>
      </c>
      <c r="J212" s="6">
        <v>107</v>
      </c>
      <c r="K212" s="3" t="s">
        <v>24</v>
      </c>
      <c r="L212" s="3" t="s">
        <v>23</v>
      </c>
      <c r="M212" s="3" t="s">
        <v>23</v>
      </c>
      <c r="N212" s="3" t="s">
        <v>266</v>
      </c>
      <c r="O212" s="4">
        <v>43738</v>
      </c>
      <c r="P212" s="4">
        <v>43745</v>
      </c>
      <c r="Q212" s="3" t="s">
        <v>25</v>
      </c>
    </row>
    <row r="213" spans="1:17" x14ac:dyDescent="0.25">
      <c r="A213" s="3" t="s">
        <v>17</v>
      </c>
      <c r="B213" s="3" t="s">
        <v>18</v>
      </c>
      <c r="C213" s="3" t="s">
        <v>267</v>
      </c>
      <c r="D213" s="3" t="s">
        <v>292</v>
      </c>
      <c r="E213" s="3" t="s">
        <v>18</v>
      </c>
      <c r="F213" s="3" t="s">
        <v>43</v>
      </c>
      <c r="G213" s="3" t="s">
        <v>21</v>
      </c>
      <c r="H213" s="3" t="s">
        <v>22</v>
      </c>
      <c r="I213" s="3" t="s">
        <v>23</v>
      </c>
      <c r="J213" s="6">
        <v>125</v>
      </c>
      <c r="K213" s="3" t="s">
        <v>213</v>
      </c>
      <c r="L213" s="3" t="s">
        <v>23</v>
      </c>
      <c r="M213" s="3" t="s">
        <v>23</v>
      </c>
      <c r="N213" s="3" t="s">
        <v>267</v>
      </c>
      <c r="O213" s="4">
        <v>43738</v>
      </c>
      <c r="P213" s="4">
        <v>43745</v>
      </c>
      <c r="Q213" s="3" t="s">
        <v>25</v>
      </c>
    </row>
    <row r="214" spans="1:17" x14ac:dyDescent="0.25">
      <c r="A214" s="3" t="s">
        <v>17</v>
      </c>
      <c r="B214" s="3" t="s">
        <v>120</v>
      </c>
      <c r="C214" s="3" t="s">
        <v>268</v>
      </c>
      <c r="D214" s="3" t="s">
        <v>293</v>
      </c>
      <c r="E214" s="3" t="s">
        <v>120</v>
      </c>
      <c r="F214" s="3" t="s">
        <v>43</v>
      </c>
      <c r="G214" s="3" t="s">
        <v>21</v>
      </c>
      <c r="H214" s="3" t="s">
        <v>22</v>
      </c>
      <c r="I214" s="3" t="s">
        <v>23</v>
      </c>
      <c r="J214" s="6">
        <v>281</v>
      </c>
      <c r="K214" s="3" t="s">
        <v>40</v>
      </c>
      <c r="L214" s="3" t="s">
        <v>23</v>
      </c>
      <c r="M214" s="3" t="s">
        <v>23</v>
      </c>
      <c r="N214" s="3" t="s">
        <v>268</v>
      </c>
      <c r="O214" s="4">
        <v>43738</v>
      </c>
      <c r="P214" s="4">
        <v>43745</v>
      </c>
      <c r="Q214" s="3" t="s">
        <v>25</v>
      </c>
    </row>
    <row r="215" spans="1:17" x14ac:dyDescent="0.25">
      <c r="A215" s="3" t="s">
        <v>17</v>
      </c>
      <c r="B215" s="3" t="s">
        <v>26</v>
      </c>
      <c r="C215" s="3" t="s">
        <v>269</v>
      </c>
      <c r="D215" s="3" t="s">
        <v>291</v>
      </c>
      <c r="E215" s="3" t="s">
        <v>26</v>
      </c>
      <c r="F215" s="3" t="s">
        <v>43</v>
      </c>
      <c r="G215" s="3" t="s">
        <v>21</v>
      </c>
      <c r="H215" s="3" t="s">
        <v>22</v>
      </c>
      <c r="I215" s="3" t="s">
        <v>23</v>
      </c>
      <c r="J215" s="6">
        <v>19754</v>
      </c>
      <c r="K215" s="3" t="s">
        <v>270</v>
      </c>
      <c r="L215" s="3" t="s">
        <v>23</v>
      </c>
      <c r="M215" s="3" t="s">
        <v>23</v>
      </c>
      <c r="N215" s="3" t="s">
        <v>269</v>
      </c>
      <c r="O215" s="4">
        <v>43738</v>
      </c>
      <c r="P215" s="4">
        <v>43746</v>
      </c>
      <c r="Q215" s="3" t="s">
        <v>25</v>
      </c>
    </row>
    <row r="216" spans="1:17" x14ac:dyDescent="0.25">
      <c r="A216" s="3" t="s">
        <v>17</v>
      </c>
      <c r="B216" s="3" t="s">
        <v>28</v>
      </c>
      <c r="C216" s="3" t="s">
        <v>271</v>
      </c>
      <c r="D216" s="3" t="s">
        <v>290</v>
      </c>
      <c r="E216" s="3" t="s">
        <v>28</v>
      </c>
      <c r="F216" s="3" t="s">
        <v>43</v>
      </c>
      <c r="G216" s="3" t="s">
        <v>21</v>
      </c>
      <c r="H216" s="3" t="s">
        <v>22</v>
      </c>
      <c r="I216" s="3" t="s">
        <v>23</v>
      </c>
      <c r="J216" s="6">
        <v>90314</v>
      </c>
      <c r="K216" s="3" t="s">
        <v>185</v>
      </c>
      <c r="L216" s="3" t="s">
        <v>23</v>
      </c>
      <c r="M216" s="3" t="s">
        <v>23</v>
      </c>
      <c r="N216" s="3" t="s">
        <v>271</v>
      </c>
      <c r="O216" s="4">
        <v>43738</v>
      </c>
      <c r="P216" s="4">
        <v>43746</v>
      </c>
      <c r="Q216" s="3" t="s">
        <v>25</v>
      </c>
    </row>
    <row r="217" spans="1:17" x14ac:dyDescent="0.25">
      <c r="A217" s="3" t="s">
        <v>17</v>
      </c>
      <c r="B217" s="3" t="s">
        <v>18</v>
      </c>
      <c r="C217" s="3" t="s">
        <v>272</v>
      </c>
      <c r="D217" s="3" t="s">
        <v>292</v>
      </c>
      <c r="E217" s="3" t="s">
        <v>18</v>
      </c>
      <c r="F217" s="3" t="s">
        <v>43</v>
      </c>
      <c r="G217" s="3" t="s">
        <v>21</v>
      </c>
      <c r="H217" s="3" t="s">
        <v>22</v>
      </c>
      <c r="I217" s="3" t="s">
        <v>23</v>
      </c>
      <c r="J217" s="6">
        <v>93</v>
      </c>
      <c r="K217" s="3" t="s">
        <v>24</v>
      </c>
      <c r="L217" s="3" t="s">
        <v>23</v>
      </c>
      <c r="M217" s="3" t="s">
        <v>23</v>
      </c>
      <c r="N217" s="3" t="s">
        <v>272</v>
      </c>
      <c r="O217" s="4">
        <v>43769</v>
      </c>
      <c r="P217" s="4">
        <v>43775</v>
      </c>
      <c r="Q217" s="3" t="s">
        <v>25</v>
      </c>
    </row>
    <row r="218" spans="1:17" x14ac:dyDescent="0.25">
      <c r="A218" s="3" t="s">
        <v>17</v>
      </c>
      <c r="B218" s="3" t="s">
        <v>26</v>
      </c>
      <c r="C218" s="3" t="s">
        <v>273</v>
      </c>
      <c r="D218" s="3" t="s">
        <v>291</v>
      </c>
      <c r="E218" s="3" t="s">
        <v>26</v>
      </c>
      <c r="F218" s="3" t="s">
        <v>43</v>
      </c>
      <c r="G218" s="3" t="s">
        <v>21</v>
      </c>
      <c r="H218" s="3" t="s">
        <v>22</v>
      </c>
      <c r="I218" s="3" t="s">
        <v>23</v>
      </c>
      <c r="J218" s="6">
        <v>15511</v>
      </c>
      <c r="K218" s="3" t="s">
        <v>24</v>
      </c>
      <c r="L218" s="3" t="s">
        <v>23</v>
      </c>
      <c r="M218" s="3" t="s">
        <v>23</v>
      </c>
      <c r="N218" s="3" t="s">
        <v>273</v>
      </c>
      <c r="O218" s="4">
        <v>43769</v>
      </c>
      <c r="P218" s="4">
        <v>43776</v>
      </c>
      <c r="Q218" s="3" t="s">
        <v>25</v>
      </c>
    </row>
    <row r="219" spans="1:17" x14ac:dyDescent="0.25">
      <c r="A219" s="3" t="s">
        <v>17</v>
      </c>
      <c r="B219" s="3" t="s">
        <v>28</v>
      </c>
      <c r="C219" s="3" t="s">
        <v>274</v>
      </c>
      <c r="D219" s="3" t="s">
        <v>290</v>
      </c>
      <c r="E219" s="3" t="s">
        <v>28</v>
      </c>
      <c r="F219" s="3" t="s">
        <v>43</v>
      </c>
      <c r="G219" s="3" t="s">
        <v>21</v>
      </c>
      <c r="H219" s="3" t="s">
        <v>22</v>
      </c>
      <c r="I219" s="3" t="s">
        <v>23</v>
      </c>
      <c r="J219" s="6">
        <v>4746</v>
      </c>
      <c r="K219" s="3" t="s">
        <v>24</v>
      </c>
      <c r="L219" s="3" t="s">
        <v>23</v>
      </c>
      <c r="M219" s="3" t="s">
        <v>23</v>
      </c>
      <c r="N219" s="3" t="s">
        <v>274</v>
      </c>
      <c r="O219" s="4">
        <v>43769</v>
      </c>
      <c r="P219" s="4">
        <v>43777</v>
      </c>
      <c r="Q219" s="3" t="s">
        <v>25</v>
      </c>
    </row>
    <row r="220" spans="1:17" x14ac:dyDescent="0.25">
      <c r="A220" s="3" t="s">
        <v>17</v>
      </c>
      <c r="B220" s="3" t="s">
        <v>18</v>
      </c>
      <c r="C220" s="3" t="s">
        <v>275</v>
      </c>
      <c r="D220" s="3" t="s">
        <v>292</v>
      </c>
      <c r="E220" s="3" t="s">
        <v>18</v>
      </c>
      <c r="F220" s="3" t="s">
        <v>43</v>
      </c>
      <c r="G220" s="3" t="s">
        <v>21</v>
      </c>
      <c r="H220" s="3" t="s">
        <v>22</v>
      </c>
      <c r="I220" s="3" t="s">
        <v>23</v>
      </c>
      <c r="J220" s="6">
        <v>110</v>
      </c>
      <c r="K220" s="3" t="s">
        <v>24</v>
      </c>
      <c r="L220" s="3" t="s">
        <v>23</v>
      </c>
      <c r="M220" s="3" t="s">
        <v>23</v>
      </c>
      <c r="N220" s="3" t="s">
        <v>275</v>
      </c>
      <c r="O220" s="4">
        <v>43799</v>
      </c>
      <c r="P220" s="4">
        <v>43805</v>
      </c>
      <c r="Q220" s="3" t="s">
        <v>25</v>
      </c>
    </row>
    <row r="221" spans="1:17" x14ac:dyDescent="0.25">
      <c r="A221" s="3" t="s">
        <v>17</v>
      </c>
      <c r="B221" s="3" t="s">
        <v>26</v>
      </c>
      <c r="C221" s="3" t="s">
        <v>276</v>
      </c>
      <c r="D221" s="3" t="s">
        <v>291</v>
      </c>
      <c r="E221" s="3" t="s">
        <v>26</v>
      </c>
      <c r="F221" s="3" t="s">
        <v>43</v>
      </c>
      <c r="G221" s="3" t="s">
        <v>21</v>
      </c>
      <c r="H221" s="3" t="s">
        <v>22</v>
      </c>
      <c r="I221" s="3" t="s">
        <v>23</v>
      </c>
      <c r="J221" s="6">
        <v>17703</v>
      </c>
      <c r="K221" s="3" t="s">
        <v>24</v>
      </c>
      <c r="L221" s="3" t="s">
        <v>23</v>
      </c>
      <c r="M221" s="3" t="s">
        <v>23</v>
      </c>
      <c r="N221" s="3" t="s">
        <v>276</v>
      </c>
      <c r="O221" s="4">
        <v>43799</v>
      </c>
      <c r="P221" s="4">
        <v>43808</v>
      </c>
      <c r="Q221" s="3" t="s">
        <v>25</v>
      </c>
    </row>
    <row r="222" spans="1:17" x14ac:dyDescent="0.25">
      <c r="A222" s="3" t="s">
        <v>17</v>
      </c>
      <c r="B222" s="3" t="s">
        <v>28</v>
      </c>
      <c r="C222" s="3" t="s">
        <v>277</v>
      </c>
      <c r="D222" s="3" t="s">
        <v>290</v>
      </c>
      <c r="E222" s="3" t="s">
        <v>28</v>
      </c>
      <c r="F222" s="3" t="s">
        <v>43</v>
      </c>
      <c r="G222" s="3" t="s">
        <v>21</v>
      </c>
      <c r="H222" s="3" t="s">
        <v>22</v>
      </c>
      <c r="I222" s="3" t="s">
        <v>23</v>
      </c>
      <c r="J222" s="6">
        <v>4189</v>
      </c>
      <c r="K222" s="3" t="s">
        <v>24</v>
      </c>
      <c r="L222" s="3" t="s">
        <v>23</v>
      </c>
      <c r="M222" s="3" t="s">
        <v>23</v>
      </c>
      <c r="N222" s="3" t="s">
        <v>277</v>
      </c>
      <c r="O222" s="4">
        <v>43799</v>
      </c>
      <c r="P222" s="4">
        <v>43808</v>
      </c>
      <c r="Q222" s="3" t="s">
        <v>25</v>
      </c>
    </row>
    <row r="223" spans="1:17" x14ac:dyDescent="0.25">
      <c r="A223" s="3" t="s">
        <v>17</v>
      </c>
      <c r="B223" s="3" t="s">
        <v>120</v>
      </c>
      <c r="C223" s="3" t="s">
        <v>278</v>
      </c>
      <c r="D223" s="3" t="s">
        <v>293</v>
      </c>
      <c r="E223" s="3" t="s">
        <v>120</v>
      </c>
      <c r="F223" s="3" t="s">
        <v>43</v>
      </c>
      <c r="G223" s="3" t="s">
        <v>21</v>
      </c>
      <c r="H223" s="3" t="s">
        <v>22</v>
      </c>
      <c r="I223" s="3" t="s">
        <v>23</v>
      </c>
      <c r="J223" s="6">
        <v>-187</v>
      </c>
      <c r="K223" s="3" t="s">
        <v>40</v>
      </c>
      <c r="L223" s="3" t="s">
        <v>23</v>
      </c>
      <c r="M223" s="3" t="s">
        <v>23</v>
      </c>
      <c r="N223" s="3" t="s">
        <v>278</v>
      </c>
      <c r="O223" s="4">
        <v>43830</v>
      </c>
      <c r="P223" s="4">
        <v>43839</v>
      </c>
      <c r="Q223" s="3" t="s">
        <v>25</v>
      </c>
    </row>
    <row r="224" spans="1:17" x14ac:dyDescent="0.25">
      <c r="A224" s="3" t="s">
        <v>17</v>
      </c>
      <c r="B224" s="3" t="s">
        <v>18</v>
      </c>
      <c r="C224" s="3" t="s">
        <v>279</v>
      </c>
      <c r="D224" s="3" t="s">
        <v>292</v>
      </c>
      <c r="E224" s="3" t="s">
        <v>18</v>
      </c>
      <c r="F224" s="3" t="s">
        <v>43</v>
      </c>
      <c r="G224" s="3" t="s">
        <v>21</v>
      </c>
      <c r="H224" s="3" t="s">
        <v>22</v>
      </c>
      <c r="I224" s="3" t="s">
        <v>23</v>
      </c>
      <c r="J224" s="6">
        <v>157</v>
      </c>
      <c r="K224" s="3" t="s">
        <v>24</v>
      </c>
      <c r="L224" s="3" t="s">
        <v>23</v>
      </c>
      <c r="M224" s="3" t="s">
        <v>23</v>
      </c>
      <c r="N224" s="3" t="s">
        <v>279</v>
      </c>
      <c r="O224" s="4">
        <v>43830</v>
      </c>
      <c r="P224" s="4">
        <v>43839</v>
      </c>
      <c r="Q224" s="3" t="s">
        <v>25</v>
      </c>
    </row>
    <row r="225" spans="1:17" x14ac:dyDescent="0.25">
      <c r="A225" s="3" t="s">
        <v>17</v>
      </c>
      <c r="B225" s="3" t="s">
        <v>18</v>
      </c>
      <c r="C225" s="3" t="s">
        <v>280</v>
      </c>
      <c r="D225" s="3" t="s">
        <v>292</v>
      </c>
      <c r="E225" s="3" t="s">
        <v>18</v>
      </c>
      <c r="F225" s="3" t="s">
        <v>43</v>
      </c>
      <c r="G225" s="3" t="s">
        <v>21</v>
      </c>
      <c r="H225" s="3" t="s">
        <v>22</v>
      </c>
      <c r="I225" s="3" t="s">
        <v>23</v>
      </c>
      <c r="J225" s="6">
        <v>184</v>
      </c>
      <c r="K225" s="3" t="s">
        <v>225</v>
      </c>
      <c r="L225" s="3" t="s">
        <v>23</v>
      </c>
      <c r="M225" s="3" t="s">
        <v>23</v>
      </c>
      <c r="N225" s="3" t="s">
        <v>280</v>
      </c>
      <c r="O225" s="4">
        <v>43830</v>
      </c>
      <c r="P225" s="4">
        <v>43839</v>
      </c>
      <c r="Q225" s="3" t="s">
        <v>25</v>
      </c>
    </row>
    <row r="226" spans="1:17" x14ac:dyDescent="0.25">
      <c r="A226" s="3" t="s">
        <v>17</v>
      </c>
      <c r="B226" s="3" t="s">
        <v>28</v>
      </c>
      <c r="C226" s="3" t="s">
        <v>281</v>
      </c>
      <c r="D226" s="3" t="s">
        <v>290</v>
      </c>
      <c r="E226" s="3" t="s">
        <v>28</v>
      </c>
      <c r="F226" s="3" t="s">
        <v>43</v>
      </c>
      <c r="G226" s="3" t="s">
        <v>21</v>
      </c>
      <c r="H226" s="3" t="s">
        <v>22</v>
      </c>
      <c r="I226" s="3" t="s">
        <v>23</v>
      </c>
      <c r="J226" s="6">
        <v>1964</v>
      </c>
      <c r="K226" s="3" t="s">
        <v>185</v>
      </c>
      <c r="L226" s="3" t="s">
        <v>23</v>
      </c>
      <c r="M226" s="3" t="s">
        <v>23</v>
      </c>
      <c r="N226" s="3" t="s">
        <v>281</v>
      </c>
      <c r="O226" s="4">
        <v>43830</v>
      </c>
      <c r="P226" s="4">
        <v>43843</v>
      </c>
      <c r="Q226" s="3" t="s">
        <v>25</v>
      </c>
    </row>
    <row r="227" spans="1:17" x14ac:dyDescent="0.25">
      <c r="A227" s="3" t="s">
        <v>17</v>
      </c>
      <c r="B227" s="3" t="s">
        <v>28</v>
      </c>
      <c r="C227" s="3" t="s">
        <v>282</v>
      </c>
      <c r="D227" s="3" t="s">
        <v>290</v>
      </c>
      <c r="E227" s="3" t="s">
        <v>28</v>
      </c>
      <c r="F227" s="3" t="s">
        <v>43</v>
      </c>
      <c r="G227" s="3" t="s">
        <v>21</v>
      </c>
      <c r="H227" s="3" t="s">
        <v>22</v>
      </c>
      <c r="I227" s="3" t="s">
        <v>23</v>
      </c>
      <c r="J227" s="6">
        <v>34466</v>
      </c>
      <c r="K227" s="3" t="s">
        <v>185</v>
      </c>
      <c r="L227" s="3" t="s">
        <v>23</v>
      </c>
      <c r="M227" s="3" t="s">
        <v>23</v>
      </c>
      <c r="N227" s="3" t="s">
        <v>282</v>
      </c>
      <c r="O227" s="4">
        <v>43830</v>
      </c>
      <c r="P227" s="4">
        <v>43844</v>
      </c>
      <c r="Q227" s="3" t="s">
        <v>25</v>
      </c>
    </row>
    <row r="228" spans="1:17" x14ac:dyDescent="0.25">
      <c r="A228" s="3" t="s">
        <v>17</v>
      </c>
      <c r="B228" s="3" t="s">
        <v>120</v>
      </c>
      <c r="C228" s="3" t="s">
        <v>283</v>
      </c>
      <c r="D228" s="3" t="s">
        <v>293</v>
      </c>
      <c r="E228" s="3" t="s">
        <v>120</v>
      </c>
      <c r="F228" s="3" t="s">
        <v>43</v>
      </c>
      <c r="G228" s="3" t="s">
        <v>21</v>
      </c>
      <c r="H228" s="3" t="s">
        <v>22</v>
      </c>
      <c r="I228" s="3" t="s">
        <v>23</v>
      </c>
      <c r="J228" s="6">
        <v>187</v>
      </c>
      <c r="K228" s="3" t="s">
        <v>40</v>
      </c>
      <c r="L228" s="3" t="s">
        <v>23</v>
      </c>
      <c r="M228" s="3" t="s">
        <v>23</v>
      </c>
      <c r="N228" s="3" t="s">
        <v>283</v>
      </c>
      <c r="O228" s="4">
        <v>43830</v>
      </c>
      <c r="P228" s="4">
        <v>43843</v>
      </c>
      <c r="Q228" s="3" t="s">
        <v>25</v>
      </c>
    </row>
    <row r="229" spans="1:17" x14ac:dyDescent="0.25">
      <c r="A229" s="3" t="s">
        <v>17</v>
      </c>
      <c r="B229" s="3" t="s">
        <v>120</v>
      </c>
      <c r="C229" s="3" t="s">
        <v>283</v>
      </c>
      <c r="D229" s="3" t="s">
        <v>293</v>
      </c>
      <c r="E229" s="3" t="s">
        <v>120</v>
      </c>
      <c r="F229" s="3" t="s">
        <v>43</v>
      </c>
      <c r="G229" s="3" t="s">
        <v>21</v>
      </c>
      <c r="H229" s="3" t="s">
        <v>22</v>
      </c>
      <c r="I229" s="3" t="s">
        <v>23</v>
      </c>
      <c r="J229" s="6">
        <v>14</v>
      </c>
      <c r="K229" s="3" t="s">
        <v>40</v>
      </c>
      <c r="L229" s="3" t="s">
        <v>23</v>
      </c>
      <c r="M229" s="3" t="s">
        <v>23</v>
      </c>
      <c r="N229" s="3" t="s">
        <v>283</v>
      </c>
      <c r="O229" s="4">
        <v>43830</v>
      </c>
      <c r="P229" s="4">
        <v>43843</v>
      </c>
      <c r="Q229" s="3" t="s">
        <v>25</v>
      </c>
    </row>
    <row r="230" spans="1:17" x14ac:dyDescent="0.25">
      <c r="A230" s="3" t="s">
        <v>17</v>
      </c>
      <c r="B230" s="3" t="s">
        <v>26</v>
      </c>
      <c r="C230" s="3" t="s">
        <v>284</v>
      </c>
      <c r="D230" s="3" t="s">
        <v>291</v>
      </c>
      <c r="E230" s="3" t="s">
        <v>26</v>
      </c>
      <c r="F230" s="3" t="s">
        <v>43</v>
      </c>
      <c r="G230" s="3" t="s">
        <v>21</v>
      </c>
      <c r="H230" s="3" t="s">
        <v>22</v>
      </c>
      <c r="I230" s="3" t="s">
        <v>23</v>
      </c>
      <c r="J230" s="6">
        <v>41804</v>
      </c>
      <c r="K230" s="3" t="s">
        <v>285</v>
      </c>
      <c r="L230" s="3" t="s">
        <v>23</v>
      </c>
      <c r="M230" s="3" t="s">
        <v>23</v>
      </c>
      <c r="N230" s="3" t="s">
        <v>284</v>
      </c>
      <c r="O230" s="4">
        <v>43830</v>
      </c>
      <c r="P230" s="4">
        <v>43843</v>
      </c>
      <c r="Q230" s="3" t="s">
        <v>25</v>
      </c>
    </row>
    <row r="231" spans="1:17" x14ac:dyDescent="0.25">
      <c r="A231" s="3" t="s">
        <v>17</v>
      </c>
      <c r="B231" s="3" t="s">
        <v>18</v>
      </c>
      <c r="C231" s="3" t="s">
        <v>294</v>
      </c>
      <c r="D231" s="3" t="s">
        <v>292</v>
      </c>
      <c r="E231" s="3" t="s">
        <v>18</v>
      </c>
      <c r="F231" s="3" t="s">
        <v>43</v>
      </c>
      <c r="G231" s="3" t="s">
        <v>21</v>
      </c>
      <c r="H231" s="3" t="s">
        <v>22</v>
      </c>
      <c r="I231" s="3" t="s">
        <v>23</v>
      </c>
      <c r="J231" s="6">
        <v>159</v>
      </c>
      <c r="K231" s="3" t="s">
        <v>24</v>
      </c>
      <c r="L231" s="3" t="s">
        <v>23</v>
      </c>
      <c r="M231" s="3" t="s">
        <v>23</v>
      </c>
      <c r="N231" s="3" t="s">
        <v>294</v>
      </c>
      <c r="O231" s="4">
        <v>43861</v>
      </c>
      <c r="P231" s="4">
        <v>43873</v>
      </c>
      <c r="Q231" s="3" t="s">
        <v>25</v>
      </c>
    </row>
    <row r="232" spans="1:17" x14ac:dyDescent="0.25">
      <c r="A232" s="3" t="s">
        <v>17</v>
      </c>
      <c r="B232" s="3" t="s">
        <v>28</v>
      </c>
      <c r="C232" s="3" t="s">
        <v>295</v>
      </c>
      <c r="D232" s="3" t="s">
        <v>290</v>
      </c>
      <c r="E232" s="3" t="s">
        <v>28</v>
      </c>
      <c r="F232" s="3" t="s">
        <v>43</v>
      </c>
      <c r="G232" s="3" t="s">
        <v>21</v>
      </c>
      <c r="H232" s="3" t="s">
        <v>22</v>
      </c>
      <c r="I232" s="3" t="s">
        <v>23</v>
      </c>
      <c r="J232" s="6">
        <v>4402</v>
      </c>
      <c r="K232" s="3" t="s">
        <v>24</v>
      </c>
      <c r="L232" s="3" t="s">
        <v>23</v>
      </c>
      <c r="M232" s="3" t="s">
        <v>23</v>
      </c>
      <c r="N232" s="3" t="s">
        <v>295</v>
      </c>
      <c r="O232" s="4">
        <v>43861</v>
      </c>
      <c r="P232" s="4">
        <v>43874</v>
      </c>
      <c r="Q232" s="3" t="s">
        <v>25</v>
      </c>
    </row>
    <row r="233" spans="1:17" x14ac:dyDescent="0.25">
      <c r="A233" s="3" t="s">
        <v>17</v>
      </c>
      <c r="B233" s="3" t="s">
        <v>26</v>
      </c>
      <c r="C233" s="3" t="s">
        <v>296</v>
      </c>
      <c r="D233" s="3" t="s">
        <v>291</v>
      </c>
      <c r="E233" s="3" t="s">
        <v>26</v>
      </c>
      <c r="F233" s="3" t="s">
        <v>43</v>
      </c>
      <c r="G233" s="3" t="s">
        <v>21</v>
      </c>
      <c r="H233" s="3" t="s">
        <v>22</v>
      </c>
      <c r="I233" s="3" t="s">
        <v>23</v>
      </c>
      <c r="J233" s="6">
        <v>22374</v>
      </c>
      <c r="K233" s="3" t="s">
        <v>24</v>
      </c>
      <c r="L233" s="3" t="s">
        <v>23</v>
      </c>
      <c r="M233" s="3" t="s">
        <v>23</v>
      </c>
      <c r="N233" s="3" t="s">
        <v>296</v>
      </c>
      <c r="O233" s="4">
        <v>43861</v>
      </c>
      <c r="P233" s="4">
        <v>43874</v>
      </c>
      <c r="Q233" s="3" t="s">
        <v>25</v>
      </c>
    </row>
    <row r="234" spans="1:17" x14ac:dyDescent="0.25">
      <c r="A234" s="3" t="s">
        <v>17</v>
      </c>
      <c r="B234" s="3" t="s">
        <v>18</v>
      </c>
      <c r="C234" s="3" t="s">
        <v>297</v>
      </c>
      <c r="D234" s="3" t="s">
        <v>292</v>
      </c>
      <c r="E234" s="3" t="s">
        <v>18</v>
      </c>
      <c r="F234" s="3" t="s">
        <v>43</v>
      </c>
      <c r="G234" s="3" t="s">
        <v>21</v>
      </c>
      <c r="H234" s="3" t="s">
        <v>22</v>
      </c>
      <c r="I234" s="3" t="s">
        <v>23</v>
      </c>
      <c r="J234" s="6">
        <v>158</v>
      </c>
      <c r="K234" s="3" t="s">
        <v>24</v>
      </c>
      <c r="L234" s="3" t="s">
        <v>23</v>
      </c>
      <c r="M234" s="3" t="s">
        <v>23</v>
      </c>
      <c r="N234" s="3" t="s">
        <v>297</v>
      </c>
      <c r="O234" s="4">
        <v>43890</v>
      </c>
      <c r="P234" s="4">
        <v>43895</v>
      </c>
      <c r="Q234" s="3" t="s">
        <v>25</v>
      </c>
    </row>
    <row r="235" spans="1:17" x14ac:dyDescent="0.25">
      <c r="A235" s="3" t="s">
        <v>17</v>
      </c>
      <c r="B235" s="3" t="s">
        <v>28</v>
      </c>
      <c r="C235" s="3" t="s">
        <v>298</v>
      </c>
      <c r="D235" s="3" t="s">
        <v>290</v>
      </c>
      <c r="E235" s="3" t="s">
        <v>28</v>
      </c>
      <c r="F235" s="3" t="s">
        <v>43</v>
      </c>
      <c r="G235" s="3" t="s">
        <v>21</v>
      </c>
      <c r="H235" s="3" t="s">
        <v>22</v>
      </c>
      <c r="I235" s="3" t="s">
        <v>23</v>
      </c>
      <c r="J235" s="6">
        <v>4811</v>
      </c>
      <c r="K235" s="3" t="s">
        <v>24</v>
      </c>
      <c r="L235" s="3" t="s">
        <v>23</v>
      </c>
      <c r="M235" s="3" t="s">
        <v>23</v>
      </c>
      <c r="N235" s="3" t="s">
        <v>298</v>
      </c>
      <c r="O235" s="4">
        <v>43890</v>
      </c>
      <c r="P235" s="4">
        <v>43896</v>
      </c>
      <c r="Q235" s="3" t="s">
        <v>25</v>
      </c>
    </row>
    <row r="236" spans="1:17" x14ac:dyDescent="0.25">
      <c r="A236" s="3" t="s">
        <v>17</v>
      </c>
      <c r="B236" s="3" t="s">
        <v>26</v>
      </c>
      <c r="C236" s="3" t="s">
        <v>299</v>
      </c>
      <c r="D236" s="3" t="s">
        <v>291</v>
      </c>
      <c r="E236" s="3" t="s">
        <v>26</v>
      </c>
      <c r="F236" s="3" t="s">
        <v>43</v>
      </c>
      <c r="G236" s="3" t="s">
        <v>21</v>
      </c>
      <c r="H236" s="3" t="s">
        <v>22</v>
      </c>
      <c r="I236" s="3" t="s">
        <v>23</v>
      </c>
      <c r="J236" s="6">
        <v>21337</v>
      </c>
      <c r="K236" s="3" t="s">
        <v>24</v>
      </c>
      <c r="L236" s="3" t="s">
        <v>23</v>
      </c>
      <c r="M236" s="3" t="s">
        <v>23</v>
      </c>
      <c r="N236" s="3" t="s">
        <v>299</v>
      </c>
      <c r="O236" s="4">
        <v>43890</v>
      </c>
      <c r="P236" s="4">
        <v>43896</v>
      </c>
      <c r="Q236" s="3" t="s">
        <v>25</v>
      </c>
    </row>
    <row r="237" spans="1:17" x14ac:dyDescent="0.25">
      <c r="A237" s="3" t="s">
        <v>17</v>
      </c>
      <c r="B237" s="3" t="s">
        <v>18</v>
      </c>
      <c r="C237" s="3" t="s">
        <v>300</v>
      </c>
      <c r="D237" s="3" t="s">
        <v>292</v>
      </c>
      <c r="E237" s="3" t="s">
        <v>18</v>
      </c>
      <c r="F237" s="3" t="s">
        <v>43</v>
      </c>
      <c r="G237" s="3" t="s">
        <v>21</v>
      </c>
      <c r="H237" s="3" t="s">
        <v>22</v>
      </c>
      <c r="I237" s="3" t="s">
        <v>23</v>
      </c>
      <c r="J237" s="6">
        <v>81</v>
      </c>
      <c r="K237" s="3" t="s">
        <v>190</v>
      </c>
      <c r="L237" s="3" t="s">
        <v>23</v>
      </c>
      <c r="M237" s="3" t="s">
        <v>23</v>
      </c>
      <c r="N237" s="3" t="s">
        <v>300</v>
      </c>
      <c r="O237" s="4">
        <v>43921</v>
      </c>
      <c r="P237" s="4">
        <v>43929</v>
      </c>
      <c r="Q237" s="3" t="s">
        <v>25</v>
      </c>
    </row>
    <row r="238" spans="1:17" x14ac:dyDescent="0.25">
      <c r="A238" s="3" t="s">
        <v>17</v>
      </c>
      <c r="B238" s="3" t="s">
        <v>28</v>
      </c>
      <c r="C238" s="3" t="s">
        <v>301</v>
      </c>
      <c r="D238" s="3" t="s">
        <v>290</v>
      </c>
      <c r="E238" s="3" t="s">
        <v>28</v>
      </c>
      <c r="F238" s="3" t="s">
        <v>43</v>
      </c>
      <c r="G238" s="3" t="s">
        <v>21</v>
      </c>
      <c r="H238" s="3" t="s">
        <v>22</v>
      </c>
      <c r="I238" s="3" t="s">
        <v>23</v>
      </c>
      <c r="J238" s="6">
        <v>-89410</v>
      </c>
      <c r="K238" s="3" t="s">
        <v>185</v>
      </c>
      <c r="L238" s="3" t="s">
        <v>23</v>
      </c>
      <c r="M238" s="3" t="s">
        <v>23</v>
      </c>
      <c r="N238" s="3" t="s">
        <v>301</v>
      </c>
      <c r="O238" s="4">
        <v>43921</v>
      </c>
      <c r="P238" s="4">
        <v>43929</v>
      </c>
      <c r="Q238" s="3" t="s">
        <v>25</v>
      </c>
    </row>
    <row r="239" spans="1:17" x14ac:dyDescent="0.25">
      <c r="A239" s="3" t="s">
        <v>17</v>
      </c>
      <c r="B239" s="3" t="s">
        <v>26</v>
      </c>
      <c r="C239" s="3" t="s">
        <v>302</v>
      </c>
      <c r="D239" s="3" t="s">
        <v>291</v>
      </c>
      <c r="E239" s="3" t="s">
        <v>26</v>
      </c>
      <c r="F239" s="3" t="s">
        <v>43</v>
      </c>
      <c r="G239" s="3" t="s">
        <v>21</v>
      </c>
      <c r="H239" s="3" t="s">
        <v>22</v>
      </c>
      <c r="I239" s="3" t="s">
        <v>23</v>
      </c>
      <c r="J239" s="6">
        <v>-423</v>
      </c>
      <c r="K239" s="3" t="s">
        <v>303</v>
      </c>
      <c r="L239" s="3" t="s">
        <v>23</v>
      </c>
      <c r="M239" s="3" t="s">
        <v>23</v>
      </c>
      <c r="N239" s="3" t="s">
        <v>302</v>
      </c>
      <c r="O239" s="4">
        <v>43921</v>
      </c>
      <c r="P239" s="4">
        <v>43929</v>
      </c>
      <c r="Q239" s="3" t="s">
        <v>25</v>
      </c>
    </row>
    <row r="240" spans="1:17" x14ac:dyDescent="0.25">
      <c r="A240" s="3" t="s">
        <v>17</v>
      </c>
      <c r="B240" s="3" t="s">
        <v>120</v>
      </c>
      <c r="C240" s="3" t="s">
        <v>304</v>
      </c>
      <c r="D240" s="3" t="s">
        <v>293</v>
      </c>
      <c r="E240" s="3" t="s">
        <v>120</v>
      </c>
      <c r="F240" s="3" t="s">
        <v>43</v>
      </c>
      <c r="G240" s="3" t="s">
        <v>21</v>
      </c>
      <c r="H240" s="3" t="s">
        <v>22</v>
      </c>
      <c r="I240" s="3" t="s">
        <v>23</v>
      </c>
      <c r="J240" s="6">
        <v>-228</v>
      </c>
      <c r="K240" s="3" t="s">
        <v>40</v>
      </c>
      <c r="L240" s="3" t="s">
        <v>23</v>
      </c>
      <c r="M240" s="3" t="s">
        <v>23</v>
      </c>
      <c r="N240" s="3" t="s">
        <v>304</v>
      </c>
      <c r="O240" s="4">
        <v>43921</v>
      </c>
      <c r="P240" s="4">
        <v>43929</v>
      </c>
      <c r="Q240" s="3" t="s">
        <v>25</v>
      </c>
    </row>
    <row r="241" spans="1:17" x14ac:dyDescent="0.25">
      <c r="A241" s="3" t="s">
        <v>17</v>
      </c>
      <c r="B241" s="3" t="s">
        <v>26</v>
      </c>
      <c r="C241" s="3" t="s">
        <v>305</v>
      </c>
      <c r="D241" s="3" t="s">
        <v>291</v>
      </c>
      <c r="E241" s="3" t="s">
        <v>26</v>
      </c>
      <c r="F241" s="3" t="s">
        <v>43</v>
      </c>
      <c r="G241" s="3" t="s">
        <v>21</v>
      </c>
      <c r="H241" s="3" t="s">
        <v>22</v>
      </c>
      <c r="I241" s="3" t="s">
        <v>23</v>
      </c>
      <c r="J241" s="6">
        <v>16771</v>
      </c>
      <c r="K241" s="3" t="s">
        <v>24</v>
      </c>
      <c r="L241" s="3" t="s">
        <v>23</v>
      </c>
      <c r="M241" s="3" t="s">
        <v>23</v>
      </c>
      <c r="N241" s="3" t="s">
        <v>305</v>
      </c>
      <c r="O241" s="4">
        <v>43951</v>
      </c>
      <c r="P241" s="4">
        <v>43962</v>
      </c>
      <c r="Q241" s="3" t="s">
        <v>25</v>
      </c>
    </row>
    <row r="242" spans="1:17" x14ac:dyDescent="0.25">
      <c r="A242" s="3" t="s">
        <v>17</v>
      </c>
      <c r="B242" s="3" t="s">
        <v>28</v>
      </c>
      <c r="C242" s="3" t="s">
        <v>306</v>
      </c>
      <c r="D242" s="3" t="s">
        <v>290</v>
      </c>
      <c r="E242" s="3" t="s">
        <v>28</v>
      </c>
      <c r="F242" s="3" t="s">
        <v>43</v>
      </c>
      <c r="G242" s="3" t="s">
        <v>21</v>
      </c>
      <c r="H242" s="3" t="s">
        <v>22</v>
      </c>
      <c r="I242" s="3" t="s">
        <v>23</v>
      </c>
      <c r="J242" s="6">
        <v>6425</v>
      </c>
      <c r="K242" s="3" t="s">
        <v>24</v>
      </c>
      <c r="L242" s="3" t="s">
        <v>23</v>
      </c>
      <c r="M242" s="3" t="s">
        <v>23</v>
      </c>
      <c r="N242" s="3" t="s">
        <v>306</v>
      </c>
      <c r="O242" s="4">
        <v>43951</v>
      </c>
      <c r="P242" s="4">
        <v>43962</v>
      </c>
      <c r="Q242" s="3" t="s">
        <v>25</v>
      </c>
    </row>
    <row r="243" spans="1:17" x14ac:dyDescent="0.25">
      <c r="A243" s="3" t="s">
        <v>17</v>
      </c>
      <c r="B243" s="3" t="s">
        <v>18</v>
      </c>
      <c r="C243" s="3" t="s">
        <v>307</v>
      </c>
      <c r="D243" s="3" t="s">
        <v>292</v>
      </c>
      <c r="E243" s="3" t="s">
        <v>18</v>
      </c>
      <c r="F243" s="3" t="s">
        <v>43</v>
      </c>
      <c r="G243" s="3" t="s">
        <v>21</v>
      </c>
      <c r="H243" s="3" t="s">
        <v>22</v>
      </c>
      <c r="I243" s="3" t="s">
        <v>23</v>
      </c>
      <c r="J243" s="6">
        <v>173</v>
      </c>
      <c r="K243" s="3" t="s">
        <v>24</v>
      </c>
      <c r="L243" s="3" t="s">
        <v>23</v>
      </c>
      <c r="M243" s="3" t="s">
        <v>23</v>
      </c>
      <c r="N243" s="3" t="s">
        <v>307</v>
      </c>
      <c r="O243" s="4">
        <v>43951</v>
      </c>
      <c r="P243" s="4">
        <v>43962</v>
      </c>
      <c r="Q243" s="3" t="s">
        <v>25</v>
      </c>
    </row>
    <row r="244" spans="1:17" x14ac:dyDescent="0.25">
      <c r="A244" s="3" t="s">
        <v>17</v>
      </c>
      <c r="B244" s="3" t="s">
        <v>18</v>
      </c>
      <c r="C244" s="3" t="s">
        <v>308</v>
      </c>
      <c r="D244" s="3" t="s">
        <v>292</v>
      </c>
      <c r="E244" s="3" t="s">
        <v>18</v>
      </c>
      <c r="F244" s="3" t="s">
        <v>43</v>
      </c>
      <c r="G244" s="3" t="s">
        <v>21</v>
      </c>
      <c r="H244" s="3" t="s">
        <v>22</v>
      </c>
      <c r="I244" s="3" t="s">
        <v>23</v>
      </c>
      <c r="J244" s="6">
        <v>140</v>
      </c>
      <c r="K244" s="3" t="s">
        <v>24</v>
      </c>
      <c r="L244" s="3" t="s">
        <v>23</v>
      </c>
      <c r="M244" s="3" t="s">
        <v>23</v>
      </c>
      <c r="N244" s="3" t="s">
        <v>308</v>
      </c>
      <c r="O244" s="4">
        <v>43982</v>
      </c>
      <c r="P244" s="4">
        <v>43991</v>
      </c>
      <c r="Q244" s="3" t="s">
        <v>25</v>
      </c>
    </row>
    <row r="245" spans="1:17" x14ac:dyDescent="0.25">
      <c r="A245" s="3" t="s">
        <v>17</v>
      </c>
      <c r="B245" s="3" t="s">
        <v>28</v>
      </c>
      <c r="C245" s="3" t="s">
        <v>309</v>
      </c>
      <c r="D245" s="3" t="s">
        <v>290</v>
      </c>
      <c r="E245" s="3" t="s">
        <v>28</v>
      </c>
      <c r="F245" s="3" t="s">
        <v>43</v>
      </c>
      <c r="G245" s="3" t="s">
        <v>21</v>
      </c>
      <c r="H245" s="3" t="s">
        <v>22</v>
      </c>
      <c r="I245" s="3" t="s">
        <v>23</v>
      </c>
      <c r="J245" s="6">
        <v>6372</v>
      </c>
      <c r="K245" s="3" t="s">
        <v>24</v>
      </c>
      <c r="L245" s="3" t="s">
        <v>23</v>
      </c>
      <c r="M245" s="3" t="s">
        <v>23</v>
      </c>
      <c r="N245" s="3" t="s">
        <v>309</v>
      </c>
      <c r="O245" s="4">
        <v>43982</v>
      </c>
      <c r="P245" s="4">
        <v>43987</v>
      </c>
      <c r="Q245" s="3" t="s">
        <v>25</v>
      </c>
    </row>
    <row r="246" spans="1:17" x14ac:dyDescent="0.25">
      <c r="A246" s="3" t="s">
        <v>17</v>
      </c>
      <c r="B246" s="3" t="s">
        <v>26</v>
      </c>
      <c r="C246" s="3" t="s">
        <v>310</v>
      </c>
      <c r="D246" s="3" t="s">
        <v>291</v>
      </c>
      <c r="E246" s="3" t="s">
        <v>26</v>
      </c>
      <c r="F246" s="3" t="s">
        <v>43</v>
      </c>
      <c r="G246" s="3" t="s">
        <v>21</v>
      </c>
      <c r="H246" s="3" t="s">
        <v>22</v>
      </c>
      <c r="I246" s="3" t="s">
        <v>23</v>
      </c>
      <c r="J246" s="6">
        <v>16655</v>
      </c>
      <c r="K246" s="3" t="s">
        <v>24</v>
      </c>
      <c r="L246" s="3" t="s">
        <v>23</v>
      </c>
      <c r="M246" s="3" t="s">
        <v>23</v>
      </c>
      <c r="N246" s="3" t="s">
        <v>310</v>
      </c>
      <c r="O246" s="4">
        <v>43982</v>
      </c>
      <c r="P246" s="4">
        <v>43990</v>
      </c>
      <c r="Q246" s="3" t="s">
        <v>25</v>
      </c>
    </row>
    <row r="247" spans="1:17" x14ac:dyDescent="0.25">
      <c r="A247" s="3" t="s">
        <v>17</v>
      </c>
      <c r="B247" s="3" t="s">
        <v>120</v>
      </c>
      <c r="C247" s="3" t="s">
        <v>311</v>
      </c>
      <c r="D247" s="3" t="s">
        <v>293</v>
      </c>
      <c r="E247" s="3" t="s">
        <v>120</v>
      </c>
      <c r="F247" s="3" t="s">
        <v>43</v>
      </c>
      <c r="G247" s="3" t="s">
        <v>21</v>
      </c>
      <c r="H247" s="3" t="s">
        <v>22</v>
      </c>
      <c r="I247" s="3" t="s">
        <v>23</v>
      </c>
      <c r="J247" s="6">
        <v>1265</v>
      </c>
      <c r="K247" s="3" t="s">
        <v>40</v>
      </c>
      <c r="L247" s="3" t="s">
        <v>23</v>
      </c>
      <c r="M247" s="3" t="s">
        <v>23</v>
      </c>
      <c r="N247" s="3" t="s">
        <v>311</v>
      </c>
      <c r="O247" s="4">
        <v>44012</v>
      </c>
      <c r="P247" s="4">
        <v>44020</v>
      </c>
      <c r="Q247" s="3" t="s">
        <v>25</v>
      </c>
    </row>
    <row r="248" spans="1:17" x14ac:dyDescent="0.25">
      <c r="A248" s="3" t="s">
        <v>17</v>
      </c>
      <c r="B248" s="3" t="s">
        <v>18</v>
      </c>
      <c r="C248" s="3" t="s">
        <v>312</v>
      </c>
      <c r="D248" s="3" t="s">
        <v>292</v>
      </c>
      <c r="E248" s="3" t="s">
        <v>18</v>
      </c>
      <c r="F248" s="3" t="s">
        <v>43</v>
      </c>
      <c r="G248" s="3" t="s">
        <v>21</v>
      </c>
      <c r="H248" s="3" t="s">
        <v>22</v>
      </c>
      <c r="I248" s="3" t="s">
        <v>23</v>
      </c>
      <c r="J248" s="6">
        <v>1663</v>
      </c>
      <c r="K248" s="3" t="s">
        <v>202</v>
      </c>
      <c r="L248" s="3" t="s">
        <v>23</v>
      </c>
      <c r="M248" s="3" t="s">
        <v>23</v>
      </c>
      <c r="N248" s="3" t="s">
        <v>312</v>
      </c>
      <c r="O248" s="4">
        <v>44012</v>
      </c>
      <c r="P248" s="4">
        <v>44020</v>
      </c>
      <c r="Q248" s="3" t="s">
        <v>25</v>
      </c>
    </row>
    <row r="249" spans="1:17" x14ac:dyDescent="0.25">
      <c r="A249" s="3" t="s">
        <v>17</v>
      </c>
      <c r="B249" s="3" t="s">
        <v>28</v>
      </c>
      <c r="C249" s="3" t="s">
        <v>313</v>
      </c>
      <c r="D249" s="3" t="s">
        <v>290</v>
      </c>
      <c r="E249" s="3" t="s">
        <v>28</v>
      </c>
      <c r="F249" s="3" t="s">
        <v>43</v>
      </c>
      <c r="G249" s="3" t="s">
        <v>21</v>
      </c>
      <c r="H249" s="3" t="s">
        <v>22</v>
      </c>
      <c r="I249" s="3" t="s">
        <v>23</v>
      </c>
      <c r="J249" s="6">
        <v>123612</v>
      </c>
      <c r="K249" s="3" t="s">
        <v>185</v>
      </c>
      <c r="L249" s="3" t="s">
        <v>23</v>
      </c>
      <c r="M249" s="3" t="s">
        <v>23</v>
      </c>
      <c r="N249" s="3" t="s">
        <v>313</v>
      </c>
      <c r="O249" s="4">
        <v>44012</v>
      </c>
      <c r="P249" s="4">
        <v>44021</v>
      </c>
      <c r="Q249" s="3" t="s">
        <v>25</v>
      </c>
    </row>
    <row r="250" spans="1:17" x14ac:dyDescent="0.25">
      <c r="A250" s="3" t="s">
        <v>17</v>
      </c>
      <c r="B250" s="3" t="s">
        <v>26</v>
      </c>
      <c r="C250" s="3" t="s">
        <v>314</v>
      </c>
      <c r="D250" s="3" t="s">
        <v>291</v>
      </c>
      <c r="E250" s="3" t="s">
        <v>26</v>
      </c>
      <c r="F250" s="3" t="s">
        <v>43</v>
      </c>
      <c r="G250" s="3" t="s">
        <v>21</v>
      </c>
      <c r="H250" s="3" t="s">
        <v>22</v>
      </c>
      <c r="I250" s="3" t="s">
        <v>23</v>
      </c>
      <c r="J250" s="6">
        <v>218795</v>
      </c>
      <c r="K250" s="3" t="s">
        <v>315</v>
      </c>
      <c r="L250" s="3" t="s">
        <v>23</v>
      </c>
      <c r="M250" s="3" t="s">
        <v>23</v>
      </c>
      <c r="N250" s="3" t="s">
        <v>314</v>
      </c>
      <c r="O250" s="4">
        <v>44012</v>
      </c>
      <c r="P250" s="4">
        <v>44021</v>
      </c>
      <c r="Q250" s="3" t="s">
        <v>25</v>
      </c>
    </row>
    <row r="251" spans="1:17" x14ac:dyDescent="0.25">
      <c r="A251" s="3" t="s">
        <v>17</v>
      </c>
      <c r="B251" s="3" t="s">
        <v>18</v>
      </c>
      <c r="C251" s="3" t="s">
        <v>316</v>
      </c>
      <c r="D251" s="3" t="s">
        <v>292</v>
      </c>
      <c r="E251" s="3" t="s">
        <v>18</v>
      </c>
      <c r="F251" s="3" t="s">
        <v>43</v>
      </c>
      <c r="G251" s="3" t="s">
        <v>21</v>
      </c>
      <c r="H251" s="3" t="s">
        <v>22</v>
      </c>
      <c r="I251" s="3" t="s">
        <v>23</v>
      </c>
      <c r="J251" s="6">
        <v>141</v>
      </c>
      <c r="K251" s="3" t="s">
        <v>24</v>
      </c>
      <c r="L251" s="3" t="s">
        <v>23</v>
      </c>
      <c r="M251" s="3" t="s">
        <v>23</v>
      </c>
      <c r="N251" s="3" t="s">
        <v>316</v>
      </c>
      <c r="O251" s="4">
        <v>44043</v>
      </c>
      <c r="P251" s="4">
        <v>44050</v>
      </c>
      <c r="Q251" s="3" t="s">
        <v>25</v>
      </c>
    </row>
    <row r="252" spans="1:17" x14ac:dyDescent="0.25">
      <c r="A252" s="3" t="s">
        <v>17</v>
      </c>
      <c r="B252" s="3" t="s">
        <v>28</v>
      </c>
      <c r="C252" s="3" t="s">
        <v>317</v>
      </c>
      <c r="D252" s="3" t="s">
        <v>290</v>
      </c>
      <c r="E252" s="3" t="s">
        <v>28</v>
      </c>
      <c r="F252" s="3" t="s">
        <v>43</v>
      </c>
      <c r="G252" s="3" t="s">
        <v>21</v>
      </c>
      <c r="H252" s="3" t="s">
        <v>22</v>
      </c>
      <c r="I252" s="3" t="s">
        <v>23</v>
      </c>
      <c r="J252" s="6">
        <v>6531</v>
      </c>
      <c r="K252" s="3" t="s">
        <v>24</v>
      </c>
      <c r="L252" s="3" t="s">
        <v>23</v>
      </c>
      <c r="M252" s="3" t="s">
        <v>23</v>
      </c>
      <c r="N252" s="3" t="s">
        <v>317</v>
      </c>
      <c r="O252" s="4">
        <v>44043</v>
      </c>
      <c r="P252" s="4">
        <v>44053</v>
      </c>
      <c r="Q252" s="3" t="s">
        <v>25</v>
      </c>
    </row>
    <row r="253" spans="1:17" x14ac:dyDescent="0.25">
      <c r="A253" s="3" t="s">
        <v>17</v>
      </c>
      <c r="B253" s="3" t="s">
        <v>26</v>
      </c>
      <c r="C253" s="3" t="s">
        <v>318</v>
      </c>
      <c r="D253" s="3" t="s">
        <v>291</v>
      </c>
      <c r="E253" s="3" t="s">
        <v>26</v>
      </c>
      <c r="F253" s="3" t="s">
        <v>43</v>
      </c>
      <c r="G253" s="3" t="s">
        <v>21</v>
      </c>
      <c r="H253" s="3" t="s">
        <v>22</v>
      </c>
      <c r="I253" s="3" t="s">
        <v>23</v>
      </c>
      <c r="J253" s="6">
        <v>14864</v>
      </c>
      <c r="K253" s="3" t="s">
        <v>24</v>
      </c>
      <c r="L253" s="3" t="s">
        <v>23</v>
      </c>
      <c r="M253" s="3" t="s">
        <v>23</v>
      </c>
      <c r="N253" s="3" t="s">
        <v>318</v>
      </c>
      <c r="O253" s="4">
        <v>44043</v>
      </c>
      <c r="P253" s="4">
        <v>44053</v>
      </c>
      <c r="Q253" s="3" t="s">
        <v>25</v>
      </c>
    </row>
    <row r="254" spans="1:17" x14ac:dyDescent="0.25">
      <c r="A254" s="3" t="s">
        <v>17</v>
      </c>
      <c r="B254" s="3" t="s">
        <v>18</v>
      </c>
      <c r="C254" s="3" t="s">
        <v>319</v>
      </c>
      <c r="D254" s="3" t="s">
        <v>292</v>
      </c>
      <c r="E254" s="3" t="s">
        <v>18</v>
      </c>
      <c r="F254" s="3" t="s">
        <v>43</v>
      </c>
      <c r="G254" s="3" t="s">
        <v>21</v>
      </c>
      <c r="H254" s="3" t="s">
        <v>22</v>
      </c>
      <c r="I254" s="3" t="s">
        <v>23</v>
      </c>
      <c r="J254" s="6">
        <v>124</v>
      </c>
      <c r="K254" s="3" t="s">
        <v>24</v>
      </c>
      <c r="L254" s="3" t="s">
        <v>23</v>
      </c>
      <c r="M254" s="3" t="s">
        <v>23</v>
      </c>
      <c r="N254" s="3" t="s">
        <v>319</v>
      </c>
      <c r="O254" s="4">
        <v>44074</v>
      </c>
      <c r="P254" s="4">
        <v>44082</v>
      </c>
      <c r="Q254" s="3" t="s">
        <v>25</v>
      </c>
    </row>
    <row r="255" spans="1:17" x14ac:dyDescent="0.25">
      <c r="A255" s="3" t="s">
        <v>17</v>
      </c>
      <c r="B255" s="3" t="s">
        <v>28</v>
      </c>
      <c r="C255" s="3" t="s">
        <v>320</v>
      </c>
      <c r="D255" s="3" t="s">
        <v>290</v>
      </c>
      <c r="E255" s="3" t="s">
        <v>28</v>
      </c>
      <c r="F255" s="3" t="s">
        <v>43</v>
      </c>
      <c r="G255" s="3" t="s">
        <v>21</v>
      </c>
      <c r="H255" s="3" t="s">
        <v>22</v>
      </c>
      <c r="I255" s="3" t="s">
        <v>23</v>
      </c>
      <c r="J255" s="6">
        <v>6754</v>
      </c>
      <c r="K255" s="3" t="s">
        <v>24</v>
      </c>
      <c r="L255" s="3" t="s">
        <v>23</v>
      </c>
      <c r="M255" s="3" t="s">
        <v>23</v>
      </c>
      <c r="N255" s="3" t="s">
        <v>320</v>
      </c>
      <c r="O255" s="4">
        <v>44074</v>
      </c>
      <c r="P255" s="4">
        <v>44084</v>
      </c>
      <c r="Q255" s="3" t="s">
        <v>25</v>
      </c>
    </row>
    <row r="256" spans="1:17" x14ac:dyDescent="0.25">
      <c r="A256" s="3" t="s">
        <v>17</v>
      </c>
      <c r="B256" s="3" t="s">
        <v>26</v>
      </c>
      <c r="C256" s="3" t="s">
        <v>321</v>
      </c>
      <c r="D256" s="3" t="s">
        <v>291</v>
      </c>
      <c r="E256" s="3" t="s">
        <v>26</v>
      </c>
      <c r="F256" s="3" t="s">
        <v>43</v>
      </c>
      <c r="G256" s="3" t="s">
        <v>21</v>
      </c>
      <c r="H256" s="3" t="s">
        <v>22</v>
      </c>
      <c r="I256" s="3" t="s">
        <v>23</v>
      </c>
      <c r="J256" s="6">
        <v>14130</v>
      </c>
      <c r="K256" s="3" t="s">
        <v>24</v>
      </c>
      <c r="L256" s="3" t="s">
        <v>23</v>
      </c>
      <c r="M256" s="3" t="s">
        <v>23</v>
      </c>
      <c r="N256" s="3" t="s">
        <v>321</v>
      </c>
      <c r="O256" s="4">
        <v>44074</v>
      </c>
      <c r="P256" s="4">
        <v>44083</v>
      </c>
      <c r="Q256" s="3" t="s">
        <v>25</v>
      </c>
    </row>
    <row r="257" spans="1:17" x14ac:dyDescent="0.25">
      <c r="A257" s="3" t="s">
        <v>17</v>
      </c>
      <c r="B257" s="3" t="s">
        <v>130</v>
      </c>
      <c r="C257" s="3" t="s">
        <v>322</v>
      </c>
      <c r="D257" s="3" t="s">
        <v>291</v>
      </c>
      <c r="E257" s="3" t="s">
        <v>26</v>
      </c>
      <c r="F257" s="3" t="s">
        <v>43</v>
      </c>
      <c r="G257" s="3" t="s">
        <v>21</v>
      </c>
      <c r="H257" s="3" t="s">
        <v>22</v>
      </c>
      <c r="I257" s="3" t="s">
        <v>23</v>
      </c>
      <c r="J257" s="6">
        <v>318054.59999999998</v>
      </c>
      <c r="K257" s="3" t="s">
        <v>323</v>
      </c>
      <c r="L257" s="3" t="s">
        <v>23</v>
      </c>
      <c r="M257" s="3" t="s">
        <v>324</v>
      </c>
      <c r="N257" s="3" t="s">
        <v>322</v>
      </c>
      <c r="O257" s="4">
        <v>44074</v>
      </c>
      <c r="P257" s="4">
        <v>44084</v>
      </c>
      <c r="Q257" s="3" t="s">
        <v>25</v>
      </c>
    </row>
    <row r="258" spans="1:17" x14ac:dyDescent="0.25">
      <c r="A258" s="3" t="s">
        <v>17</v>
      </c>
      <c r="B258" s="3" t="s">
        <v>120</v>
      </c>
      <c r="C258" s="3" t="s">
        <v>325</v>
      </c>
      <c r="D258" s="3" t="s">
        <v>293</v>
      </c>
      <c r="E258" s="3" t="s">
        <v>120</v>
      </c>
      <c r="F258" s="3" t="s">
        <v>43</v>
      </c>
      <c r="G258" s="3" t="s">
        <v>21</v>
      </c>
      <c r="H258" s="3" t="s">
        <v>22</v>
      </c>
      <c r="I258" s="3" t="s">
        <v>23</v>
      </c>
      <c r="J258" s="6">
        <v>1418</v>
      </c>
      <c r="K258" s="3" t="s">
        <v>40</v>
      </c>
      <c r="L258" s="3" t="s">
        <v>23</v>
      </c>
      <c r="M258" s="3" t="s">
        <v>23</v>
      </c>
      <c r="N258" s="3" t="s">
        <v>325</v>
      </c>
      <c r="O258" s="4">
        <v>44104</v>
      </c>
      <c r="P258" s="4">
        <v>44111</v>
      </c>
      <c r="Q258" s="3" t="s">
        <v>25</v>
      </c>
    </row>
    <row r="259" spans="1:17" x14ac:dyDescent="0.25">
      <c r="A259" s="3" t="s">
        <v>17</v>
      </c>
      <c r="B259" s="3" t="s">
        <v>18</v>
      </c>
      <c r="C259" s="3" t="s">
        <v>326</v>
      </c>
      <c r="D259" s="3" t="s">
        <v>292</v>
      </c>
      <c r="E259" s="3" t="s">
        <v>18</v>
      </c>
      <c r="F259" s="3" t="s">
        <v>43</v>
      </c>
      <c r="G259" s="3" t="s">
        <v>21</v>
      </c>
      <c r="H259" s="3" t="s">
        <v>22</v>
      </c>
      <c r="I259" s="3" t="s">
        <v>23</v>
      </c>
      <c r="J259" s="6">
        <v>462</v>
      </c>
      <c r="K259" s="3" t="s">
        <v>213</v>
      </c>
      <c r="L259" s="3" t="s">
        <v>23</v>
      </c>
      <c r="M259" s="3" t="s">
        <v>23</v>
      </c>
      <c r="N259" s="3" t="s">
        <v>326</v>
      </c>
      <c r="O259" s="4">
        <v>44104</v>
      </c>
      <c r="P259" s="4">
        <v>44111</v>
      </c>
      <c r="Q259" s="3" t="s">
        <v>25</v>
      </c>
    </row>
    <row r="260" spans="1:17" x14ac:dyDescent="0.25">
      <c r="A260" s="3" t="s">
        <v>17</v>
      </c>
      <c r="B260" s="3" t="s">
        <v>28</v>
      </c>
      <c r="C260" s="3" t="s">
        <v>327</v>
      </c>
      <c r="D260" s="3" t="s">
        <v>290</v>
      </c>
      <c r="E260" s="3" t="s">
        <v>28</v>
      </c>
      <c r="F260" s="3" t="s">
        <v>43</v>
      </c>
      <c r="G260" s="3" t="s">
        <v>21</v>
      </c>
      <c r="H260" s="3" t="s">
        <v>22</v>
      </c>
      <c r="I260" s="3" t="s">
        <v>23</v>
      </c>
      <c r="J260" s="6">
        <v>20587</v>
      </c>
      <c r="K260" s="3" t="s">
        <v>185</v>
      </c>
      <c r="L260" s="3" t="s">
        <v>23</v>
      </c>
      <c r="M260" s="3" t="s">
        <v>23</v>
      </c>
      <c r="N260" s="3" t="s">
        <v>327</v>
      </c>
      <c r="O260" s="4">
        <v>44104</v>
      </c>
      <c r="P260" s="4">
        <v>44112</v>
      </c>
      <c r="Q260" s="3" t="s">
        <v>25</v>
      </c>
    </row>
    <row r="261" spans="1:17" x14ac:dyDescent="0.25">
      <c r="A261" s="3" t="s">
        <v>17</v>
      </c>
      <c r="B261" s="3" t="s">
        <v>26</v>
      </c>
      <c r="C261" s="3" t="s">
        <v>328</v>
      </c>
      <c r="D261" s="3" t="s">
        <v>291</v>
      </c>
      <c r="E261" s="3" t="s">
        <v>26</v>
      </c>
      <c r="F261" s="3" t="s">
        <v>43</v>
      </c>
      <c r="G261" s="3" t="s">
        <v>21</v>
      </c>
      <c r="H261" s="3" t="s">
        <v>22</v>
      </c>
      <c r="I261" s="3" t="s">
        <v>23</v>
      </c>
      <c r="J261" s="6">
        <v>95757</v>
      </c>
      <c r="K261" s="3" t="s">
        <v>329</v>
      </c>
      <c r="L261" s="3" t="s">
        <v>23</v>
      </c>
      <c r="M261" s="3" t="s">
        <v>23</v>
      </c>
      <c r="N261" s="3" t="s">
        <v>328</v>
      </c>
      <c r="O261" s="4">
        <v>44104</v>
      </c>
      <c r="P261" s="4">
        <v>44112</v>
      </c>
      <c r="Q261" s="3" t="s">
        <v>25</v>
      </c>
    </row>
    <row r="262" spans="1:17" x14ac:dyDescent="0.25">
      <c r="A262" s="3" t="s">
        <v>17</v>
      </c>
      <c r="B262" s="3" t="s">
        <v>28</v>
      </c>
      <c r="C262" s="3" t="s">
        <v>330</v>
      </c>
      <c r="D262" s="3" t="s">
        <v>290</v>
      </c>
      <c r="E262" s="3" t="s">
        <v>28</v>
      </c>
      <c r="F262" s="3" t="s">
        <v>43</v>
      </c>
      <c r="G262" s="3" t="s">
        <v>21</v>
      </c>
      <c r="H262" s="3" t="s">
        <v>22</v>
      </c>
      <c r="I262" s="3" t="s">
        <v>23</v>
      </c>
      <c r="J262" s="6">
        <v>6603</v>
      </c>
      <c r="K262" s="3" t="s">
        <v>24</v>
      </c>
      <c r="L262" s="3" t="s">
        <v>23</v>
      </c>
      <c r="M262" s="3" t="s">
        <v>23</v>
      </c>
      <c r="N262" s="3" t="s">
        <v>330</v>
      </c>
      <c r="O262" s="4">
        <v>44135</v>
      </c>
      <c r="P262" s="4">
        <v>44144</v>
      </c>
      <c r="Q262" s="3" t="s">
        <v>25</v>
      </c>
    </row>
    <row r="263" spans="1:17" x14ac:dyDescent="0.25">
      <c r="A263" s="3" t="s">
        <v>17</v>
      </c>
      <c r="B263" s="3" t="s">
        <v>18</v>
      </c>
      <c r="C263" s="3" t="s">
        <v>331</v>
      </c>
      <c r="D263" s="3" t="s">
        <v>292</v>
      </c>
      <c r="E263" s="3" t="s">
        <v>18</v>
      </c>
      <c r="F263" s="3" t="s">
        <v>43</v>
      </c>
      <c r="G263" s="3" t="s">
        <v>21</v>
      </c>
      <c r="H263" s="3" t="s">
        <v>22</v>
      </c>
      <c r="I263" s="3" t="s">
        <v>23</v>
      </c>
      <c r="J263" s="6">
        <v>118</v>
      </c>
      <c r="K263" s="3" t="s">
        <v>24</v>
      </c>
      <c r="L263" s="3" t="s">
        <v>23</v>
      </c>
      <c r="M263" s="3" t="s">
        <v>23</v>
      </c>
      <c r="N263" s="3" t="s">
        <v>331</v>
      </c>
      <c r="O263" s="4">
        <v>44135</v>
      </c>
      <c r="P263" s="4">
        <v>44144</v>
      </c>
      <c r="Q263" s="3" t="s">
        <v>25</v>
      </c>
    </row>
    <row r="264" spans="1:17" x14ac:dyDescent="0.25">
      <c r="A264" s="3" t="s">
        <v>17</v>
      </c>
      <c r="B264" s="3" t="s">
        <v>26</v>
      </c>
      <c r="C264" s="3" t="s">
        <v>332</v>
      </c>
      <c r="D264" s="3" t="s">
        <v>291</v>
      </c>
      <c r="E264" s="3" t="s">
        <v>26</v>
      </c>
      <c r="F264" s="3" t="s">
        <v>43</v>
      </c>
      <c r="G264" s="3" t="s">
        <v>21</v>
      </c>
      <c r="H264" s="3" t="s">
        <v>22</v>
      </c>
      <c r="I264" s="3" t="s">
        <v>23</v>
      </c>
      <c r="J264" s="6">
        <v>12542</v>
      </c>
      <c r="K264" s="3" t="s">
        <v>24</v>
      </c>
      <c r="L264" s="3" t="s">
        <v>23</v>
      </c>
      <c r="M264" s="3" t="s">
        <v>23</v>
      </c>
      <c r="N264" s="3" t="s">
        <v>332</v>
      </c>
      <c r="O264" s="4">
        <v>44135</v>
      </c>
      <c r="P264" s="4">
        <v>44143</v>
      </c>
      <c r="Q264" s="3" t="s">
        <v>25</v>
      </c>
    </row>
    <row r="265" spans="1:17" x14ac:dyDescent="0.25">
      <c r="A265" s="3" t="s">
        <v>17</v>
      </c>
      <c r="B265" s="3" t="s">
        <v>18</v>
      </c>
      <c r="C265" s="3" t="s">
        <v>333</v>
      </c>
      <c r="D265" s="3" t="s">
        <v>292</v>
      </c>
      <c r="E265" s="3" t="s">
        <v>18</v>
      </c>
      <c r="F265" s="3" t="s">
        <v>43</v>
      </c>
      <c r="G265" s="3" t="s">
        <v>21</v>
      </c>
      <c r="H265" s="3" t="s">
        <v>22</v>
      </c>
      <c r="I265" s="3" t="s">
        <v>23</v>
      </c>
      <c r="J265" s="6">
        <v>-118</v>
      </c>
      <c r="K265" s="3" t="s">
        <v>334</v>
      </c>
      <c r="L265" s="3" t="s">
        <v>23</v>
      </c>
      <c r="M265" s="3" t="s">
        <v>335</v>
      </c>
      <c r="N265" s="3" t="s">
        <v>333</v>
      </c>
      <c r="O265" s="4">
        <v>44165</v>
      </c>
      <c r="P265" s="4">
        <v>44172</v>
      </c>
      <c r="Q265" s="3" t="s">
        <v>25</v>
      </c>
    </row>
    <row r="266" spans="1:17" x14ac:dyDescent="0.25">
      <c r="A266" s="3" t="s">
        <v>17</v>
      </c>
      <c r="B266" s="3" t="s">
        <v>28</v>
      </c>
      <c r="C266" s="3" t="s">
        <v>336</v>
      </c>
      <c r="D266" s="3" t="s">
        <v>290</v>
      </c>
      <c r="E266" s="3" t="s">
        <v>28</v>
      </c>
      <c r="F266" s="3" t="s">
        <v>43</v>
      </c>
      <c r="G266" s="3" t="s">
        <v>21</v>
      </c>
      <c r="H266" s="3" t="s">
        <v>22</v>
      </c>
      <c r="I266" s="3" t="s">
        <v>23</v>
      </c>
      <c r="J266" s="6">
        <v>-13902</v>
      </c>
      <c r="K266" s="3" t="s">
        <v>334</v>
      </c>
      <c r="L266" s="3" t="s">
        <v>23</v>
      </c>
      <c r="M266" s="3" t="s">
        <v>337</v>
      </c>
      <c r="N266" s="3" t="s">
        <v>336</v>
      </c>
      <c r="O266" s="4">
        <v>44165</v>
      </c>
      <c r="P266" s="4">
        <v>44173</v>
      </c>
      <c r="Q266" s="3" t="s">
        <v>25</v>
      </c>
    </row>
    <row r="267" spans="1:17" x14ac:dyDescent="0.25">
      <c r="A267" s="3" t="s">
        <v>17</v>
      </c>
      <c r="B267" s="3" t="s">
        <v>28</v>
      </c>
      <c r="C267" s="3" t="s">
        <v>336</v>
      </c>
      <c r="D267" s="3" t="s">
        <v>290</v>
      </c>
      <c r="E267" s="3" t="s">
        <v>28</v>
      </c>
      <c r="F267" s="3" t="s">
        <v>43</v>
      </c>
      <c r="G267" s="3" t="s">
        <v>21</v>
      </c>
      <c r="H267" s="3" t="s">
        <v>22</v>
      </c>
      <c r="I267" s="3" t="s">
        <v>23</v>
      </c>
      <c r="J267" s="6">
        <v>-6603</v>
      </c>
      <c r="K267" s="3" t="s">
        <v>334</v>
      </c>
      <c r="L267" s="3" t="s">
        <v>23</v>
      </c>
      <c r="M267" s="3" t="s">
        <v>335</v>
      </c>
      <c r="N267" s="3" t="s">
        <v>336</v>
      </c>
      <c r="O267" s="4">
        <v>44165</v>
      </c>
      <c r="P267" s="4">
        <v>44173</v>
      </c>
      <c r="Q267" s="3" t="s">
        <v>25</v>
      </c>
    </row>
    <row r="268" spans="1:17" x14ac:dyDescent="0.25">
      <c r="A268" s="3" t="s">
        <v>17</v>
      </c>
      <c r="B268" s="3" t="s">
        <v>26</v>
      </c>
      <c r="C268" s="3" t="s">
        <v>338</v>
      </c>
      <c r="D268" s="3" t="s">
        <v>291</v>
      </c>
      <c r="E268" s="3" t="s">
        <v>26</v>
      </c>
      <c r="F268" s="3" t="s">
        <v>43</v>
      </c>
      <c r="G268" s="3" t="s">
        <v>21</v>
      </c>
      <c r="H268" s="3" t="s">
        <v>22</v>
      </c>
      <c r="I268" s="3" t="s">
        <v>23</v>
      </c>
      <c r="J268" s="6">
        <v>-155905</v>
      </c>
      <c r="K268" s="3" t="s">
        <v>339</v>
      </c>
      <c r="L268" s="3" t="s">
        <v>23</v>
      </c>
      <c r="M268" s="3" t="s">
        <v>340</v>
      </c>
      <c r="N268" s="3" t="s">
        <v>338</v>
      </c>
      <c r="O268" s="4">
        <v>44165</v>
      </c>
      <c r="P268" s="4">
        <v>44172</v>
      </c>
      <c r="Q268" s="3" t="s">
        <v>25</v>
      </c>
    </row>
    <row r="269" spans="1:17" x14ac:dyDescent="0.25">
      <c r="A269" s="3" t="s">
        <v>17</v>
      </c>
      <c r="B269" s="3" t="s">
        <v>26</v>
      </c>
      <c r="C269" s="3" t="s">
        <v>338</v>
      </c>
      <c r="D269" s="3" t="s">
        <v>291</v>
      </c>
      <c r="E269" s="3" t="s">
        <v>26</v>
      </c>
      <c r="F269" s="3" t="s">
        <v>43</v>
      </c>
      <c r="G269" s="3" t="s">
        <v>21</v>
      </c>
      <c r="H269" s="3" t="s">
        <v>22</v>
      </c>
      <c r="I269" s="3" t="s">
        <v>23</v>
      </c>
      <c r="J269" s="6">
        <v>-12542</v>
      </c>
      <c r="K269" s="3" t="s">
        <v>339</v>
      </c>
      <c r="L269" s="3" t="s">
        <v>23</v>
      </c>
      <c r="M269" s="3" t="s">
        <v>341</v>
      </c>
      <c r="N269" s="3" t="s">
        <v>338</v>
      </c>
      <c r="O269" s="4">
        <v>44165</v>
      </c>
      <c r="P269" s="4">
        <v>44172</v>
      </c>
      <c r="Q269" s="3" t="s">
        <v>25</v>
      </c>
    </row>
    <row r="270" spans="1:17" x14ac:dyDescent="0.25">
      <c r="A270" s="3" t="s">
        <v>17</v>
      </c>
      <c r="B270" s="3" t="s">
        <v>26</v>
      </c>
      <c r="C270" s="3" t="s">
        <v>342</v>
      </c>
      <c r="D270" s="3" t="s">
        <v>291</v>
      </c>
      <c r="E270" s="3" t="s">
        <v>26</v>
      </c>
      <c r="F270" s="3" t="s">
        <v>43</v>
      </c>
      <c r="G270" s="3" t="s">
        <v>21</v>
      </c>
      <c r="H270" s="3" t="s">
        <v>22</v>
      </c>
      <c r="I270" s="3" t="s">
        <v>23</v>
      </c>
      <c r="J270" s="6">
        <v>-155905</v>
      </c>
      <c r="K270" s="3" t="s">
        <v>339</v>
      </c>
      <c r="L270" s="3" t="s">
        <v>23</v>
      </c>
      <c r="M270" s="3" t="s">
        <v>343</v>
      </c>
      <c r="N270" s="3" t="s">
        <v>342</v>
      </c>
      <c r="O270" s="4">
        <v>44196</v>
      </c>
      <c r="P270" s="4">
        <v>44203</v>
      </c>
      <c r="Q270" s="3" t="s">
        <v>25</v>
      </c>
    </row>
    <row r="271" spans="1:17" x14ac:dyDescent="0.25">
      <c r="A271" s="3" t="s">
        <v>17</v>
      </c>
      <c r="B271" s="3" t="s">
        <v>28</v>
      </c>
      <c r="C271" s="3" t="s">
        <v>344</v>
      </c>
      <c r="D271" s="3" t="s">
        <v>290</v>
      </c>
      <c r="E271" s="3" t="s">
        <v>28</v>
      </c>
      <c r="F271" s="3" t="s">
        <v>43</v>
      </c>
      <c r="G271" s="3" t="s">
        <v>21</v>
      </c>
      <c r="H271" s="3" t="s">
        <v>22</v>
      </c>
      <c r="I271" s="3" t="s">
        <v>23</v>
      </c>
      <c r="J271" s="6">
        <v>-13902</v>
      </c>
      <c r="K271" s="3" t="s">
        <v>334</v>
      </c>
      <c r="L271" s="3" t="s">
        <v>23</v>
      </c>
      <c r="M271" s="3" t="s">
        <v>337</v>
      </c>
      <c r="N271" s="3" t="s">
        <v>344</v>
      </c>
      <c r="O271" s="4">
        <v>44196</v>
      </c>
      <c r="P271" s="4">
        <v>44208</v>
      </c>
      <c r="Q271" s="3" t="s">
        <v>25</v>
      </c>
    </row>
    <row r="272" spans="1:17" x14ac:dyDescent="0.25">
      <c r="A272" s="3" t="s">
        <v>17</v>
      </c>
      <c r="B272" s="3" t="s">
        <v>41</v>
      </c>
      <c r="C272" s="3" t="s">
        <v>345</v>
      </c>
      <c r="D272" s="3" t="s">
        <v>291</v>
      </c>
      <c r="E272" s="3" t="s">
        <v>26</v>
      </c>
      <c r="F272" s="3" t="s">
        <v>43</v>
      </c>
      <c r="G272" s="3" t="s">
        <v>21</v>
      </c>
      <c r="H272" s="3" t="s">
        <v>22</v>
      </c>
      <c r="I272" s="3" t="s">
        <v>23</v>
      </c>
      <c r="J272" s="6">
        <v>-195237</v>
      </c>
      <c r="K272" s="3" t="s">
        <v>346</v>
      </c>
      <c r="L272" s="3" t="s">
        <v>23</v>
      </c>
      <c r="M272" s="3" t="s">
        <v>23</v>
      </c>
      <c r="N272" s="3" t="s">
        <v>345</v>
      </c>
      <c r="O272" s="4">
        <v>44196</v>
      </c>
      <c r="P272" s="4">
        <v>44210</v>
      </c>
      <c r="Q272" s="3" t="s">
        <v>25</v>
      </c>
    </row>
    <row r="273" spans="1:17" x14ac:dyDescent="0.25">
      <c r="A273" s="3" t="s">
        <v>17</v>
      </c>
      <c r="B273" s="3" t="s">
        <v>41</v>
      </c>
      <c r="C273" s="3" t="s">
        <v>345</v>
      </c>
      <c r="D273" s="3" t="s">
        <v>290</v>
      </c>
      <c r="E273" s="3" t="s">
        <v>28</v>
      </c>
      <c r="F273" s="3" t="s">
        <v>43</v>
      </c>
      <c r="G273" s="3" t="s">
        <v>21</v>
      </c>
      <c r="H273" s="3" t="s">
        <v>22</v>
      </c>
      <c r="I273" s="3" t="s">
        <v>23</v>
      </c>
      <c r="J273" s="6">
        <v>-647.66999999999996</v>
      </c>
      <c r="K273" s="3" t="s">
        <v>346</v>
      </c>
      <c r="L273" s="3" t="s">
        <v>23</v>
      </c>
      <c r="M273" s="3" t="s">
        <v>23</v>
      </c>
      <c r="N273" s="3" t="s">
        <v>345</v>
      </c>
      <c r="O273" s="4">
        <v>44196</v>
      </c>
      <c r="P273" s="4">
        <v>44210</v>
      </c>
      <c r="Q273" s="3" t="s">
        <v>25</v>
      </c>
    </row>
    <row r="274" spans="1:17" x14ac:dyDescent="0.25">
      <c r="A274" s="3" t="s">
        <v>17</v>
      </c>
      <c r="B274" s="3" t="s">
        <v>41</v>
      </c>
      <c r="C274" s="3" t="s">
        <v>345</v>
      </c>
      <c r="D274" s="3" t="s">
        <v>293</v>
      </c>
      <c r="E274" s="3" t="s">
        <v>120</v>
      </c>
      <c r="F274" s="3" t="s">
        <v>43</v>
      </c>
      <c r="G274" s="3" t="s">
        <v>21</v>
      </c>
      <c r="H274" s="3" t="s">
        <v>22</v>
      </c>
      <c r="I274" s="3" t="s">
        <v>23</v>
      </c>
      <c r="J274" s="6">
        <v>-468.33</v>
      </c>
      <c r="K274" s="3" t="s">
        <v>346</v>
      </c>
      <c r="L274" s="3" t="s">
        <v>23</v>
      </c>
      <c r="M274" s="3" t="s">
        <v>23</v>
      </c>
      <c r="N274" s="3" t="s">
        <v>345</v>
      </c>
      <c r="O274" s="4">
        <v>44196</v>
      </c>
      <c r="P274" s="4">
        <v>44210</v>
      </c>
      <c r="Q274" s="3" t="s">
        <v>25</v>
      </c>
    </row>
    <row r="275" spans="1:17" x14ac:dyDescent="0.25">
      <c r="A275" s="3" t="s">
        <v>17</v>
      </c>
      <c r="B275" s="3" t="s">
        <v>41</v>
      </c>
      <c r="C275" s="3" t="s">
        <v>345</v>
      </c>
      <c r="D275" s="3" t="s">
        <v>292</v>
      </c>
      <c r="E275" s="3" t="s">
        <v>18</v>
      </c>
      <c r="F275" s="3" t="s">
        <v>43</v>
      </c>
      <c r="G275" s="3" t="s">
        <v>21</v>
      </c>
      <c r="H275" s="3" t="s">
        <v>22</v>
      </c>
      <c r="I275" s="3" t="s">
        <v>23</v>
      </c>
      <c r="J275" s="6">
        <v>-1123</v>
      </c>
      <c r="K275" s="3" t="s">
        <v>346</v>
      </c>
      <c r="L275" s="3" t="s">
        <v>23</v>
      </c>
      <c r="M275" s="3" t="s">
        <v>23</v>
      </c>
      <c r="N275" s="3" t="s">
        <v>345</v>
      </c>
      <c r="O275" s="4">
        <v>44196</v>
      </c>
      <c r="P275" s="4">
        <v>44210</v>
      </c>
      <c r="Q275" s="3" t="s">
        <v>25</v>
      </c>
    </row>
    <row r="276" spans="1:17" x14ac:dyDescent="0.25">
      <c r="A276" s="3" t="s">
        <v>17</v>
      </c>
      <c r="B276" s="3" t="s">
        <v>120</v>
      </c>
      <c r="C276" s="3" t="s">
        <v>347</v>
      </c>
      <c r="D276" s="3" t="s">
        <v>293</v>
      </c>
      <c r="E276" s="3" t="s">
        <v>120</v>
      </c>
      <c r="F276" s="3" t="s">
        <v>43</v>
      </c>
      <c r="G276" s="3" t="s">
        <v>21</v>
      </c>
      <c r="H276" s="3" t="s">
        <v>22</v>
      </c>
      <c r="I276" s="3" t="s">
        <v>23</v>
      </c>
      <c r="J276" s="6">
        <v>149</v>
      </c>
      <c r="K276" s="3" t="s">
        <v>40</v>
      </c>
      <c r="L276" s="3" t="s">
        <v>23</v>
      </c>
      <c r="M276" s="3" t="s">
        <v>23</v>
      </c>
      <c r="N276" s="3" t="s">
        <v>347</v>
      </c>
      <c r="O276" s="4">
        <v>44377</v>
      </c>
      <c r="P276" s="4">
        <v>44386</v>
      </c>
      <c r="Q276" s="3" t="s">
        <v>25</v>
      </c>
    </row>
    <row r="277" spans="1:17" x14ac:dyDescent="0.25">
      <c r="A277" s="3" t="s">
        <v>129</v>
      </c>
      <c r="B277" s="3" t="s">
        <v>41</v>
      </c>
      <c r="C277" s="3" t="s">
        <v>348</v>
      </c>
      <c r="D277" s="3" t="s">
        <v>290</v>
      </c>
      <c r="E277" s="3" t="s">
        <v>28</v>
      </c>
      <c r="F277" s="3" t="s">
        <v>43</v>
      </c>
      <c r="G277" s="3" t="s">
        <v>21</v>
      </c>
      <c r="H277" s="3" t="s">
        <v>22</v>
      </c>
      <c r="I277" s="3" t="s">
        <v>23</v>
      </c>
      <c r="J277" s="6">
        <v>-75721.33</v>
      </c>
      <c r="K277" s="3" t="s">
        <v>349</v>
      </c>
      <c r="L277" s="3" t="s">
        <v>23</v>
      </c>
      <c r="M277" s="3" t="s">
        <v>23</v>
      </c>
      <c r="N277" s="3" t="s">
        <v>348</v>
      </c>
      <c r="O277" s="4">
        <v>44408</v>
      </c>
      <c r="P277" s="4">
        <v>44411</v>
      </c>
      <c r="Q277" s="3" t="s">
        <v>25</v>
      </c>
    </row>
    <row r="278" spans="1:17" x14ac:dyDescent="0.25">
      <c r="A278" s="3" t="s">
        <v>129</v>
      </c>
      <c r="B278" s="3" t="s">
        <v>41</v>
      </c>
      <c r="C278" s="3" t="s">
        <v>350</v>
      </c>
      <c r="D278" s="3" t="s">
        <v>292</v>
      </c>
      <c r="E278" s="3" t="s">
        <v>18</v>
      </c>
      <c r="F278" s="3" t="s">
        <v>43</v>
      </c>
      <c r="G278" s="3" t="s">
        <v>21</v>
      </c>
      <c r="H278" s="3" t="s">
        <v>22</v>
      </c>
      <c r="I278" s="3" t="s">
        <v>23</v>
      </c>
      <c r="J278" s="6">
        <v>-938</v>
      </c>
      <c r="K278" s="3" t="s">
        <v>349</v>
      </c>
      <c r="L278" s="3" t="s">
        <v>23</v>
      </c>
      <c r="M278" s="3" t="s">
        <v>23</v>
      </c>
      <c r="N278" s="3" t="s">
        <v>350</v>
      </c>
      <c r="O278" s="4">
        <v>44408</v>
      </c>
      <c r="P278" s="4">
        <v>44411</v>
      </c>
      <c r="Q278" s="3" t="s">
        <v>25</v>
      </c>
    </row>
    <row r="279" spans="1:17" x14ac:dyDescent="0.25">
      <c r="A279" s="3" t="s">
        <v>129</v>
      </c>
      <c r="B279" s="3" t="s">
        <v>41</v>
      </c>
      <c r="C279" s="3" t="s">
        <v>351</v>
      </c>
      <c r="D279" s="3" t="s">
        <v>293</v>
      </c>
      <c r="E279" s="3" t="s">
        <v>120</v>
      </c>
      <c r="F279" s="3" t="s">
        <v>43</v>
      </c>
      <c r="G279" s="3" t="s">
        <v>21</v>
      </c>
      <c r="H279" s="3" t="s">
        <v>22</v>
      </c>
      <c r="I279" s="3" t="s">
        <v>23</v>
      </c>
      <c r="J279" s="6">
        <v>-459.67</v>
      </c>
      <c r="K279" s="3" t="s">
        <v>349</v>
      </c>
      <c r="L279" s="3" t="s">
        <v>23</v>
      </c>
      <c r="M279" s="3" t="s">
        <v>23</v>
      </c>
      <c r="N279" s="3" t="s">
        <v>351</v>
      </c>
      <c r="O279" s="4">
        <v>44408</v>
      </c>
      <c r="P279" s="4">
        <v>44411</v>
      </c>
      <c r="Q279" s="3" t="s">
        <v>25</v>
      </c>
    </row>
    <row r="280" spans="1:17" x14ac:dyDescent="0.25">
      <c r="A280" s="3" t="s">
        <v>17</v>
      </c>
      <c r="B280" s="3" t="s">
        <v>41</v>
      </c>
      <c r="C280" s="3" t="s">
        <v>352</v>
      </c>
      <c r="D280" s="3" t="s">
        <v>291</v>
      </c>
      <c r="E280" s="3" t="s">
        <v>26</v>
      </c>
      <c r="F280" s="3" t="s">
        <v>43</v>
      </c>
      <c r="G280" s="3" t="s">
        <v>21</v>
      </c>
      <c r="H280" s="3" t="s">
        <v>22</v>
      </c>
      <c r="I280" s="3" t="s">
        <v>23</v>
      </c>
      <c r="J280" s="6">
        <v>6696</v>
      </c>
      <c r="K280" s="3" t="s">
        <v>353</v>
      </c>
      <c r="L280" s="3" t="s">
        <v>23</v>
      </c>
      <c r="M280" s="3" t="s">
        <v>23</v>
      </c>
      <c r="N280" s="3" t="s">
        <v>352</v>
      </c>
      <c r="O280" s="4">
        <v>44408</v>
      </c>
      <c r="P280" s="4">
        <v>44411</v>
      </c>
      <c r="Q280" s="3" t="s">
        <v>25</v>
      </c>
    </row>
    <row r="281" spans="1:17" x14ac:dyDescent="0.25">
      <c r="A281" s="3" t="s">
        <v>17</v>
      </c>
      <c r="B281" s="3" t="s">
        <v>41</v>
      </c>
      <c r="C281" s="3" t="s">
        <v>354</v>
      </c>
      <c r="D281" s="3" t="s">
        <v>291</v>
      </c>
      <c r="E281" s="3" t="s">
        <v>26</v>
      </c>
      <c r="F281" s="3" t="s">
        <v>43</v>
      </c>
      <c r="G281" s="3" t="s">
        <v>21</v>
      </c>
      <c r="H281" s="3" t="s">
        <v>22</v>
      </c>
      <c r="I281" s="3" t="s">
        <v>23</v>
      </c>
      <c r="J281" s="6">
        <v>228641</v>
      </c>
      <c r="K281" s="3" t="s">
        <v>353</v>
      </c>
      <c r="L281" s="3" t="s">
        <v>23</v>
      </c>
      <c r="M281" s="3" t="s">
        <v>23</v>
      </c>
      <c r="N281" s="3" t="s">
        <v>354</v>
      </c>
      <c r="O281" s="4">
        <v>44408</v>
      </c>
      <c r="P281" s="4">
        <v>44412</v>
      </c>
      <c r="Q281" s="3" t="s">
        <v>25</v>
      </c>
    </row>
    <row r="282" spans="1:17" x14ac:dyDescent="0.25">
      <c r="A282" s="3" t="s">
        <v>129</v>
      </c>
      <c r="B282" s="3" t="s">
        <v>41</v>
      </c>
      <c r="C282" s="3" t="s">
        <v>355</v>
      </c>
      <c r="D282" s="3" t="s">
        <v>290</v>
      </c>
      <c r="E282" s="3" t="s">
        <v>28</v>
      </c>
      <c r="F282" s="3" t="s">
        <v>43</v>
      </c>
      <c r="G282" s="3" t="s">
        <v>21</v>
      </c>
      <c r="H282" s="3" t="s">
        <v>22</v>
      </c>
      <c r="I282" s="3" t="s">
        <v>23</v>
      </c>
      <c r="J282" s="6">
        <v>31721</v>
      </c>
      <c r="K282" s="3" t="s">
        <v>349</v>
      </c>
      <c r="L282" s="3" t="s">
        <v>23</v>
      </c>
      <c r="M282" s="3" t="s">
        <v>23</v>
      </c>
      <c r="N282" s="3" t="s">
        <v>355</v>
      </c>
      <c r="O282" s="4">
        <v>44408</v>
      </c>
      <c r="P282" s="4">
        <v>44412</v>
      </c>
      <c r="Q282" s="3" t="s">
        <v>25</v>
      </c>
    </row>
    <row r="283" spans="1:17" x14ac:dyDescent="0.25">
      <c r="A283" s="3" t="s">
        <v>129</v>
      </c>
      <c r="B283" s="3" t="s">
        <v>41</v>
      </c>
      <c r="C283" s="3" t="s">
        <v>355</v>
      </c>
      <c r="D283" s="3" t="s">
        <v>293</v>
      </c>
      <c r="E283" s="3" t="s">
        <v>120</v>
      </c>
      <c r="F283" s="3" t="s">
        <v>43</v>
      </c>
      <c r="G283" s="3" t="s">
        <v>21</v>
      </c>
      <c r="H283" s="3" t="s">
        <v>22</v>
      </c>
      <c r="I283" s="3" t="s">
        <v>23</v>
      </c>
      <c r="J283" s="6">
        <v>460</v>
      </c>
      <c r="K283" s="3" t="s">
        <v>349</v>
      </c>
      <c r="L283" s="3" t="s">
        <v>23</v>
      </c>
      <c r="M283" s="3" t="s">
        <v>23</v>
      </c>
      <c r="N283" s="3" t="s">
        <v>355</v>
      </c>
      <c r="O283" s="4">
        <v>44408</v>
      </c>
      <c r="P283" s="4">
        <v>44412</v>
      </c>
      <c r="Q283" s="3" t="s">
        <v>25</v>
      </c>
    </row>
    <row r="284" spans="1:17" x14ac:dyDescent="0.25">
      <c r="A284" s="3" t="s">
        <v>129</v>
      </c>
      <c r="B284" s="3" t="s">
        <v>41</v>
      </c>
      <c r="C284" s="3" t="s">
        <v>355</v>
      </c>
      <c r="D284" s="3" t="s">
        <v>292</v>
      </c>
      <c r="E284" s="3" t="s">
        <v>18</v>
      </c>
      <c r="F284" s="3" t="s">
        <v>43</v>
      </c>
      <c r="G284" s="3" t="s">
        <v>21</v>
      </c>
      <c r="H284" s="3" t="s">
        <v>22</v>
      </c>
      <c r="I284" s="3" t="s">
        <v>23</v>
      </c>
      <c r="J284" s="6">
        <v>743</v>
      </c>
      <c r="K284" s="3" t="s">
        <v>349</v>
      </c>
      <c r="L284" s="3" t="s">
        <v>23</v>
      </c>
      <c r="M284" s="3" t="s">
        <v>23</v>
      </c>
      <c r="N284" s="3" t="s">
        <v>355</v>
      </c>
      <c r="O284" s="4">
        <v>44408</v>
      </c>
      <c r="P284" s="4">
        <v>44412</v>
      </c>
      <c r="Q284" s="3" t="s">
        <v>25</v>
      </c>
    </row>
    <row r="285" spans="1:17" x14ac:dyDescent="0.25">
      <c r="A285" s="3" t="s">
        <v>17</v>
      </c>
      <c r="B285" s="3" t="s">
        <v>41</v>
      </c>
      <c r="C285" s="3" t="s">
        <v>356</v>
      </c>
      <c r="D285" s="3" t="s">
        <v>291</v>
      </c>
      <c r="E285" s="3" t="s">
        <v>26</v>
      </c>
      <c r="F285" s="3" t="s">
        <v>43</v>
      </c>
      <c r="G285" s="3" t="s">
        <v>21</v>
      </c>
      <c r="H285" s="3" t="s">
        <v>22</v>
      </c>
      <c r="I285" s="3" t="s">
        <v>23</v>
      </c>
      <c r="J285" s="6">
        <v>-228641</v>
      </c>
      <c r="K285" s="3" t="s">
        <v>353</v>
      </c>
      <c r="L285" s="3" t="s">
        <v>23</v>
      </c>
      <c r="M285" s="3" t="s">
        <v>23</v>
      </c>
      <c r="N285" s="3" t="s">
        <v>356</v>
      </c>
      <c r="O285" s="4">
        <v>44408</v>
      </c>
      <c r="P285" s="4">
        <v>44412</v>
      </c>
      <c r="Q285" s="3" t="s">
        <v>25</v>
      </c>
    </row>
    <row r="286" spans="1:17" x14ac:dyDescent="0.25">
      <c r="A286" s="3" t="s">
        <v>129</v>
      </c>
      <c r="B286" s="3" t="s">
        <v>41</v>
      </c>
      <c r="C286" s="3" t="s">
        <v>357</v>
      </c>
      <c r="D286" s="3" t="s">
        <v>290</v>
      </c>
      <c r="E286" s="3" t="s">
        <v>28</v>
      </c>
      <c r="F286" s="3" t="s">
        <v>43</v>
      </c>
      <c r="G286" s="3" t="s">
        <v>21</v>
      </c>
      <c r="H286" s="3" t="s">
        <v>22</v>
      </c>
      <c r="I286" s="3" t="s">
        <v>23</v>
      </c>
      <c r="J286" s="6">
        <v>-31721</v>
      </c>
      <c r="K286" s="3" t="s">
        <v>349</v>
      </c>
      <c r="L286" s="3" t="s">
        <v>23</v>
      </c>
      <c r="M286" s="3" t="s">
        <v>23</v>
      </c>
      <c r="N286" s="3" t="s">
        <v>355</v>
      </c>
      <c r="O286" s="4">
        <v>44408</v>
      </c>
      <c r="P286" s="4">
        <v>44412</v>
      </c>
      <c r="Q286" s="3" t="s">
        <v>25</v>
      </c>
    </row>
    <row r="287" spans="1:17" x14ac:dyDescent="0.25">
      <c r="A287" s="3" t="s">
        <v>129</v>
      </c>
      <c r="B287" s="3" t="s">
        <v>41</v>
      </c>
      <c r="C287" s="3" t="s">
        <v>357</v>
      </c>
      <c r="D287" s="3" t="s">
        <v>293</v>
      </c>
      <c r="E287" s="3" t="s">
        <v>120</v>
      </c>
      <c r="F287" s="3" t="s">
        <v>43</v>
      </c>
      <c r="G287" s="3" t="s">
        <v>21</v>
      </c>
      <c r="H287" s="3" t="s">
        <v>22</v>
      </c>
      <c r="I287" s="3" t="s">
        <v>23</v>
      </c>
      <c r="J287" s="6">
        <v>-460</v>
      </c>
      <c r="K287" s="3" t="s">
        <v>349</v>
      </c>
      <c r="L287" s="3" t="s">
        <v>23</v>
      </c>
      <c r="M287" s="3" t="s">
        <v>23</v>
      </c>
      <c r="N287" s="3" t="s">
        <v>355</v>
      </c>
      <c r="O287" s="4">
        <v>44408</v>
      </c>
      <c r="P287" s="4">
        <v>44412</v>
      </c>
      <c r="Q287" s="3" t="s">
        <v>25</v>
      </c>
    </row>
    <row r="288" spans="1:17" x14ac:dyDescent="0.25">
      <c r="A288" s="3" t="s">
        <v>129</v>
      </c>
      <c r="B288" s="3" t="s">
        <v>41</v>
      </c>
      <c r="C288" s="3" t="s">
        <v>357</v>
      </c>
      <c r="D288" s="3" t="s">
        <v>292</v>
      </c>
      <c r="E288" s="3" t="s">
        <v>18</v>
      </c>
      <c r="F288" s="3" t="s">
        <v>43</v>
      </c>
      <c r="G288" s="3" t="s">
        <v>21</v>
      </c>
      <c r="H288" s="3" t="s">
        <v>22</v>
      </c>
      <c r="I288" s="3" t="s">
        <v>23</v>
      </c>
      <c r="J288" s="6">
        <v>-743</v>
      </c>
      <c r="K288" s="3" t="s">
        <v>349</v>
      </c>
      <c r="L288" s="3" t="s">
        <v>23</v>
      </c>
      <c r="M288" s="3" t="s">
        <v>23</v>
      </c>
      <c r="N288" s="3" t="s">
        <v>355</v>
      </c>
      <c r="O288" s="4">
        <v>44408</v>
      </c>
      <c r="P288" s="4">
        <v>44412</v>
      </c>
      <c r="Q288" s="3" t="s">
        <v>25</v>
      </c>
    </row>
    <row r="289" spans="1:17" x14ac:dyDescent="0.25">
      <c r="A289" s="3" t="s">
        <v>17</v>
      </c>
      <c r="B289" s="3" t="s">
        <v>41</v>
      </c>
      <c r="C289" s="3" t="s">
        <v>358</v>
      </c>
      <c r="D289" s="3" t="s">
        <v>291</v>
      </c>
      <c r="E289" s="3" t="s">
        <v>26</v>
      </c>
      <c r="F289" s="3" t="s">
        <v>43</v>
      </c>
      <c r="G289" s="3" t="s">
        <v>21</v>
      </c>
      <c r="H289" s="3" t="s">
        <v>22</v>
      </c>
      <c r="I289" s="3" t="s">
        <v>23</v>
      </c>
      <c r="J289" s="6">
        <v>-6696</v>
      </c>
      <c r="K289" s="3" t="s">
        <v>353</v>
      </c>
      <c r="L289" s="3" t="s">
        <v>23</v>
      </c>
      <c r="M289" s="3" t="s">
        <v>23</v>
      </c>
      <c r="N289" s="3" t="s">
        <v>358</v>
      </c>
      <c r="O289" s="4">
        <v>44408</v>
      </c>
      <c r="P289" s="4">
        <v>44412</v>
      </c>
      <c r="Q289" s="3" t="s">
        <v>25</v>
      </c>
    </row>
    <row r="290" spans="1:17" x14ac:dyDescent="0.25">
      <c r="A290" s="3" t="s">
        <v>129</v>
      </c>
      <c r="B290" s="3" t="s">
        <v>41</v>
      </c>
      <c r="C290" s="3" t="s">
        <v>359</v>
      </c>
      <c r="D290" s="3" t="s">
        <v>290</v>
      </c>
      <c r="E290" s="3" t="s">
        <v>28</v>
      </c>
      <c r="F290" s="3" t="s">
        <v>43</v>
      </c>
      <c r="G290" s="3" t="s">
        <v>21</v>
      </c>
      <c r="H290" s="3" t="s">
        <v>22</v>
      </c>
      <c r="I290" s="3" t="s">
        <v>23</v>
      </c>
      <c r="J290" s="6">
        <v>75721.33</v>
      </c>
      <c r="K290" s="3" t="s">
        <v>349</v>
      </c>
      <c r="L290" s="3" t="s">
        <v>23</v>
      </c>
      <c r="M290" s="3" t="s">
        <v>23</v>
      </c>
      <c r="N290" s="3" t="s">
        <v>348</v>
      </c>
      <c r="O290" s="4">
        <v>44408</v>
      </c>
      <c r="P290" s="4">
        <v>44412</v>
      </c>
      <c r="Q290" s="3" t="s">
        <v>25</v>
      </c>
    </row>
    <row r="291" spans="1:17" x14ac:dyDescent="0.25">
      <c r="A291" s="3" t="s">
        <v>129</v>
      </c>
      <c r="B291" s="3" t="s">
        <v>41</v>
      </c>
      <c r="C291" s="3" t="s">
        <v>360</v>
      </c>
      <c r="D291" s="3" t="s">
        <v>292</v>
      </c>
      <c r="E291" s="3" t="s">
        <v>18</v>
      </c>
      <c r="F291" s="3" t="s">
        <v>43</v>
      </c>
      <c r="G291" s="3" t="s">
        <v>21</v>
      </c>
      <c r="H291" s="3" t="s">
        <v>22</v>
      </c>
      <c r="I291" s="3" t="s">
        <v>23</v>
      </c>
      <c r="J291" s="6">
        <v>938</v>
      </c>
      <c r="K291" s="3" t="s">
        <v>349</v>
      </c>
      <c r="L291" s="3" t="s">
        <v>23</v>
      </c>
      <c r="M291" s="3" t="s">
        <v>23</v>
      </c>
      <c r="N291" s="3" t="s">
        <v>350</v>
      </c>
      <c r="O291" s="4">
        <v>44408</v>
      </c>
      <c r="P291" s="4">
        <v>44412</v>
      </c>
      <c r="Q291" s="3" t="s">
        <v>25</v>
      </c>
    </row>
    <row r="292" spans="1:17" x14ac:dyDescent="0.25">
      <c r="A292" s="3" t="s">
        <v>129</v>
      </c>
      <c r="B292" s="3" t="s">
        <v>41</v>
      </c>
      <c r="C292" s="3" t="s">
        <v>361</v>
      </c>
      <c r="D292" s="3" t="s">
        <v>293</v>
      </c>
      <c r="E292" s="3" t="s">
        <v>120</v>
      </c>
      <c r="F292" s="3" t="s">
        <v>43</v>
      </c>
      <c r="G292" s="3" t="s">
        <v>21</v>
      </c>
      <c r="H292" s="3" t="s">
        <v>22</v>
      </c>
      <c r="I292" s="3" t="s">
        <v>23</v>
      </c>
      <c r="J292" s="6">
        <v>459.67</v>
      </c>
      <c r="K292" s="3" t="s">
        <v>349</v>
      </c>
      <c r="L292" s="3" t="s">
        <v>23</v>
      </c>
      <c r="M292" s="3" t="s">
        <v>23</v>
      </c>
      <c r="N292" s="3" t="s">
        <v>351</v>
      </c>
      <c r="O292" s="4">
        <v>44408</v>
      </c>
      <c r="P292" s="4">
        <v>44412</v>
      </c>
      <c r="Q292" s="3" t="s">
        <v>25</v>
      </c>
    </row>
    <row r="293" spans="1:17" x14ac:dyDescent="0.25">
      <c r="A293" s="3" t="s">
        <v>129</v>
      </c>
      <c r="B293" s="3" t="s">
        <v>28</v>
      </c>
      <c r="C293" s="3" t="s">
        <v>362</v>
      </c>
      <c r="D293" s="3" t="s">
        <v>290</v>
      </c>
      <c r="E293" s="3" t="s">
        <v>28</v>
      </c>
      <c r="F293" s="3" t="s">
        <v>43</v>
      </c>
      <c r="G293" s="3" t="s">
        <v>21</v>
      </c>
      <c r="H293" s="3" t="s">
        <v>22</v>
      </c>
      <c r="I293" s="3" t="s">
        <v>23</v>
      </c>
      <c r="J293" s="6">
        <v>-44000.33</v>
      </c>
      <c r="K293" s="3" t="s">
        <v>349</v>
      </c>
      <c r="L293" s="3" t="s">
        <v>23</v>
      </c>
      <c r="M293" s="3" t="s">
        <v>23</v>
      </c>
      <c r="N293" s="3" t="s">
        <v>362</v>
      </c>
      <c r="O293" s="4">
        <v>44408</v>
      </c>
      <c r="P293" s="4">
        <v>44412</v>
      </c>
      <c r="Q293" s="3" t="s">
        <v>25</v>
      </c>
    </row>
    <row r="294" spans="1:17" x14ac:dyDescent="0.25">
      <c r="A294" s="3" t="s">
        <v>17</v>
      </c>
      <c r="B294" s="3" t="s">
        <v>26</v>
      </c>
      <c r="C294" s="3" t="s">
        <v>363</v>
      </c>
      <c r="D294" s="3" t="s">
        <v>291</v>
      </c>
      <c r="E294" s="3" t="s">
        <v>26</v>
      </c>
      <c r="F294" s="3" t="s">
        <v>43</v>
      </c>
      <c r="G294" s="3" t="s">
        <v>21</v>
      </c>
      <c r="H294" s="3" t="s">
        <v>22</v>
      </c>
      <c r="I294" s="3" t="s">
        <v>23</v>
      </c>
      <c r="J294" s="6">
        <v>235337</v>
      </c>
      <c r="K294" s="3" t="s">
        <v>364</v>
      </c>
      <c r="L294" s="3" t="s">
        <v>23</v>
      </c>
      <c r="M294" s="3" t="s">
        <v>23</v>
      </c>
      <c r="N294" s="3" t="s">
        <v>363</v>
      </c>
      <c r="O294" s="4">
        <v>44408</v>
      </c>
      <c r="P294" s="4">
        <v>44412</v>
      </c>
      <c r="Q294" s="3" t="s">
        <v>25</v>
      </c>
    </row>
    <row r="295" spans="1:17" x14ac:dyDescent="0.25">
      <c r="A295" s="3" t="s">
        <v>129</v>
      </c>
      <c r="B295" s="3" t="s">
        <v>18</v>
      </c>
      <c r="C295" s="3" t="s">
        <v>365</v>
      </c>
      <c r="D295" s="3" t="s">
        <v>292</v>
      </c>
      <c r="E295" s="3" t="s">
        <v>18</v>
      </c>
      <c r="F295" s="3" t="s">
        <v>43</v>
      </c>
      <c r="G295" s="3" t="s">
        <v>21</v>
      </c>
      <c r="H295" s="3" t="s">
        <v>22</v>
      </c>
      <c r="I295" s="3" t="s">
        <v>23</v>
      </c>
      <c r="J295" s="6">
        <v>-195</v>
      </c>
      <c r="K295" s="3" t="s">
        <v>349</v>
      </c>
      <c r="L295" s="3" t="s">
        <v>23</v>
      </c>
      <c r="M295" s="3" t="s">
        <v>23</v>
      </c>
      <c r="N295" s="3" t="s">
        <v>365</v>
      </c>
      <c r="O295" s="4">
        <v>44408</v>
      </c>
      <c r="P295" s="4">
        <v>44412</v>
      </c>
      <c r="Q295" s="3" t="s">
        <v>25</v>
      </c>
    </row>
    <row r="296" spans="1:17" x14ac:dyDescent="0.25">
      <c r="A296" s="3" t="s">
        <v>129</v>
      </c>
      <c r="B296" s="3" t="s">
        <v>120</v>
      </c>
      <c r="C296" s="3" t="s">
        <v>366</v>
      </c>
      <c r="D296" s="3" t="s">
        <v>293</v>
      </c>
      <c r="E296" s="3" t="s">
        <v>120</v>
      </c>
      <c r="F296" s="3" t="s">
        <v>43</v>
      </c>
      <c r="G296" s="3" t="s">
        <v>21</v>
      </c>
      <c r="H296" s="3" t="s">
        <v>22</v>
      </c>
      <c r="I296" s="3" t="s">
        <v>23</v>
      </c>
      <c r="J296" s="6">
        <v>0.33</v>
      </c>
      <c r="K296" s="3" t="s">
        <v>349</v>
      </c>
      <c r="L296" s="3" t="s">
        <v>23</v>
      </c>
      <c r="M296" s="3" t="s">
        <v>23</v>
      </c>
      <c r="N296" s="3" t="s">
        <v>366</v>
      </c>
      <c r="O296" s="4">
        <v>44408</v>
      </c>
      <c r="P296" s="4">
        <v>44412</v>
      </c>
      <c r="Q296" s="3" t="s">
        <v>25</v>
      </c>
    </row>
    <row r="297" spans="1:17" x14ac:dyDescent="0.25">
      <c r="A297" s="3" t="s">
        <v>17</v>
      </c>
      <c r="B297" s="3" t="s">
        <v>26</v>
      </c>
      <c r="C297" s="3" t="s">
        <v>367</v>
      </c>
      <c r="D297" s="3" t="s">
        <v>291</v>
      </c>
      <c r="E297" s="3" t="s">
        <v>26</v>
      </c>
      <c r="F297" s="3" t="s">
        <v>43</v>
      </c>
      <c r="G297" s="3" t="s">
        <v>21</v>
      </c>
      <c r="H297" s="3" t="s">
        <v>22</v>
      </c>
      <c r="I297" s="3" t="s">
        <v>23</v>
      </c>
      <c r="J297" s="6">
        <v>14560</v>
      </c>
      <c r="K297" s="3" t="s">
        <v>24</v>
      </c>
      <c r="L297" s="3" t="s">
        <v>23</v>
      </c>
      <c r="M297" s="3" t="s">
        <v>23</v>
      </c>
      <c r="N297" s="3" t="s">
        <v>367</v>
      </c>
      <c r="O297" s="4">
        <v>44408</v>
      </c>
      <c r="P297" s="4">
        <v>44417</v>
      </c>
      <c r="Q297" s="3" t="s">
        <v>25</v>
      </c>
    </row>
    <row r="298" spans="1:17" x14ac:dyDescent="0.25">
      <c r="A298" s="3" t="s">
        <v>17</v>
      </c>
      <c r="B298" s="3" t="s">
        <v>28</v>
      </c>
      <c r="C298" s="3" t="s">
        <v>368</v>
      </c>
      <c r="D298" s="3" t="s">
        <v>290</v>
      </c>
      <c r="E298" s="3" t="s">
        <v>28</v>
      </c>
      <c r="F298" s="3" t="s">
        <v>43</v>
      </c>
      <c r="G298" s="3" t="s">
        <v>21</v>
      </c>
      <c r="H298" s="3" t="s">
        <v>22</v>
      </c>
      <c r="I298" s="3" t="s">
        <v>23</v>
      </c>
      <c r="J298" s="6">
        <v>5147</v>
      </c>
      <c r="K298" s="3" t="s">
        <v>24</v>
      </c>
      <c r="L298" s="3" t="s">
        <v>23</v>
      </c>
      <c r="M298" s="3" t="s">
        <v>23</v>
      </c>
      <c r="N298" s="3" t="s">
        <v>368</v>
      </c>
      <c r="O298" s="4">
        <v>44408</v>
      </c>
      <c r="P298" s="4">
        <v>44417</v>
      </c>
      <c r="Q298" s="3" t="s">
        <v>25</v>
      </c>
    </row>
    <row r="299" spans="1:17" x14ac:dyDescent="0.25">
      <c r="A299" s="3" t="s">
        <v>17</v>
      </c>
      <c r="B299" s="3" t="s">
        <v>18</v>
      </c>
      <c r="C299" s="3" t="s">
        <v>369</v>
      </c>
      <c r="D299" s="3" t="s">
        <v>292</v>
      </c>
      <c r="E299" s="3" t="s">
        <v>18</v>
      </c>
      <c r="F299" s="3" t="s">
        <v>43</v>
      </c>
      <c r="G299" s="3" t="s">
        <v>21</v>
      </c>
      <c r="H299" s="3" t="s">
        <v>22</v>
      </c>
      <c r="I299" s="3" t="s">
        <v>23</v>
      </c>
      <c r="J299" s="6">
        <v>23</v>
      </c>
      <c r="K299" s="3" t="s">
        <v>24</v>
      </c>
      <c r="L299" s="3" t="s">
        <v>23</v>
      </c>
      <c r="M299" s="3" t="s">
        <v>23</v>
      </c>
      <c r="N299" s="3" t="s">
        <v>369</v>
      </c>
      <c r="O299" s="4">
        <v>44408</v>
      </c>
      <c r="P299" s="4">
        <v>44417</v>
      </c>
      <c r="Q299" s="3" t="s">
        <v>25</v>
      </c>
    </row>
    <row r="300" spans="1:17" x14ac:dyDescent="0.25">
      <c r="A300" s="3" t="s">
        <v>17</v>
      </c>
      <c r="B300" s="3" t="s">
        <v>26</v>
      </c>
      <c r="C300" s="3" t="s">
        <v>370</v>
      </c>
      <c r="D300" s="3" t="s">
        <v>291</v>
      </c>
      <c r="E300" s="3" t="s">
        <v>26</v>
      </c>
      <c r="F300" s="3" t="s">
        <v>43</v>
      </c>
      <c r="G300" s="3" t="s">
        <v>21</v>
      </c>
      <c r="H300" s="3" t="s">
        <v>22</v>
      </c>
      <c r="I300" s="3" t="s">
        <v>23</v>
      </c>
      <c r="J300" s="6">
        <v>14067</v>
      </c>
      <c r="K300" s="3" t="s">
        <v>24</v>
      </c>
      <c r="L300" s="3" t="s">
        <v>23</v>
      </c>
      <c r="M300" s="3" t="s">
        <v>23</v>
      </c>
      <c r="N300" s="3" t="s">
        <v>370</v>
      </c>
      <c r="O300" s="4">
        <v>44439</v>
      </c>
      <c r="P300" s="4">
        <v>44452</v>
      </c>
      <c r="Q300" s="3" t="s">
        <v>25</v>
      </c>
    </row>
    <row r="301" spans="1:17" x14ac:dyDescent="0.25">
      <c r="A301" s="3" t="s">
        <v>17</v>
      </c>
      <c r="B301" s="3" t="s">
        <v>28</v>
      </c>
      <c r="C301" s="3" t="s">
        <v>371</v>
      </c>
      <c r="D301" s="3" t="s">
        <v>290</v>
      </c>
      <c r="E301" s="3" t="s">
        <v>28</v>
      </c>
      <c r="F301" s="3" t="s">
        <v>43</v>
      </c>
      <c r="G301" s="3" t="s">
        <v>21</v>
      </c>
      <c r="H301" s="3" t="s">
        <v>22</v>
      </c>
      <c r="I301" s="3" t="s">
        <v>23</v>
      </c>
      <c r="J301" s="6">
        <v>5011</v>
      </c>
      <c r="K301" s="3" t="s">
        <v>24</v>
      </c>
      <c r="L301" s="3" t="s">
        <v>23</v>
      </c>
      <c r="M301" s="3" t="s">
        <v>23</v>
      </c>
      <c r="N301" s="3" t="s">
        <v>371</v>
      </c>
      <c r="O301" s="4">
        <v>44439</v>
      </c>
      <c r="P301" s="4">
        <v>44452</v>
      </c>
      <c r="Q301" s="3" t="s">
        <v>25</v>
      </c>
    </row>
    <row r="302" spans="1:17" x14ac:dyDescent="0.25">
      <c r="A302" s="3" t="s">
        <v>17</v>
      </c>
      <c r="B302" s="3" t="s">
        <v>26</v>
      </c>
      <c r="C302" s="3" t="s">
        <v>372</v>
      </c>
      <c r="D302" s="3" t="s">
        <v>291</v>
      </c>
      <c r="E302" s="3" t="s">
        <v>26</v>
      </c>
      <c r="F302" s="3" t="s">
        <v>43</v>
      </c>
      <c r="G302" s="3" t="s">
        <v>21</v>
      </c>
      <c r="H302" s="3" t="s">
        <v>22</v>
      </c>
      <c r="I302" s="3" t="s">
        <v>23</v>
      </c>
      <c r="J302" s="6">
        <v>1594</v>
      </c>
      <c r="K302" s="3" t="s">
        <v>373</v>
      </c>
      <c r="L302" s="3" t="s">
        <v>23</v>
      </c>
      <c r="M302" s="3" t="s">
        <v>23</v>
      </c>
      <c r="N302" s="3" t="s">
        <v>372</v>
      </c>
      <c r="O302" s="4">
        <v>44439</v>
      </c>
      <c r="P302" s="4">
        <v>44452</v>
      </c>
      <c r="Q302" s="3" t="s">
        <v>25</v>
      </c>
    </row>
    <row r="303" spans="1:17" x14ac:dyDescent="0.25">
      <c r="A303" s="3" t="s">
        <v>17</v>
      </c>
      <c r="B303" s="3" t="s">
        <v>18</v>
      </c>
      <c r="C303" s="3" t="s">
        <v>374</v>
      </c>
      <c r="D303" s="3" t="s">
        <v>292</v>
      </c>
      <c r="E303" s="3" t="s">
        <v>18</v>
      </c>
      <c r="F303" s="3" t="s">
        <v>43</v>
      </c>
      <c r="G303" s="3" t="s">
        <v>21</v>
      </c>
      <c r="H303" s="3" t="s">
        <v>22</v>
      </c>
      <c r="I303" s="3" t="s">
        <v>23</v>
      </c>
      <c r="J303" s="6">
        <v>26</v>
      </c>
      <c r="K303" s="3" t="s">
        <v>24</v>
      </c>
      <c r="L303" s="3" t="s">
        <v>23</v>
      </c>
      <c r="M303" s="3" t="s">
        <v>23</v>
      </c>
      <c r="N303" s="3" t="s">
        <v>374</v>
      </c>
      <c r="O303" s="4">
        <v>44439</v>
      </c>
      <c r="P303" s="4">
        <v>44452</v>
      </c>
      <c r="Q303" s="3" t="s">
        <v>25</v>
      </c>
    </row>
    <row r="304" spans="1:17" x14ac:dyDescent="0.25">
      <c r="A304" s="3" t="s">
        <v>17</v>
      </c>
      <c r="B304" s="3" t="s">
        <v>120</v>
      </c>
      <c r="C304" s="3" t="s">
        <v>375</v>
      </c>
      <c r="D304" s="3" t="s">
        <v>293</v>
      </c>
      <c r="E304" s="3" t="s">
        <v>120</v>
      </c>
      <c r="F304" s="3" t="s">
        <v>43</v>
      </c>
      <c r="G304" s="3" t="s">
        <v>21</v>
      </c>
      <c r="H304" s="3" t="s">
        <v>22</v>
      </c>
      <c r="I304" s="3" t="s">
        <v>23</v>
      </c>
      <c r="J304" s="6">
        <v>3106</v>
      </c>
      <c r="K304" s="3" t="s">
        <v>40</v>
      </c>
      <c r="L304" s="3" t="s">
        <v>23</v>
      </c>
      <c r="M304" s="3" t="s">
        <v>23</v>
      </c>
      <c r="N304" s="3" t="s">
        <v>375</v>
      </c>
      <c r="O304" s="4">
        <v>44469</v>
      </c>
      <c r="P304" s="4">
        <v>44475</v>
      </c>
      <c r="Q304" s="3" t="s">
        <v>25</v>
      </c>
    </row>
    <row r="305" spans="1:17" x14ac:dyDescent="0.25">
      <c r="A305" s="3" t="s">
        <v>17</v>
      </c>
      <c r="B305" s="3" t="s">
        <v>18</v>
      </c>
      <c r="C305" s="3" t="s">
        <v>376</v>
      </c>
      <c r="D305" s="3" t="s">
        <v>292</v>
      </c>
      <c r="E305" s="3" t="s">
        <v>18</v>
      </c>
      <c r="F305" s="3" t="s">
        <v>43</v>
      </c>
      <c r="G305" s="3" t="s">
        <v>21</v>
      </c>
      <c r="H305" s="3" t="s">
        <v>22</v>
      </c>
      <c r="I305" s="3" t="s">
        <v>23</v>
      </c>
      <c r="J305" s="6">
        <v>1339</v>
      </c>
      <c r="K305" s="3" t="s">
        <v>213</v>
      </c>
      <c r="L305" s="3" t="s">
        <v>23</v>
      </c>
      <c r="M305" s="3" t="s">
        <v>23</v>
      </c>
      <c r="N305" s="3" t="s">
        <v>376</v>
      </c>
      <c r="O305" s="4">
        <v>44469</v>
      </c>
      <c r="P305" s="4">
        <v>44475</v>
      </c>
      <c r="Q305" s="3" t="s">
        <v>25</v>
      </c>
    </row>
    <row r="306" spans="1:17" x14ac:dyDescent="0.25">
      <c r="A306" s="3" t="s">
        <v>17</v>
      </c>
      <c r="B306" s="3" t="s">
        <v>28</v>
      </c>
      <c r="C306" s="3" t="s">
        <v>377</v>
      </c>
      <c r="D306" s="3" t="s">
        <v>290</v>
      </c>
      <c r="E306" s="3" t="s">
        <v>28</v>
      </c>
      <c r="F306" s="3" t="s">
        <v>43</v>
      </c>
      <c r="G306" s="3" t="s">
        <v>21</v>
      </c>
      <c r="H306" s="3" t="s">
        <v>22</v>
      </c>
      <c r="I306" s="3" t="s">
        <v>23</v>
      </c>
      <c r="J306" s="6">
        <v>-53496</v>
      </c>
      <c r="K306" s="3" t="s">
        <v>185</v>
      </c>
      <c r="L306" s="3" t="s">
        <v>23</v>
      </c>
      <c r="M306" s="3" t="s">
        <v>23</v>
      </c>
      <c r="N306" s="3" t="s">
        <v>377</v>
      </c>
      <c r="O306" s="4">
        <v>44469</v>
      </c>
      <c r="P306" s="4">
        <v>44476</v>
      </c>
      <c r="Q306" s="3" t="s">
        <v>25</v>
      </c>
    </row>
    <row r="307" spans="1:17" x14ac:dyDescent="0.25">
      <c r="A307" s="3" t="s">
        <v>17</v>
      </c>
      <c r="B307" s="3" t="s">
        <v>26</v>
      </c>
      <c r="C307" s="3" t="s">
        <v>378</v>
      </c>
      <c r="D307" s="3" t="s">
        <v>291</v>
      </c>
      <c r="E307" s="3" t="s">
        <v>26</v>
      </c>
      <c r="F307" s="3" t="s">
        <v>43</v>
      </c>
      <c r="G307" s="3" t="s">
        <v>21</v>
      </c>
      <c r="H307" s="3" t="s">
        <v>22</v>
      </c>
      <c r="I307" s="3" t="s">
        <v>23</v>
      </c>
      <c r="J307" s="6">
        <v>-50780</v>
      </c>
      <c r="K307" s="3" t="s">
        <v>379</v>
      </c>
      <c r="L307" s="3" t="s">
        <v>23</v>
      </c>
      <c r="M307" s="3" t="s">
        <v>23</v>
      </c>
      <c r="N307" s="3" t="s">
        <v>378</v>
      </c>
      <c r="O307" s="4">
        <v>44469</v>
      </c>
      <c r="P307" s="4">
        <v>44476</v>
      </c>
      <c r="Q307" s="3" t="s">
        <v>25</v>
      </c>
    </row>
    <row r="308" spans="1:17" x14ac:dyDescent="0.25">
      <c r="A308" s="3" t="s">
        <v>17</v>
      </c>
      <c r="B308" s="3" t="s">
        <v>18</v>
      </c>
      <c r="C308" s="3" t="s">
        <v>380</v>
      </c>
      <c r="D308" s="3" t="s">
        <v>292</v>
      </c>
      <c r="E308" s="3" t="s">
        <v>18</v>
      </c>
      <c r="F308" s="3" t="s">
        <v>43</v>
      </c>
      <c r="G308" s="3" t="s">
        <v>21</v>
      </c>
      <c r="H308" s="3" t="s">
        <v>22</v>
      </c>
      <c r="I308" s="3" t="s">
        <v>23</v>
      </c>
      <c r="J308" s="6">
        <v>175</v>
      </c>
      <c r="K308" s="3" t="s">
        <v>24</v>
      </c>
      <c r="L308" s="3" t="s">
        <v>23</v>
      </c>
      <c r="M308" s="3" t="s">
        <v>23</v>
      </c>
      <c r="N308" s="3" t="s">
        <v>380</v>
      </c>
      <c r="O308" s="4">
        <v>44500</v>
      </c>
      <c r="P308" s="4">
        <v>44504</v>
      </c>
      <c r="Q308" s="3" t="s">
        <v>25</v>
      </c>
    </row>
    <row r="309" spans="1:17" x14ac:dyDescent="0.25">
      <c r="A309" s="3" t="s">
        <v>17</v>
      </c>
      <c r="B309" s="3" t="s">
        <v>28</v>
      </c>
      <c r="C309" s="3" t="s">
        <v>381</v>
      </c>
      <c r="D309" s="3" t="s">
        <v>290</v>
      </c>
      <c r="E309" s="3" t="s">
        <v>28</v>
      </c>
      <c r="F309" s="3" t="s">
        <v>43</v>
      </c>
      <c r="G309" s="3" t="s">
        <v>21</v>
      </c>
      <c r="H309" s="3" t="s">
        <v>22</v>
      </c>
      <c r="I309" s="3" t="s">
        <v>23</v>
      </c>
      <c r="J309" s="6">
        <v>7964</v>
      </c>
      <c r="K309" s="3" t="s">
        <v>24</v>
      </c>
      <c r="L309" s="3" t="s">
        <v>23</v>
      </c>
      <c r="M309" s="3" t="s">
        <v>23</v>
      </c>
      <c r="N309" s="3" t="s">
        <v>381</v>
      </c>
      <c r="O309" s="4">
        <v>44500</v>
      </c>
      <c r="P309" s="4">
        <v>44505</v>
      </c>
      <c r="Q309" s="3" t="s">
        <v>25</v>
      </c>
    </row>
    <row r="310" spans="1:17" x14ac:dyDescent="0.25">
      <c r="A310" s="3" t="s">
        <v>17</v>
      </c>
      <c r="B310" s="3" t="s">
        <v>26</v>
      </c>
      <c r="C310" s="3" t="s">
        <v>382</v>
      </c>
      <c r="D310" s="3" t="s">
        <v>291</v>
      </c>
      <c r="E310" s="3" t="s">
        <v>26</v>
      </c>
      <c r="F310" s="3" t="s">
        <v>43</v>
      </c>
      <c r="G310" s="3" t="s">
        <v>21</v>
      </c>
      <c r="H310" s="3" t="s">
        <v>22</v>
      </c>
      <c r="I310" s="3" t="s">
        <v>23</v>
      </c>
      <c r="J310" s="6">
        <v>27804</v>
      </c>
      <c r="K310" s="3" t="s">
        <v>24</v>
      </c>
      <c r="L310" s="3" t="s">
        <v>23</v>
      </c>
      <c r="M310" s="3" t="s">
        <v>23</v>
      </c>
      <c r="N310" s="3" t="s">
        <v>382</v>
      </c>
      <c r="O310" s="4">
        <v>44500</v>
      </c>
      <c r="P310" s="4">
        <v>44508</v>
      </c>
      <c r="Q310" s="3" t="s">
        <v>25</v>
      </c>
    </row>
    <row r="311" spans="1:17" x14ac:dyDescent="0.25">
      <c r="A311" s="3" t="s">
        <v>17</v>
      </c>
      <c r="B311" s="3" t="s">
        <v>18</v>
      </c>
      <c r="C311" s="3" t="s">
        <v>383</v>
      </c>
      <c r="D311" s="3" t="s">
        <v>292</v>
      </c>
      <c r="E311" s="3" t="s">
        <v>18</v>
      </c>
      <c r="F311" s="3" t="s">
        <v>43</v>
      </c>
      <c r="G311" s="3" t="s">
        <v>21</v>
      </c>
      <c r="H311" s="3" t="s">
        <v>22</v>
      </c>
      <c r="I311" s="3" t="s">
        <v>23</v>
      </c>
      <c r="J311" s="6">
        <v>214</v>
      </c>
      <c r="K311" s="3" t="s">
        <v>24</v>
      </c>
      <c r="L311" s="3" t="s">
        <v>23</v>
      </c>
      <c r="M311" s="3" t="s">
        <v>23</v>
      </c>
      <c r="N311" s="3" t="s">
        <v>383</v>
      </c>
      <c r="O311" s="4">
        <v>44530</v>
      </c>
      <c r="P311" s="4">
        <v>44536</v>
      </c>
      <c r="Q311" s="3" t="s">
        <v>25</v>
      </c>
    </row>
    <row r="312" spans="1:17" x14ac:dyDescent="0.25">
      <c r="A312" s="3" t="s">
        <v>17</v>
      </c>
      <c r="B312" s="3" t="s">
        <v>28</v>
      </c>
      <c r="C312" s="3" t="s">
        <v>384</v>
      </c>
      <c r="D312" s="3" t="s">
        <v>290</v>
      </c>
      <c r="E312" s="3" t="s">
        <v>28</v>
      </c>
      <c r="F312" s="3" t="s">
        <v>43</v>
      </c>
      <c r="G312" s="3" t="s">
        <v>21</v>
      </c>
      <c r="H312" s="3" t="s">
        <v>22</v>
      </c>
      <c r="I312" s="3" t="s">
        <v>23</v>
      </c>
      <c r="J312" s="6">
        <v>7924</v>
      </c>
      <c r="K312" s="3" t="s">
        <v>24</v>
      </c>
      <c r="L312" s="3" t="s">
        <v>23</v>
      </c>
      <c r="M312" s="3" t="s">
        <v>23</v>
      </c>
      <c r="N312" s="3" t="s">
        <v>384</v>
      </c>
      <c r="O312" s="4">
        <v>44530</v>
      </c>
      <c r="P312" s="4">
        <v>44538</v>
      </c>
      <c r="Q312" s="3" t="s">
        <v>25</v>
      </c>
    </row>
    <row r="313" spans="1:17" x14ac:dyDescent="0.25">
      <c r="A313" s="3" t="s">
        <v>17</v>
      </c>
      <c r="B313" s="3" t="s">
        <v>26</v>
      </c>
      <c r="C313" s="3" t="s">
        <v>385</v>
      </c>
      <c r="D313" s="3" t="s">
        <v>291</v>
      </c>
      <c r="E313" s="3" t="s">
        <v>26</v>
      </c>
      <c r="F313" s="3" t="s">
        <v>43</v>
      </c>
      <c r="G313" s="3" t="s">
        <v>21</v>
      </c>
      <c r="H313" s="3" t="s">
        <v>22</v>
      </c>
      <c r="I313" s="3" t="s">
        <v>23</v>
      </c>
      <c r="J313" s="6">
        <v>30936</v>
      </c>
      <c r="K313" s="3" t="s">
        <v>24</v>
      </c>
      <c r="L313" s="3" t="s">
        <v>23</v>
      </c>
      <c r="M313" s="3" t="s">
        <v>23</v>
      </c>
      <c r="N313" s="3" t="s">
        <v>385</v>
      </c>
      <c r="O313" s="4">
        <v>44530</v>
      </c>
      <c r="P313" s="4">
        <v>44538</v>
      </c>
      <c r="Q313" s="3" t="s">
        <v>25</v>
      </c>
    </row>
    <row r="314" spans="1:17" x14ac:dyDescent="0.25">
      <c r="A314" s="3" t="s">
        <v>17</v>
      </c>
      <c r="B314" s="3" t="s">
        <v>28</v>
      </c>
      <c r="C314" s="3" t="s">
        <v>386</v>
      </c>
      <c r="D314" s="3" t="s">
        <v>290</v>
      </c>
      <c r="E314" s="3" t="s">
        <v>28</v>
      </c>
      <c r="F314" s="3" t="s">
        <v>43</v>
      </c>
      <c r="G314" s="3" t="s">
        <v>21</v>
      </c>
      <c r="H314" s="3" t="s">
        <v>22</v>
      </c>
      <c r="I314" s="3" t="s">
        <v>23</v>
      </c>
      <c r="J314" s="6">
        <v>-17038</v>
      </c>
      <c r="K314" s="3" t="s">
        <v>185</v>
      </c>
      <c r="L314" s="3" t="s">
        <v>23</v>
      </c>
      <c r="M314" s="3" t="s">
        <v>23</v>
      </c>
      <c r="N314" s="3" t="s">
        <v>386</v>
      </c>
      <c r="O314" s="4">
        <v>44561</v>
      </c>
      <c r="P314" s="4">
        <v>44572</v>
      </c>
      <c r="Q314" s="3" t="s">
        <v>25</v>
      </c>
    </row>
    <row r="315" spans="1:17" x14ac:dyDescent="0.25">
      <c r="A315" s="3" t="s">
        <v>17</v>
      </c>
      <c r="B315" s="3" t="s">
        <v>18</v>
      </c>
      <c r="C315" s="3" t="s">
        <v>387</v>
      </c>
      <c r="D315" s="3" t="s">
        <v>292</v>
      </c>
      <c r="E315" s="3" t="s">
        <v>18</v>
      </c>
      <c r="F315" s="3" t="s">
        <v>43</v>
      </c>
      <c r="G315" s="3" t="s">
        <v>21</v>
      </c>
      <c r="H315" s="3" t="s">
        <v>22</v>
      </c>
      <c r="I315" s="3" t="s">
        <v>23</v>
      </c>
      <c r="J315" s="6">
        <v>665</v>
      </c>
      <c r="K315" s="3" t="s">
        <v>225</v>
      </c>
      <c r="L315" s="3" t="s">
        <v>23</v>
      </c>
      <c r="M315" s="3" t="s">
        <v>23</v>
      </c>
      <c r="N315" s="3" t="s">
        <v>387</v>
      </c>
      <c r="O315" s="4">
        <v>44561</v>
      </c>
      <c r="P315" s="4">
        <v>44571</v>
      </c>
      <c r="Q315" s="3" t="s">
        <v>25</v>
      </c>
    </row>
    <row r="316" spans="1:17" x14ac:dyDescent="0.25">
      <c r="A316" s="3" t="s">
        <v>17</v>
      </c>
      <c r="B316" s="3" t="s">
        <v>120</v>
      </c>
      <c r="C316" s="3" t="s">
        <v>388</v>
      </c>
      <c r="D316" s="3" t="s">
        <v>293</v>
      </c>
      <c r="E316" s="3" t="s">
        <v>120</v>
      </c>
      <c r="F316" s="3" t="s">
        <v>43</v>
      </c>
      <c r="G316" s="3" t="s">
        <v>21</v>
      </c>
      <c r="H316" s="3" t="s">
        <v>22</v>
      </c>
      <c r="I316" s="3" t="s">
        <v>23</v>
      </c>
      <c r="J316" s="6">
        <v>-2624</v>
      </c>
      <c r="K316" s="3" t="s">
        <v>40</v>
      </c>
      <c r="L316" s="3" t="s">
        <v>23</v>
      </c>
      <c r="M316" s="3" t="s">
        <v>23</v>
      </c>
      <c r="N316" s="3" t="s">
        <v>388</v>
      </c>
      <c r="O316" s="4">
        <v>44561</v>
      </c>
      <c r="P316" s="4">
        <v>44571</v>
      </c>
      <c r="Q316" s="3" t="s">
        <v>25</v>
      </c>
    </row>
    <row r="317" spans="1:17" x14ac:dyDescent="0.25">
      <c r="A317" s="3" t="s">
        <v>17</v>
      </c>
      <c r="B317" s="3" t="s">
        <v>26</v>
      </c>
      <c r="C317" s="3" t="s">
        <v>389</v>
      </c>
      <c r="D317" s="3" t="s">
        <v>291</v>
      </c>
      <c r="E317" s="3" t="s">
        <v>26</v>
      </c>
      <c r="F317" s="3" t="s">
        <v>43</v>
      </c>
      <c r="G317" s="3" t="s">
        <v>21</v>
      </c>
      <c r="H317" s="3" t="s">
        <v>22</v>
      </c>
      <c r="I317" s="3" t="s">
        <v>23</v>
      </c>
      <c r="J317" s="6">
        <v>63596</v>
      </c>
      <c r="K317" s="3" t="s">
        <v>390</v>
      </c>
      <c r="L317" s="3" t="s">
        <v>23</v>
      </c>
      <c r="M317" s="3" t="s">
        <v>23</v>
      </c>
      <c r="N317" s="3" t="s">
        <v>389</v>
      </c>
      <c r="O317" s="4">
        <v>44561</v>
      </c>
      <c r="P317" s="4">
        <v>44571</v>
      </c>
      <c r="Q317" s="3" t="s">
        <v>25</v>
      </c>
    </row>
  </sheetData>
  <autoFilter ref="A1:Q317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98"/>
  <sheetViews>
    <sheetView workbookViewId="0">
      <selection activeCell="H104" sqref="H104"/>
    </sheetView>
  </sheetViews>
  <sheetFormatPr defaultRowHeight="15" x14ac:dyDescent="0.25"/>
  <cols>
    <col min="1" max="1" width="14.140625" customWidth="1"/>
    <col min="2" max="2" width="16.140625" customWidth="1"/>
    <col min="3" max="3" width="16.85546875" customWidth="1"/>
    <col min="4" max="4" width="20.42578125" bestFit="1" customWidth="1"/>
    <col min="5" max="7" width="12.28515625" hidden="1" customWidth="1"/>
    <col min="8" max="8" width="12.5703125" bestFit="1" customWidth="1"/>
    <col min="9" max="9" width="16.7109375" customWidth="1"/>
    <col min="10" max="10" width="11.7109375" style="6" bestFit="1" customWidth="1"/>
    <col min="11" max="11" width="33.42578125" bestFit="1" customWidth="1"/>
    <col min="12" max="12" width="15.140625" customWidth="1"/>
    <col min="13" max="14" width="13.7109375" customWidth="1"/>
    <col min="15" max="15" width="12.7109375" customWidth="1"/>
    <col min="16" max="16" width="13.5703125" customWidth="1"/>
    <col min="17" max="17" width="14.8554687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6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hidden="1" x14ac:dyDescent="0.25">
      <c r="A2" t="s">
        <v>17</v>
      </c>
      <c r="B2" t="s">
        <v>28</v>
      </c>
      <c r="C2" t="s">
        <v>29</v>
      </c>
      <c r="D2" t="s">
        <v>288</v>
      </c>
      <c r="E2" t="s">
        <v>28</v>
      </c>
      <c r="F2" t="s">
        <v>20</v>
      </c>
      <c r="G2" t="s">
        <v>21</v>
      </c>
      <c r="H2" t="s">
        <v>22</v>
      </c>
      <c r="I2" t="s">
        <v>23</v>
      </c>
      <c r="J2" s="6">
        <v>6195.06</v>
      </c>
      <c r="K2" t="s">
        <v>30</v>
      </c>
      <c r="L2" t="s">
        <v>23</v>
      </c>
      <c r="M2" t="s">
        <v>23</v>
      </c>
      <c r="N2" t="s">
        <v>29</v>
      </c>
      <c r="O2" s="4">
        <v>42035</v>
      </c>
      <c r="P2" s="4">
        <v>42047</v>
      </c>
      <c r="Q2" t="s">
        <v>25</v>
      </c>
    </row>
    <row r="3" spans="1:17" hidden="1" x14ac:dyDescent="0.25">
      <c r="A3" t="s">
        <v>17</v>
      </c>
      <c r="B3" t="s">
        <v>41</v>
      </c>
      <c r="C3" t="s">
        <v>42</v>
      </c>
      <c r="D3" t="s">
        <v>290</v>
      </c>
      <c r="E3" t="s">
        <v>28</v>
      </c>
      <c r="F3" t="s">
        <v>43</v>
      </c>
      <c r="G3" t="s">
        <v>21</v>
      </c>
      <c r="H3" t="s">
        <v>22</v>
      </c>
      <c r="I3" t="s">
        <v>23</v>
      </c>
      <c r="J3" s="6">
        <v>6195.06</v>
      </c>
      <c r="K3" t="s">
        <v>30</v>
      </c>
      <c r="L3" t="s">
        <v>23</v>
      </c>
      <c r="M3" t="s">
        <v>23</v>
      </c>
      <c r="N3" t="s">
        <v>42</v>
      </c>
      <c r="O3" s="4">
        <v>42035</v>
      </c>
      <c r="P3" s="4">
        <v>42124</v>
      </c>
      <c r="Q3" t="s">
        <v>25</v>
      </c>
    </row>
    <row r="4" spans="1:17" hidden="1" x14ac:dyDescent="0.25">
      <c r="A4" t="s">
        <v>17</v>
      </c>
      <c r="B4" t="s">
        <v>41</v>
      </c>
      <c r="C4" t="s">
        <v>42</v>
      </c>
      <c r="D4" t="s">
        <v>288</v>
      </c>
      <c r="E4" t="s">
        <v>28</v>
      </c>
      <c r="F4" t="s">
        <v>20</v>
      </c>
      <c r="G4" t="s">
        <v>21</v>
      </c>
      <c r="H4" t="s">
        <v>22</v>
      </c>
      <c r="I4" t="s">
        <v>23</v>
      </c>
      <c r="J4" s="6">
        <v>-6195.06</v>
      </c>
      <c r="K4" t="s">
        <v>30</v>
      </c>
      <c r="L4" t="s">
        <v>23</v>
      </c>
      <c r="M4" t="s">
        <v>23</v>
      </c>
      <c r="N4" t="s">
        <v>42</v>
      </c>
      <c r="O4" s="4">
        <v>42035</v>
      </c>
      <c r="P4" s="4">
        <v>42124</v>
      </c>
      <c r="Q4" t="s">
        <v>25</v>
      </c>
    </row>
    <row r="5" spans="1:17" hidden="1" x14ac:dyDescent="0.25">
      <c r="A5" t="s">
        <v>17</v>
      </c>
      <c r="B5" t="s">
        <v>28</v>
      </c>
      <c r="C5" t="s">
        <v>32</v>
      </c>
      <c r="D5" t="s">
        <v>288</v>
      </c>
      <c r="E5" t="s">
        <v>28</v>
      </c>
      <c r="F5" t="s">
        <v>20</v>
      </c>
      <c r="G5" t="s">
        <v>21</v>
      </c>
      <c r="H5" t="s">
        <v>22</v>
      </c>
      <c r="I5" t="s">
        <v>23</v>
      </c>
      <c r="J5" s="6">
        <v>6437.56</v>
      </c>
      <c r="K5" t="s">
        <v>30</v>
      </c>
      <c r="L5" t="s">
        <v>23</v>
      </c>
      <c r="M5" t="s">
        <v>23</v>
      </c>
      <c r="N5" t="s">
        <v>32</v>
      </c>
      <c r="O5" s="4">
        <v>42063</v>
      </c>
      <c r="P5" s="4">
        <v>42074</v>
      </c>
      <c r="Q5" t="s">
        <v>25</v>
      </c>
    </row>
    <row r="6" spans="1:17" hidden="1" x14ac:dyDescent="0.25">
      <c r="A6" t="s">
        <v>17</v>
      </c>
      <c r="B6" t="s">
        <v>41</v>
      </c>
      <c r="C6" t="s">
        <v>44</v>
      </c>
      <c r="D6" t="s">
        <v>290</v>
      </c>
      <c r="E6" t="s">
        <v>28</v>
      </c>
      <c r="F6" t="s">
        <v>43</v>
      </c>
      <c r="G6" t="s">
        <v>21</v>
      </c>
      <c r="H6" t="s">
        <v>22</v>
      </c>
      <c r="I6" t="s">
        <v>23</v>
      </c>
      <c r="J6" s="6">
        <v>6437.56</v>
      </c>
      <c r="K6" t="s">
        <v>30</v>
      </c>
      <c r="L6" t="s">
        <v>23</v>
      </c>
      <c r="M6" t="s">
        <v>23</v>
      </c>
      <c r="N6" t="s">
        <v>44</v>
      </c>
      <c r="O6" s="4">
        <v>42063</v>
      </c>
      <c r="P6" s="4">
        <v>42124</v>
      </c>
      <c r="Q6" t="s">
        <v>25</v>
      </c>
    </row>
    <row r="7" spans="1:17" hidden="1" x14ac:dyDescent="0.25">
      <c r="A7" t="s">
        <v>17</v>
      </c>
      <c r="B7" t="s">
        <v>41</v>
      </c>
      <c r="C7" t="s">
        <v>44</v>
      </c>
      <c r="D7" t="s">
        <v>288</v>
      </c>
      <c r="E7" t="s">
        <v>28</v>
      </c>
      <c r="F7" t="s">
        <v>20</v>
      </c>
      <c r="G7" t="s">
        <v>21</v>
      </c>
      <c r="H7" t="s">
        <v>22</v>
      </c>
      <c r="I7" t="s">
        <v>23</v>
      </c>
      <c r="J7" s="6">
        <v>-6437.56</v>
      </c>
      <c r="K7" t="s">
        <v>30</v>
      </c>
      <c r="L7" t="s">
        <v>23</v>
      </c>
      <c r="M7" t="s">
        <v>23</v>
      </c>
      <c r="N7" t="s">
        <v>44</v>
      </c>
      <c r="O7" s="4">
        <v>42063</v>
      </c>
      <c r="P7" s="4">
        <v>42124</v>
      </c>
      <c r="Q7" t="s">
        <v>25</v>
      </c>
    </row>
    <row r="8" spans="1:17" hidden="1" x14ac:dyDescent="0.25">
      <c r="A8" t="s">
        <v>17</v>
      </c>
      <c r="B8" t="s">
        <v>28</v>
      </c>
      <c r="C8" t="s">
        <v>39</v>
      </c>
      <c r="D8" t="s">
        <v>288</v>
      </c>
      <c r="E8" t="s">
        <v>28</v>
      </c>
      <c r="F8" t="s">
        <v>20</v>
      </c>
      <c r="G8" t="s">
        <v>21</v>
      </c>
      <c r="H8" t="s">
        <v>22</v>
      </c>
      <c r="I8" t="s">
        <v>23</v>
      </c>
      <c r="J8" s="6">
        <v>4000</v>
      </c>
      <c r="K8" t="s">
        <v>40</v>
      </c>
      <c r="L8" t="s">
        <v>23</v>
      </c>
      <c r="M8" t="s">
        <v>23</v>
      </c>
      <c r="N8" t="s">
        <v>39</v>
      </c>
      <c r="O8" s="4">
        <v>42094</v>
      </c>
      <c r="P8" s="4">
        <v>42103</v>
      </c>
      <c r="Q8" t="s">
        <v>25</v>
      </c>
    </row>
    <row r="9" spans="1:17" hidden="1" x14ac:dyDescent="0.25">
      <c r="A9" t="s">
        <v>17</v>
      </c>
      <c r="B9" t="s">
        <v>41</v>
      </c>
      <c r="C9" t="s">
        <v>45</v>
      </c>
      <c r="D9" t="s">
        <v>290</v>
      </c>
      <c r="E9" t="s">
        <v>28</v>
      </c>
      <c r="F9" t="s">
        <v>43</v>
      </c>
      <c r="G9" t="s">
        <v>21</v>
      </c>
      <c r="H9" t="s">
        <v>22</v>
      </c>
      <c r="I9" t="s">
        <v>23</v>
      </c>
      <c r="J9" s="6">
        <v>4000</v>
      </c>
      <c r="K9" t="s">
        <v>40</v>
      </c>
      <c r="L9" t="s">
        <v>23</v>
      </c>
      <c r="M9" t="s">
        <v>23</v>
      </c>
      <c r="N9" t="s">
        <v>45</v>
      </c>
      <c r="O9" s="4">
        <v>42094</v>
      </c>
      <c r="P9" s="4">
        <v>42124</v>
      </c>
      <c r="Q9" t="s">
        <v>25</v>
      </c>
    </row>
    <row r="10" spans="1:17" hidden="1" x14ac:dyDescent="0.25">
      <c r="A10" t="s">
        <v>17</v>
      </c>
      <c r="B10" t="s">
        <v>41</v>
      </c>
      <c r="C10" t="s">
        <v>45</v>
      </c>
      <c r="D10" t="s">
        <v>288</v>
      </c>
      <c r="E10" t="s">
        <v>28</v>
      </c>
      <c r="F10" t="s">
        <v>20</v>
      </c>
      <c r="G10" t="s">
        <v>21</v>
      </c>
      <c r="H10" t="s">
        <v>22</v>
      </c>
      <c r="I10" t="s">
        <v>23</v>
      </c>
      <c r="J10" s="6">
        <v>-4000</v>
      </c>
      <c r="K10" t="s">
        <v>40</v>
      </c>
      <c r="L10" t="s">
        <v>23</v>
      </c>
      <c r="M10" t="s">
        <v>23</v>
      </c>
      <c r="N10" t="s">
        <v>45</v>
      </c>
      <c r="O10" s="4">
        <v>42094</v>
      </c>
      <c r="P10" s="4">
        <v>42124</v>
      </c>
      <c r="Q10" t="s">
        <v>25</v>
      </c>
    </row>
    <row r="11" spans="1:17" hidden="1" x14ac:dyDescent="0.25">
      <c r="A11" t="s">
        <v>17</v>
      </c>
      <c r="B11" t="s">
        <v>28</v>
      </c>
      <c r="C11" t="s">
        <v>47</v>
      </c>
      <c r="D11" t="s">
        <v>290</v>
      </c>
      <c r="E11" t="s">
        <v>28</v>
      </c>
      <c r="F11" t="s">
        <v>43</v>
      </c>
      <c r="G11" t="s">
        <v>21</v>
      </c>
      <c r="H11" t="s">
        <v>22</v>
      </c>
      <c r="I11" t="s">
        <v>23</v>
      </c>
      <c r="J11" s="6">
        <v>5460</v>
      </c>
      <c r="K11" t="s">
        <v>24</v>
      </c>
      <c r="L11" t="s">
        <v>23</v>
      </c>
      <c r="M11" t="s">
        <v>23</v>
      </c>
      <c r="N11" t="s">
        <v>47</v>
      </c>
      <c r="O11" s="4">
        <v>42124</v>
      </c>
      <c r="P11" s="4">
        <v>42135</v>
      </c>
      <c r="Q11" t="s">
        <v>25</v>
      </c>
    </row>
    <row r="12" spans="1:17" hidden="1" x14ac:dyDescent="0.25">
      <c r="A12" t="s">
        <v>17</v>
      </c>
      <c r="B12" t="s">
        <v>28</v>
      </c>
      <c r="C12" t="s">
        <v>51</v>
      </c>
      <c r="D12" t="s">
        <v>290</v>
      </c>
      <c r="E12" t="s">
        <v>28</v>
      </c>
      <c r="F12" t="s">
        <v>43</v>
      </c>
      <c r="G12" t="s">
        <v>21</v>
      </c>
      <c r="H12" t="s">
        <v>22</v>
      </c>
      <c r="I12" t="s">
        <v>23</v>
      </c>
      <c r="J12" s="6">
        <v>5286</v>
      </c>
      <c r="K12" t="s">
        <v>24</v>
      </c>
      <c r="L12" t="s">
        <v>23</v>
      </c>
      <c r="M12" t="s">
        <v>23</v>
      </c>
      <c r="N12" t="s">
        <v>51</v>
      </c>
      <c r="O12" s="4">
        <v>42155</v>
      </c>
      <c r="P12" s="4">
        <v>42164</v>
      </c>
      <c r="Q12" t="s">
        <v>25</v>
      </c>
    </row>
    <row r="13" spans="1:17" hidden="1" x14ac:dyDescent="0.25">
      <c r="A13" t="s">
        <v>17</v>
      </c>
      <c r="B13" t="s">
        <v>28</v>
      </c>
      <c r="C13" t="s">
        <v>55</v>
      </c>
      <c r="D13" t="s">
        <v>290</v>
      </c>
      <c r="E13" t="s">
        <v>28</v>
      </c>
      <c r="F13" t="s">
        <v>43</v>
      </c>
      <c r="G13" t="s">
        <v>21</v>
      </c>
      <c r="H13" t="s">
        <v>22</v>
      </c>
      <c r="I13" t="s">
        <v>23</v>
      </c>
      <c r="J13" s="6">
        <v>4877</v>
      </c>
      <c r="K13" t="s">
        <v>24</v>
      </c>
      <c r="L13" t="s">
        <v>23</v>
      </c>
      <c r="M13" t="s">
        <v>23</v>
      </c>
      <c r="N13" t="s">
        <v>55</v>
      </c>
      <c r="O13" s="4">
        <v>42185</v>
      </c>
      <c r="P13" s="4">
        <v>42195</v>
      </c>
      <c r="Q13" t="s">
        <v>25</v>
      </c>
    </row>
    <row r="14" spans="1:17" hidden="1" x14ac:dyDescent="0.25">
      <c r="A14" t="s">
        <v>17</v>
      </c>
      <c r="B14" t="s">
        <v>28</v>
      </c>
      <c r="C14" t="s">
        <v>57</v>
      </c>
      <c r="D14" t="s">
        <v>290</v>
      </c>
      <c r="E14" t="s">
        <v>28</v>
      </c>
      <c r="F14" t="s">
        <v>43</v>
      </c>
      <c r="G14" t="s">
        <v>21</v>
      </c>
      <c r="H14" t="s">
        <v>22</v>
      </c>
      <c r="I14" t="s">
        <v>23</v>
      </c>
      <c r="J14" s="6">
        <v>-14000</v>
      </c>
      <c r="K14" t="s">
        <v>40</v>
      </c>
      <c r="L14" t="s">
        <v>23</v>
      </c>
      <c r="M14" t="s">
        <v>23</v>
      </c>
      <c r="N14" t="s">
        <v>57</v>
      </c>
      <c r="O14" s="4">
        <v>42185</v>
      </c>
      <c r="P14" s="4">
        <v>42195</v>
      </c>
      <c r="Q14" t="s">
        <v>25</v>
      </c>
    </row>
    <row r="15" spans="1:17" hidden="1" x14ac:dyDescent="0.25">
      <c r="A15" t="s">
        <v>17</v>
      </c>
      <c r="B15" t="s">
        <v>28</v>
      </c>
      <c r="C15" t="s">
        <v>60</v>
      </c>
      <c r="D15" t="s">
        <v>290</v>
      </c>
      <c r="E15" t="s">
        <v>28</v>
      </c>
      <c r="F15" t="s">
        <v>43</v>
      </c>
      <c r="G15" t="s">
        <v>21</v>
      </c>
      <c r="H15" t="s">
        <v>22</v>
      </c>
      <c r="I15" t="s">
        <v>23</v>
      </c>
      <c r="J15" s="6">
        <v>4856</v>
      </c>
      <c r="K15" t="s">
        <v>24</v>
      </c>
      <c r="L15" t="s">
        <v>23</v>
      </c>
      <c r="M15" t="s">
        <v>23</v>
      </c>
      <c r="N15" t="s">
        <v>60</v>
      </c>
      <c r="O15" s="4">
        <v>42216</v>
      </c>
      <c r="P15" s="4">
        <v>42228</v>
      </c>
      <c r="Q15" t="s">
        <v>25</v>
      </c>
    </row>
    <row r="16" spans="1:17" hidden="1" x14ac:dyDescent="0.25">
      <c r="A16" t="s">
        <v>17</v>
      </c>
      <c r="B16" t="s">
        <v>28</v>
      </c>
      <c r="C16" t="s">
        <v>62</v>
      </c>
      <c r="D16" t="s">
        <v>290</v>
      </c>
      <c r="E16" t="s">
        <v>28</v>
      </c>
      <c r="F16" t="s">
        <v>43</v>
      </c>
      <c r="G16" t="s">
        <v>21</v>
      </c>
      <c r="H16" t="s">
        <v>22</v>
      </c>
      <c r="I16" t="s">
        <v>23</v>
      </c>
      <c r="J16" s="6">
        <v>4649</v>
      </c>
      <c r="K16" t="s">
        <v>24</v>
      </c>
      <c r="L16" t="s">
        <v>23</v>
      </c>
      <c r="M16" t="s">
        <v>23</v>
      </c>
      <c r="N16" t="s">
        <v>62</v>
      </c>
      <c r="O16" s="4">
        <v>42247</v>
      </c>
      <c r="P16" s="4">
        <v>42257</v>
      </c>
      <c r="Q16" t="s">
        <v>25</v>
      </c>
    </row>
    <row r="17" spans="1:17" hidden="1" x14ac:dyDescent="0.25">
      <c r="A17" t="s">
        <v>17</v>
      </c>
      <c r="B17" t="s">
        <v>28</v>
      </c>
      <c r="C17" t="s">
        <v>66</v>
      </c>
      <c r="D17" t="s">
        <v>290</v>
      </c>
      <c r="E17" t="s">
        <v>28</v>
      </c>
      <c r="F17" t="s">
        <v>43</v>
      </c>
      <c r="G17" t="s">
        <v>21</v>
      </c>
      <c r="H17" t="s">
        <v>22</v>
      </c>
      <c r="I17" t="s">
        <v>23</v>
      </c>
      <c r="J17" s="6">
        <v>4000</v>
      </c>
      <c r="K17" t="s">
        <v>67</v>
      </c>
      <c r="L17" t="s">
        <v>23</v>
      </c>
      <c r="M17" t="s">
        <v>23</v>
      </c>
      <c r="N17" t="s">
        <v>66</v>
      </c>
      <c r="O17" s="4">
        <v>42277</v>
      </c>
      <c r="P17" s="4">
        <v>42286</v>
      </c>
      <c r="Q17" t="s">
        <v>25</v>
      </c>
    </row>
    <row r="18" spans="1:17" hidden="1" x14ac:dyDescent="0.25">
      <c r="A18" t="s">
        <v>17</v>
      </c>
      <c r="B18" t="s">
        <v>28</v>
      </c>
      <c r="C18" t="s">
        <v>71</v>
      </c>
      <c r="D18" t="s">
        <v>290</v>
      </c>
      <c r="E18" t="s">
        <v>28</v>
      </c>
      <c r="F18" t="s">
        <v>43</v>
      </c>
      <c r="G18" t="s">
        <v>21</v>
      </c>
      <c r="H18" t="s">
        <v>22</v>
      </c>
      <c r="I18" t="s">
        <v>23</v>
      </c>
      <c r="J18" s="6">
        <v>5041</v>
      </c>
      <c r="K18" t="s">
        <v>24</v>
      </c>
      <c r="L18" t="s">
        <v>23</v>
      </c>
      <c r="M18" t="s">
        <v>23</v>
      </c>
      <c r="N18" t="s">
        <v>71</v>
      </c>
      <c r="O18" s="4">
        <v>42308</v>
      </c>
      <c r="P18" s="4">
        <v>42318</v>
      </c>
      <c r="Q18" t="s">
        <v>25</v>
      </c>
    </row>
    <row r="19" spans="1:17" hidden="1" x14ac:dyDescent="0.25">
      <c r="A19" t="s">
        <v>17</v>
      </c>
      <c r="B19" t="s">
        <v>28</v>
      </c>
      <c r="C19" t="s">
        <v>75</v>
      </c>
      <c r="D19" t="s">
        <v>290</v>
      </c>
      <c r="E19" t="s">
        <v>28</v>
      </c>
      <c r="F19" t="s">
        <v>43</v>
      </c>
      <c r="G19" t="s">
        <v>21</v>
      </c>
      <c r="H19" t="s">
        <v>22</v>
      </c>
      <c r="I19" t="s">
        <v>23</v>
      </c>
      <c r="J19" s="6">
        <v>4847</v>
      </c>
      <c r="K19" t="s">
        <v>24</v>
      </c>
      <c r="L19" t="s">
        <v>23</v>
      </c>
      <c r="M19" t="s">
        <v>23</v>
      </c>
      <c r="N19" t="s">
        <v>75</v>
      </c>
      <c r="O19" s="4">
        <v>42338</v>
      </c>
      <c r="P19" s="4">
        <v>42347</v>
      </c>
      <c r="Q19" t="s">
        <v>25</v>
      </c>
    </row>
    <row r="20" spans="1:17" hidden="1" x14ac:dyDescent="0.25">
      <c r="A20" t="s">
        <v>17</v>
      </c>
      <c r="B20" t="s">
        <v>28</v>
      </c>
      <c r="C20" t="s">
        <v>78</v>
      </c>
      <c r="D20" t="s">
        <v>290</v>
      </c>
      <c r="E20" t="s">
        <v>28</v>
      </c>
      <c r="F20" t="s">
        <v>43</v>
      </c>
      <c r="G20" t="s">
        <v>21</v>
      </c>
      <c r="H20" t="s">
        <v>22</v>
      </c>
      <c r="I20" t="s">
        <v>23</v>
      </c>
      <c r="J20" s="6">
        <v>5000</v>
      </c>
      <c r="K20" t="s">
        <v>79</v>
      </c>
      <c r="L20" t="s">
        <v>23</v>
      </c>
      <c r="M20" t="s">
        <v>23</v>
      </c>
      <c r="N20" t="s">
        <v>78</v>
      </c>
      <c r="O20" s="4">
        <v>42369</v>
      </c>
      <c r="P20" s="4">
        <v>42381</v>
      </c>
      <c r="Q20" t="s">
        <v>25</v>
      </c>
    </row>
    <row r="21" spans="1:17" x14ac:dyDescent="0.25">
      <c r="A21" t="s">
        <v>17</v>
      </c>
      <c r="B21" t="s">
        <v>28</v>
      </c>
      <c r="C21" t="s">
        <v>80</v>
      </c>
      <c r="D21" t="s">
        <v>290</v>
      </c>
      <c r="E21" t="s">
        <v>28</v>
      </c>
      <c r="F21" t="s">
        <v>43</v>
      </c>
      <c r="G21" t="s">
        <v>21</v>
      </c>
      <c r="H21" t="s">
        <v>22</v>
      </c>
      <c r="I21" t="s">
        <v>23</v>
      </c>
      <c r="J21" s="6">
        <v>5682</v>
      </c>
      <c r="K21" t="s">
        <v>24</v>
      </c>
      <c r="L21" t="s">
        <v>23</v>
      </c>
      <c r="M21" t="s">
        <v>23</v>
      </c>
      <c r="N21" t="s">
        <v>80</v>
      </c>
      <c r="O21" s="4">
        <v>42400</v>
      </c>
      <c r="P21" s="4">
        <v>42411</v>
      </c>
      <c r="Q21" t="s">
        <v>25</v>
      </c>
    </row>
    <row r="22" spans="1:17" x14ac:dyDescent="0.25">
      <c r="A22" t="s">
        <v>17</v>
      </c>
      <c r="B22" t="s">
        <v>28</v>
      </c>
      <c r="C22" t="s">
        <v>85</v>
      </c>
      <c r="D22" t="s">
        <v>290</v>
      </c>
      <c r="E22" t="s">
        <v>28</v>
      </c>
      <c r="F22" t="s">
        <v>43</v>
      </c>
      <c r="G22" t="s">
        <v>21</v>
      </c>
      <c r="H22" t="s">
        <v>22</v>
      </c>
      <c r="I22" t="s">
        <v>23</v>
      </c>
      <c r="J22" s="6">
        <v>5693</v>
      </c>
      <c r="K22" t="s">
        <v>24</v>
      </c>
      <c r="L22" t="s">
        <v>23</v>
      </c>
      <c r="M22" t="s">
        <v>23</v>
      </c>
      <c r="N22" t="s">
        <v>85</v>
      </c>
      <c r="O22" s="4">
        <v>42429</v>
      </c>
      <c r="P22" s="4">
        <v>42438</v>
      </c>
      <c r="Q22" t="s">
        <v>25</v>
      </c>
    </row>
    <row r="23" spans="1:17" x14ac:dyDescent="0.25">
      <c r="A23" t="s">
        <v>17</v>
      </c>
      <c r="B23" t="s">
        <v>28</v>
      </c>
      <c r="C23" t="s">
        <v>89</v>
      </c>
      <c r="D23" t="s">
        <v>290</v>
      </c>
      <c r="E23" t="s">
        <v>28</v>
      </c>
      <c r="F23" t="s">
        <v>43</v>
      </c>
      <c r="G23" t="s">
        <v>21</v>
      </c>
      <c r="H23" t="s">
        <v>22</v>
      </c>
      <c r="I23" t="s">
        <v>23</v>
      </c>
      <c r="J23" s="6">
        <v>-4000</v>
      </c>
      <c r="K23" t="s">
        <v>90</v>
      </c>
      <c r="L23" t="s">
        <v>23</v>
      </c>
      <c r="M23" t="s">
        <v>23</v>
      </c>
      <c r="N23" t="s">
        <v>89</v>
      </c>
      <c r="O23" s="4">
        <v>42460</v>
      </c>
      <c r="P23" s="4">
        <v>42468</v>
      </c>
      <c r="Q23" t="s">
        <v>25</v>
      </c>
    </row>
    <row r="24" spans="1:17" x14ac:dyDescent="0.25">
      <c r="A24" t="s">
        <v>17</v>
      </c>
      <c r="B24" t="s">
        <v>28</v>
      </c>
      <c r="C24" t="s">
        <v>92</v>
      </c>
      <c r="D24" t="s">
        <v>290</v>
      </c>
      <c r="E24" t="s">
        <v>28</v>
      </c>
      <c r="F24" t="s">
        <v>43</v>
      </c>
      <c r="G24" t="s">
        <v>21</v>
      </c>
      <c r="H24" t="s">
        <v>22</v>
      </c>
      <c r="I24" t="s">
        <v>23</v>
      </c>
      <c r="J24" s="6">
        <v>4504</v>
      </c>
      <c r="K24" t="s">
        <v>24</v>
      </c>
      <c r="L24" t="s">
        <v>23</v>
      </c>
      <c r="M24" t="s">
        <v>23</v>
      </c>
      <c r="N24" t="s">
        <v>92</v>
      </c>
      <c r="O24" s="4">
        <v>42490</v>
      </c>
      <c r="P24" s="4">
        <v>42496</v>
      </c>
      <c r="Q24" t="s">
        <v>25</v>
      </c>
    </row>
    <row r="25" spans="1:17" x14ac:dyDescent="0.25">
      <c r="A25" t="s">
        <v>17</v>
      </c>
      <c r="B25" t="s">
        <v>28</v>
      </c>
      <c r="C25" t="s">
        <v>95</v>
      </c>
      <c r="D25" t="s">
        <v>290</v>
      </c>
      <c r="E25" t="s">
        <v>28</v>
      </c>
      <c r="F25" t="s">
        <v>43</v>
      </c>
      <c r="G25" t="s">
        <v>21</v>
      </c>
      <c r="H25" t="s">
        <v>22</v>
      </c>
      <c r="I25" t="s">
        <v>23</v>
      </c>
      <c r="J25" s="6">
        <v>4184</v>
      </c>
      <c r="K25" t="s">
        <v>24</v>
      </c>
      <c r="L25" t="s">
        <v>23</v>
      </c>
      <c r="M25" t="s">
        <v>23</v>
      </c>
      <c r="N25" t="s">
        <v>95</v>
      </c>
      <c r="O25" s="4">
        <v>42521</v>
      </c>
      <c r="P25" s="4">
        <v>42528</v>
      </c>
      <c r="Q25" t="s">
        <v>25</v>
      </c>
    </row>
    <row r="26" spans="1:17" x14ac:dyDescent="0.25">
      <c r="A26" t="s">
        <v>17</v>
      </c>
      <c r="B26" t="s">
        <v>28</v>
      </c>
      <c r="C26" t="s">
        <v>103</v>
      </c>
      <c r="D26" t="s">
        <v>290</v>
      </c>
      <c r="E26" t="s">
        <v>28</v>
      </c>
      <c r="F26" t="s">
        <v>43</v>
      </c>
      <c r="G26" t="s">
        <v>21</v>
      </c>
      <c r="H26" t="s">
        <v>22</v>
      </c>
      <c r="I26" t="s">
        <v>23</v>
      </c>
      <c r="J26" s="6">
        <v>4491</v>
      </c>
      <c r="K26" t="s">
        <v>24</v>
      </c>
      <c r="L26" t="s">
        <v>23</v>
      </c>
      <c r="M26" t="s">
        <v>23</v>
      </c>
      <c r="N26" t="s">
        <v>103</v>
      </c>
      <c r="O26" s="4">
        <v>42582</v>
      </c>
      <c r="P26" s="4">
        <v>42587</v>
      </c>
      <c r="Q26" t="s">
        <v>25</v>
      </c>
    </row>
    <row r="27" spans="1:17" x14ac:dyDescent="0.25">
      <c r="A27" t="s">
        <v>17</v>
      </c>
      <c r="B27" t="s">
        <v>28</v>
      </c>
      <c r="C27" t="s">
        <v>106</v>
      </c>
      <c r="D27" t="s">
        <v>290</v>
      </c>
      <c r="E27" t="s">
        <v>28</v>
      </c>
      <c r="F27" t="s">
        <v>43</v>
      </c>
      <c r="G27" t="s">
        <v>21</v>
      </c>
      <c r="H27" t="s">
        <v>22</v>
      </c>
      <c r="I27" t="s">
        <v>23</v>
      </c>
      <c r="J27" s="6">
        <v>4701</v>
      </c>
      <c r="K27" t="s">
        <v>24</v>
      </c>
      <c r="L27" t="s">
        <v>23</v>
      </c>
      <c r="M27" t="s">
        <v>23</v>
      </c>
      <c r="N27" t="s">
        <v>106</v>
      </c>
      <c r="O27" s="4">
        <v>42613</v>
      </c>
      <c r="P27" s="4">
        <v>42622</v>
      </c>
      <c r="Q27" t="s">
        <v>25</v>
      </c>
    </row>
    <row r="28" spans="1:17" x14ac:dyDescent="0.25">
      <c r="A28" t="s">
        <v>17</v>
      </c>
      <c r="B28" t="s">
        <v>28</v>
      </c>
      <c r="C28" t="s">
        <v>112</v>
      </c>
      <c r="D28" t="s">
        <v>290</v>
      </c>
      <c r="E28" t="s">
        <v>28</v>
      </c>
      <c r="F28" t="s">
        <v>43</v>
      </c>
      <c r="G28" t="s">
        <v>21</v>
      </c>
      <c r="H28" t="s">
        <v>22</v>
      </c>
      <c r="I28" t="s">
        <v>23</v>
      </c>
      <c r="J28" s="6">
        <v>3899</v>
      </c>
      <c r="K28" t="s">
        <v>24</v>
      </c>
      <c r="L28" t="s">
        <v>23</v>
      </c>
      <c r="M28" t="s">
        <v>23</v>
      </c>
      <c r="N28" t="s">
        <v>112</v>
      </c>
      <c r="O28" s="4">
        <v>42674</v>
      </c>
      <c r="P28" s="4">
        <v>42682</v>
      </c>
      <c r="Q28" t="s">
        <v>25</v>
      </c>
    </row>
    <row r="29" spans="1:17" x14ac:dyDescent="0.25">
      <c r="A29" t="s">
        <v>17</v>
      </c>
      <c r="B29" t="s">
        <v>28</v>
      </c>
      <c r="C29" t="s">
        <v>113</v>
      </c>
      <c r="D29" t="s">
        <v>290</v>
      </c>
      <c r="E29" t="s">
        <v>28</v>
      </c>
      <c r="F29" t="s">
        <v>43</v>
      </c>
      <c r="G29" t="s">
        <v>21</v>
      </c>
      <c r="H29" t="s">
        <v>22</v>
      </c>
      <c r="I29" t="s">
        <v>23</v>
      </c>
      <c r="J29" s="6">
        <v>23551.96</v>
      </c>
      <c r="K29" t="s">
        <v>24</v>
      </c>
      <c r="L29" t="s">
        <v>23</v>
      </c>
      <c r="M29" t="s">
        <v>114</v>
      </c>
      <c r="N29" t="s">
        <v>113</v>
      </c>
      <c r="O29" s="4">
        <v>42674</v>
      </c>
      <c r="P29" s="4">
        <v>42683</v>
      </c>
      <c r="Q29" t="s">
        <v>25</v>
      </c>
    </row>
    <row r="30" spans="1:17" x14ac:dyDescent="0.25">
      <c r="A30" t="s">
        <v>17</v>
      </c>
      <c r="B30" t="s">
        <v>28</v>
      </c>
      <c r="C30" t="s">
        <v>116</v>
      </c>
      <c r="D30" t="s">
        <v>290</v>
      </c>
      <c r="E30" t="s">
        <v>28</v>
      </c>
      <c r="F30" t="s">
        <v>43</v>
      </c>
      <c r="G30" t="s">
        <v>21</v>
      </c>
      <c r="H30" t="s">
        <v>22</v>
      </c>
      <c r="I30" t="s">
        <v>23</v>
      </c>
      <c r="J30" s="6">
        <v>23551.96</v>
      </c>
      <c r="K30" t="s">
        <v>117</v>
      </c>
      <c r="L30" t="s">
        <v>23</v>
      </c>
      <c r="M30" t="s">
        <v>114</v>
      </c>
      <c r="N30" t="s">
        <v>116</v>
      </c>
      <c r="O30" s="4">
        <v>42704</v>
      </c>
      <c r="P30" s="4">
        <v>42712</v>
      </c>
      <c r="Q30" t="s">
        <v>25</v>
      </c>
    </row>
    <row r="31" spans="1:17" x14ac:dyDescent="0.25">
      <c r="A31" t="s">
        <v>17</v>
      </c>
      <c r="B31" t="s">
        <v>28</v>
      </c>
      <c r="C31" t="s">
        <v>119</v>
      </c>
      <c r="D31" t="s">
        <v>290</v>
      </c>
      <c r="E31" t="s">
        <v>28</v>
      </c>
      <c r="F31" t="s">
        <v>43</v>
      </c>
      <c r="G31" t="s">
        <v>21</v>
      </c>
      <c r="H31" t="s">
        <v>22</v>
      </c>
      <c r="I31" t="s">
        <v>23</v>
      </c>
      <c r="J31" s="6">
        <v>4662</v>
      </c>
      <c r="K31" t="s">
        <v>24</v>
      </c>
      <c r="L31" t="s">
        <v>23</v>
      </c>
      <c r="M31" t="s">
        <v>23</v>
      </c>
      <c r="N31" t="s">
        <v>119</v>
      </c>
      <c r="O31" s="4">
        <v>42704</v>
      </c>
      <c r="P31" s="4">
        <v>42712</v>
      </c>
      <c r="Q31" t="s">
        <v>25</v>
      </c>
    </row>
    <row r="32" spans="1:17" x14ac:dyDescent="0.25">
      <c r="A32" t="s">
        <v>17</v>
      </c>
      <c r="B32" t="s">
        <v>28</v>
      </c>
      <c r="C32" t="s">
        <v>125</v>
      </c>
      <c r="D32" t="s">
        <v>290</v>
      </c>
      <c r="E32" t="s">
        <v>28</v>
      </c>
      <c r="F32" t="s">
        <v>43</v>
      </c>
      <c r="G32" t="s">
        <v>21</v>
      </c>
      <c r="H32" t="s">
        <v>22</v>
      </c>
      <c r="I32" t="s">
        <v>23</v>
      </c>
      <c r="J32" s="6">
        <v>93757</v>
      </c>
      <c r="K32" t="s">
        <v>126</v>
      </c>
      <c r="L32" t="s">
        <v>23</v>
      </c>
      <c r="M32" t="s">
        <v>23</v>
      </c>
      <c r="N32" t="s">
        <v>125</v>
      </c>
      <c r="O32" s="4">
        <v>42735</v>
      </c>
      <c r="P32" s="4">
        <v>42746</v>
      </c>
      <c r="Q32" t="s">
        <v>25</v>
      </c>
    </row>
    <row r="33" spans="1:17" hidden="1" x14ac:dyDescent="0.25">
      <c r="A33" t="s">
        <v>17</v>
      </c>
      <c r="B33" t="s">
        <v>28</v>
      </c>
      <c r="C33" t="s">
        <v>135</v>
      </c>
      <c r="D33" t="s">
        <v>290</v>
      </c>
      <c r="E33" t="s">
        <v>28</v>
      </c>
      <c r="F33" t="s">
        <v>43</v>
      </c>
      <c r="G33" t="s">
        <v>21</v>
      </c>
      <c r="H33" t="s">
        <v>22</v>
      </c>
      <c r="I33" t="s">
        <v>23</v>
      </c>
      <c r="J33" s="6">
        <v>14152</v>
      </c>
      <c r="K33" t="s">
        <v>24</v>
      </c>
      <c r="L33" t="s">
        <v>23</v>
      </c>
      <c r="M33" t="s">
        <v>23</v>
      </c>
      <c r="N33" t="s">
        <v>135</v>
      </c>
      <c r="O33" s="4">
        <v>42766</v>
      </c>
      <c r="P33" s="4">
        <v>42780</v>
      </c>
      <c r="Q33" t="s">
        <v>25</v>
      </c>
    </row>
    <row r="34" spans="1:17" hidden="1" x14ac:dyDescent="0.25">
      <c r="A34" t="s">
        <v>17</v>
      </c>
      <c r="B34" t="s">
        <v>28</v>
      </c>
      <c r="C34" t="s">
        <v>138</v>
      </c>
      <c r="D34" t="s">
        <v>290</v>
      </c>
      <c r="E34" t="s">
        <v>28</v>
      </c>
      <c r="F34" t="s">
        <v>43</v>
      </c>
      <c r="G34" t="s">
        <v>21</v>
      </c>
      <c r="H34" t="s">
        <v>22</v>
      </c>
      <c r="I34" t="s">
        <v>23</v>
      </c>
      <c r="J34" s="6">
        <v>14362</v>
      </c>
      <c r="K34" t="s">
        <v>24</v>
      </c>
      <c r="L34" t="s">
        <v>23</v>
      </c>
      <c r="M34" t="s">
        <v>23</v>
      </c>
      <c r="N34" t="s">
        <v>138</v>
      </c>
      <c r="O34" s="4">
        <v>42794</v>
      </c>
      <c r="P34" s="4">
        <v>42804</v>
      </c>
      <c r="Q34" t="s">
        <v>25</v>
      </c>
    </row>
    <row r="35" spans="1:17" hidden="1" x14ac:dyDescent="0.25">
      <c r="A35" t="s">
        <v>17</v>
      </c>
      <c r="B35" t="s">
        <v>28</v>
      </c>
      <c r="C35" t="s">
        <v>140</v>
      </c>
      <c r="D35" t="s">
        <v>290</v>
      </c>
      <c r="E35" t="s">
        <v>28</v>
      </c>
      <c r="F35" t="s">
        <v>43</v>
      </c>
      <c r="G35" t="s">
        <v>21</v>
      </c>
      <c r="H35" t="s">
        <v>22</v>
      </c>
      <c r="I35" t="s">
        <v>23</v>
      </c>
      <c r="J35" s="6">
        <v>8801</v>
      </c>
      <c r="K35" t="s">
        <v>141</v>
      </c>
      <c r="L35" t="s">
        <v>23</v>
      </c>
      <c r="M35" t="s">
        <v>23</v>
      </c>
      <c r="N35" t="s">
        <v>140</v>
      </c>
      <c r="O35" s="4">
        <v>42825</v>
      </c>
      <c r="P35" s="4">
        <v>42836</v>
      </c>
      <c r="Q35" t="s">
        <v>25</v>
      </c>
    </row>
    <row r="36" spans="1:17" hidden="1" x14ac:dyDescent="0.25">
      <c r="A36" t="s">
        <v>17</v>
      </c>
      <c r="B36" t="s">
        <v>28</v>
      </c>
      <c r="C36" t="s">
        <v>147</v>
      </c>
      <c r="D36" t="s">
        <v>290</v>
      </c>
      <c r="E36" t="s">
        <v>28</v>
      </c>
      <c r="F36" t="s">
        <v>43</v>
      </c>
      <c r="G36" t="s">
        <v>21</v>
      </c>
      <c r="H36" t="s">
        <v>22</v>
      </c>
      <c r="I36" t="s">
        <v>23</v>
      </c>
      <c r="J36" s="6">
        <v>12753</v>
      </c>
      <c r="K36" t="s">
        <v>24</v>
      </c>
      <c r="L36" t="s">
        <v>23</v>
      </c>
      <c r="M36" t="s">
        <v>23</v>
      </c>
      <c r="N36" t="s">
        <v>147</v>
      </c>
      <c r="O36" s="4">
        <v>42855</v>
      </c>
      <c r="P36" s="4">
        <v>42866</v>
      </c>
      <c r="Q36" t="s">
        <v>25</v>
      </c>
    </row>
    <row r="37" spans="1:17" hidden="1" x14ac:dyDescent="0.25">
      <c r="A37" t="s">
        <v>17</v>
      </c>
      <c r="B37" t="s">
        <v>28</v>
      </c>
      <c r="C37" t="s">
        <v>150</v>
      </c>
      <c r="D37" t="s">
        <v>290</v>
      </c>
      <c r="E37" t="s">
        <v>28</v>
      </c>
      <c r="F37" t="s">
        <v>43</v>
      </c>
      <c r="G37" t="s">
        <v>21</v>
      </c>
      <c r="H37" t="s">
        <v>22</v>
      </c>
      <c r="I37" t="s">
        <v>23</v>
      </c>
      <c r="J37" s="6">
        <v>12090</v>
      </c>
      <c r="K37" t="s">
        <v>24</v>
      </c>
      <c r="L37" t="s">
        <v>23</v>
      </c>
      <c r="M37" t="s">
        <v>23</v>
      </c>
      <c r="N37" t="s">
        <v>150</v>
      </c>
      <c r="O37" s="4">
        <v>42886</v>
      </c>
      <c r="P37" s="4">
        <v>42898</v>
      </c>
      <c r="Q37" t="s">
        <v>25</v>
      </c>
    </row>
    <row r="38" spans="1:17" hidden="1" x14ac:dyDescent="0.25">
      <c r="A38" t="s">
        <v>17</v>
      </c>
      <c r="B38" t="s">
        <v>28</v>
      </c>
      <c r="C38" t="s">
        <v>155</v>
      </c>
      <c r="D38" t="s">
        <v>290</v>
      </c>
      <c r="E38" t="s">
        <v>28</v>
      </c>
      <c r="F38" t="s">
        <v>43</v>
      </c>
      <c r="G38" t="s">
        <v>21</v>
      </c>
      <c r="H38" t="s">
        <v>22</v>
      </c>
      <c r="I38" t="s">
        <v>23</v>
      </c>
      <c r="J38" s="6">
        <v>12511</v>
      </c>
      <c r="K38" t="s">
        <v>141</v>
      </c>
      <c r="L38" t="s">
        <v>23</v>
      </c>
      <c r="M38" t="s">
        <v>23</v>
      </c>
      <c r="N38" t="s">
        <v>155</v>
      </c>
      <c r="O38" s="4">
        <v>42916</v>
      </c>
      <c r="P38" s="4">
        <v>42927</v>
      </c>
      <c r="Q38" t="s">
        <v>25</v>
      </c>
    </row>
    <row r="39" spans="1:17" hidden="1" x14ac:dyDescent="0.25">
      <c r="A39" t="s">
        <v>17</v>
      </c>
      <c r="B39" t="s">
        <v>28</v>
      </c>
      <c r="C39" t="s">
        <v>157</v>
      </c>
      <c r="D39" t="s">
        <v>290</v>
      </c>
      <c r="E39" t="s">
        <v>28</v>
      </c>
      <c r="F39" t="s">
        <v>43</v>
      </c>
      <c r="G39" t="s">
        <v>21</v>
      </c>
      <c r="H39" t="s">
        <v>22</v>
      </c>
      <c r="I39" t="s">
        <v>23</v>
      </c>
      <c r="J39" s="6">
        <v>14155</v>
      </c>
      <c r="K39" t="s">
        <v>24</v>
      </c>
      <c r="L39" t="s">
        <v>23</v>
      </c>
      <c r="M39" t="s">
        <v>23</v>
      </c>
      <c r="N39" t="s">
        <v>157</v>
      </c>
      <c r="O39" s="4">
        <v>42947</v>
      </c>
      <c r="P39" s="4">
        <v>42956</v>
      </c>
      <c r="Q39" t="s">
        <v>25</v>
      </c>
    </row>
    <row r="40" spans="1:17" hidden="1" x14ac:dyDescent="0.25">
      <c r="A40" t="s">
        <v>17</v>
      </c>
      <c r="B40" t="s">
        <v>28</v>
      </c>
      <c r="C40" t="s">
        <v>162</v>
      </c>
      <c r="D40" t="s">
        <v>290</v>
      </c>
      <c r="E40" t="s">
        <v>28</v>
      </c>
      <c r="F40" t="s">
        <v>43</v>
      </c>
      <c r="G40" t="s">
        <v>21</v>
      </c>
      <c r="H40" t="s">
        <v>22</v>
      </c>
      <c r="I40" t="s">
        <v>23</v>
      </c>
      <c r="J40" s="6">
        <v>14434</v>
      </c>
      <c r="K40" t="s">
        <v>24</v>
      </c>
      <c r="L40" t="s">
        <v>23</v>
      </c>
      <c r="M40" t="s">
        <v>23</v>
      </c>
      <c r="N40" t="s">
        <v>162</v>
      </c>
      <c r="O40" s="4">
        <v>42978</v>
      </c>
      <c r="P40" s="4">
        <v>42989</v>
      </c>
      <c r="Q40" t="s">
        <v>25</v>
      </c>
    </row>
    <row r="41" spans="1:17" hidden="1" x14ac:dyDescent="0.25">
      <c r="A41" t="s">
        <v>17</v>
      </c>
      <c r="B41" t="s">
        <v>28</v>
      </c>
      <c r="C41" t="s">
        <v>166</v>
      </c>
      <c r="D41" t="s">
        <v>290</v>
      </c>
      <c r="E41" t="s">
        <v>28</v>
      </c>
      <c r="F41" t="s">
        <v>43</v>
      </c>
      <c r="G41" t="s">
        <v>21</v>
      </c>
      <c r="H41" t="s">
        <v>22</v>
      </c>
      <c r="I41" t="s">
        <v>23</v>
      </c>
      <c r="J41" s="6">
        <v>-154186</v>
      </c>
      <c r="K41" t="s">
        <v>141</v>
      </c>
      <c r="L41" t="s">
        <v>23</v>
      </c>
      <c r="M41" t="s">
        <v>23</v>
      </c>
      <c r="N41" t="s">
        <v>166</v>
      </c>
      <c r="O41" s="4">
        <v>43008</v>
      </c>
      <c r="P41" s="4">
        <v>43017</v>
      </c>
      <c r="Q41" t="s">
        <v>25</v>
      </c>
    </row>
    <row r="42" spans="1:17" hidden="1" x14ac:dyDescent="0.25">
      <c r="A42" t="s">
        <v>17</v>
      </c>
      <c r="B42" t="s">
        <v>28</v>
      </c>
      <c r="C42" t="s">
        <v>169</v>
      </c>
      <c r="D42" t="s">
        <v>290</v>
      </c>
      <c r="E42" t="s">
        <v>28</v>
      </c>
      <c r="F42" t="s">
        <v>43</v>
      </c>
      <c r="G42" t="s">
        <v>21</v>
      </c>
      <c r="H42" t="s">
        <v>22</v>
      </c>
      <c r="I42" t="s">
        <v>23</v>
      </c>
      <c r="J42" s="6">
        <v>11585</v>
      </c>
      <c r="K42" t="s">
        <v>24</v>
      </c>
      <c r="L42" t="s">
        <v>23</v>
      </c>
      <c r="M42" t="s">
        <v>23</v>
      </c>
      <c r="N42" t="s">
        <v>169</v>
      </c>
      <c r="O42" s="4">
        <v>43039</v>
      </c>
      <c r="P42" s="4">
        <v>43046</v>
      </c>
      <c r="Q42" t="s">
        <v>25</v>
      </c>
    </row>
    <row r="43" spans="1:17" hidden="1" x14ac:dyDescent="0.25">
      <c r="A43" t="s">
        <v>17</v>
      </c>
      <c r="B43" t="s">
        <v>28</v>
      </c>
      <c r="C43" t="s">
        <v>172</v>
      </c>
      <c r="D43" t="s">
        <v>290</v>
      </c>
      <c r="E43" t="s">
        <v>28</v>
      </c>
      <c r="F43" t="s">
        <v>43</v>
      </c>
      <c r="G43" t="s">
        <v>21</v>
      </c>
      <c r="H43" t="s">
        <v>22</v>
      </c>
      <c r="I43" t="s">
        <v>23</v>
      </c>
      <c r="J43" s="6">
        <v>12502</v>
      </c>
      <c r="K43" t="s">
        <v>24</v>
      </c>
      <c r="L43" t="s">
        <v>23</v>
      </c>
      <c r="M43" t="s">
        <v>23</v>
      </c>
      <c r="N43" t="s">
        <v>172</v>
      </c>
      <c r="O43" s="4">
        <v>43069</v>
      </c>
      <c r="P43" s="4">
        <v>43076</v>
      </c>
      <c r="Q43" t="s">
        <v>25</v>
      </c>
    </row>
    <row r="44" spans="1:17" hidden="1" x14ac:dyDescent="0.25">
      <c r="A44" t="s">
        <v>17</v>
      </c>
      <c r="B44" t="s">
        <v>28</v>
      </c>
      <c r="C44" t="s">
        <v>175</v>
      </c>
      <c r="D44" t="s">
        <v>290</v>
      </c>
      <c r="E44" t="s">
        <v>28</v>
      </c>
      <c r="F44" t="s">
        <v>43</v>
      </c>
      <c r="G44" t="s">
        <v>21</v>
      </c>
      <c r="H44" t="s">
        <v>22</v>
      </c>
      <c r="I44" t="s">
        <v>23</v>
      </c>
      <c r="J44" s="6">
        <v>-49274</v>
      </c>
      <c r="K44" t="s">
        <v>176</v>
      </c>
      <c r="L44" t="s">
        <v>23</v>
      </c>
      <c r="M44" t="s">
        <v>23</v>
      </c>
      <c r="N44" t="s">
        <v>175</v>
      </c>
      <c r="O44" s="4">
        <v>43100</v>
      </c>
      <c r="P44" s="4">
        <v>43111</v>
      </c>
      <c r="Q44" t="s">
        <v>25</v>
      </c>
    </row>
    <row r="45" spans="1:17" hidden="1" x14ac:dyDescent="0.25">
      <c r="A45" t="s">
        <v>17</v>
      </c>
      <c r="B45" t="s">
        <v>28</v>
      </c>
      <c r="C45" t="s">
        <v>184</v>
      </c>
      <c r="D45" t="s">
        <v>290</v>
      </c>
      <c r="E45" t="s">
        <v>28</v>
      </c>
      <c r="F45" t="s">
        <v>43</v>
      </c>
      <c r="G45" t="s">
        <v>21</v>
      </c>
      <c r="H45" t="s">
        <v>22</v>
      </c>
      <c r="I45" t="s">
        <v>23</v>
      </c>
      <c r="J45" s="6">
        <v>1642</v>
      </c>
      <c r="K45" t="s">
        <v>185</v>
      </c>
      <c r="L45" t="s">
        <v>23</v>
      </c>
      <c r="M45" t="s">
        <v>23</v>
      </c>
      <c r="N45" t="s">
        <v>184</v>
      </c>
      <c r="O45" s="4">
        <v>43131</v>
      </c>
      <c r="P45" s="4">
        <v>43151</v>
      </c>
      <c r="Q45" t="s">
        <v>25</v>
      </c>
    </row>
    <row r="46" spans="1:17" hidden="1" x14ac:dyDescent="0.25">
      <c r="A46" t="s">
        <v>17</v>
      </c>
      <c r="B46" t="s">
        <v>28</v>
      </c>
      <c r="C46" t="s">
        <v>180</v>
      </c>
      <c r="D46" t="s">
        <v>290</v>
      </c>
      <c r="E46" t="s">
        <v>28</v>
      </c>
      <c r="F46" t="s">
        <v>43</v>
      </c>
      <c r="G46" t="s">
        <v>21</v>
      </c>
      <c r="H46" t="s">
        <v>22</v>
      </c>
      <c r="I46" t="s">
        <v>23</v>
      </c>
      <c r="J46" s="6">
        <v>6726</v>
      </c>
      <c r="K46" t="s">
        <v>24</v>
      </c>
      <c r="L46" t="s">
        <v>23</v>
      </c>
      <c r="M46" t="s">
        <v>23</v>
      </c>
      <c r="N46" t="s">
        <v>180</v>
      </c>
      <c r="O46" s="4">
        <v>43131</v>
      </c>
      <c r="P46" s="4">
        <v>43147</v>
      </c>
      <c r="Q46" t="s">
        <v>25</v>
      </c>
    </row>
    <row r="47" spans="1:17" hidden="1" x14ac:dyDescent="0.25">
      <c r="A47" t="s">
        <v>17</v>
      </c>
      <c r="B47" t="s">
        <v>28</v>
      </c>
      <c r="C47" t="s">
        <v>187</v>
      </c>
      <c r="D47" t="s">
        <v>290</v>
      </c>
      <c r="E47" t="s">
        <v>28</v>
      </c>
      <c r="F47" t="s">
        <v>43</v>
      </c>
      <c r="G47" t="s">
        <v>21</v>
      </c>
      <c r="H47" t="s">
        <v>22</v>
      </c>
      <c r="I47" t="s">
        <v>23</v>
      </c>
      <c r="J47" s="6">
        <v>6277</v>
      </c>
      <c r="K47" t="s">
        <v>24</v>
      </c>
      <c r="L47" t="s">
        <v>23</v>
      </c>
      <c r="M47" t="s">
        <v>23</v>
      </c>
      <c r="N47" t="s">
        <v>187</v>
      </c>
      <c r="O47" s="4">
        <v>43159</v>
      </c>
      <c r="P47" s="4">
        <v>43172</v>
      </c>
      <c r="Q47" t="s">
        <v>25</v>
      </c>
    </row>
    <row r="48" spans="1:17" hidden="1" x14ac:dyDescent="0.25">
      <c r="A48" t="s">
        <v>17</v>
      </c>
      <c r="B48" t="s">
        <v>28</v>
      </c>
      <c r="C48" t="s">
        <v>193</v>
      </c>
      <c r="D48" t="s">
        <v>290</v>
      </c>
      <c r="E48" t="s">
        <v>28</v>
      </c>
      <c r="F48" t="s">
        <v>43</v>
      </c>
      <c r="G48" t="s">
        <v>21</v>
      </c>
      <c r="H48" t="s">
        <v>22</v>
      </c>
      <c r="I48" t="s">
        <v>23</v>
      </c>
      <c r="J48" s="6">
        <v>480</v>
      </c>
      <c r="K48" t="s">
        <v>185</v>
      </c>
      <c r="L48" t="s">
        <v>23</v>
      </c>
      <c r="M48" t="s">
        <v>23</v>
      </c>
      <c r="N48" t="s">
        <v>193</v>
      </c>
      <c r="O48" s="4">
        <v>43190</v>
      </c>
      <c r="P48" s="4">
        <v>43199</v>
      </c>
      <c r="Q48" t="s">
        <v>25</v>
      </c>
    </row>
    <row r="49" spans="1:17" hidden="1" x14ac:dyDescent="0.25">
      <c r="A49" t="s">
        <v>17</v>
      </c>
      <c r="B49" t="s">
        <v>28</v>
      </c>
      <c r="C49" t="s">
        <v>196</v>
      </c>
      <c r="D49" t="s">
        <v>290</v>
      </c>
      <c r="E49" t="s">
        <v>28</v>
      </c>
      <c r="F49" t="s">
        <v>43</v>
      </c>
      <c r="G49" t="s">
        <v>21</v>
      </c>
      <c r="H49" t="s">
        <v>22</v>
      </c>
      <c r="I49" t="s">
        <v>23</v>
      </c>
      <c r="J49" s="6">
        <v>7050</v>
      </c>
      <c r="K49" t="s">
        <v>24</v>
      </c>
      <c r="L49" t="s">
        <v>23</v>
      </c>
      <c r="M49" t="s">
        <v>23</v>
      </c>
      <c r="N49" t="s">
        <v>196</v>
      </c>
      <c r="O49" s="4">
        <v>43220</v>
      </c>
      <c r="P49" s="4">
        <v>43229</v>
      </c>
      <c r="Q49" t="s">
        <v>25</v>
      </c>
    </row>
    <row r="50" spans="1:17" hidden="1" x14ac:dyDescent="0.25">
      <c r="A50" t="s">
        <v>17</v>
      </c>
      <c r="B50" t="s">
        <v>28</v>
      </c>
      <c r="C50" t="s">
        <v>198</v>
      </c>
      <c r="D50" t="s">
        <v>290</v>
      </c>
      <c r="E50" t="s">
        <v>28</v>
      </c>
      <c r="F50" t="s">
        <v>43</v>
      </c>
      <c r="G50" t="s">
        <v>21</v>
      </c>
      <c r="H50" t="s">
        <v>22</v>
      </c>
      <c r="I50" t="s">
        <v>23</v>
      </c>
      <c r="J50" s="6">
        <v>5245</v>
      </c>
      <c r="K50" t="s">
        <v>24</v>
      </c>
      <c r="L50" t="s">
        <v>23</v>
      </c>
      <c r="M50" t="s">
        <v>23</v>
      </c>
      <c r="N50" t="s">
        <v>198</v>
      </c>
      <c r="O50" s="4">
        <v>43251</v>
      </c>
      <c r="P50" s="4">
        <v>43263</v>
      </c>
      <c r="Q50" t="s">
        <v>25</v>
      </c>
    </row>
    <row r="51" spans="1:17" hidden="1" x14ac:dyDescent="0.25">
      <c r="A51" t="s">
        <v>17</v>
      </c>
      <c r="B51" t="s">
        <v>28</v>
      </c>
      <c r="C51" t="s">
        <v>205</v>
      </c>
      <c r="D51" t="s">
        <v>290</v>
      </c>
      <c r="E51" t="s">
        <v>28</v>
      </c>
      <c r="F51" t="s">
        <v>43</v>
      </c>
      <c r="G51" t="s">
        <v>21</v>
      </c>
      <c r="H51" t="s">
        <v>22</v>
      </c>
      <c r="I51" t="s">
        <v>23</v>
      </c>
      <c r="J51" s="6">
        <v>-3657</v>
      </c>
      <c r="K51" t="s">
        <v>185</v>
      </c>
      <c r="L51" t="s">
        <v>23</v>
      </c>
      <c r="M51" t="s">
        <v>23</v>
      </c>
      <c r="N51" t="s">
        <v>205</v>
      </c>
      <c r="O51" s="4">
        <v>43281</v>
      </c>
      <c r="P51" s="4">
        <v>43292</v>
      </c>
      <c r="Q51" t="s">
        <v>25</v>
      </c>
    </row>
    <row r="52" spans="1:17" hidden="1" x14ac:dyDescent="0.25">
      <c r="A52" t="s">
        <v>17</v>
      </c>
      <c r="B52" t="s">
        <v>28</v>
      </c>
      <c r="C52" t="s">
        <v>208</v>
      </c>
      <c r="D52" t="s">
        <v>290</v>
      </c>
      <c r="E52" t="s">
        <v>28</v>
      </c>
      <c r="F52" t="s">
        <v>43</v>
      </c>
      <c r="G52" t="s">
        <v>21</v>
      </c>
      <c r="H52" t="s">
        <v>22</v>
      </c>
      <c r="I52" t="s">
        <v>23</v>
      </c>
      <c r="J52" s="6">
        <v>4735</v>
      </c>
      <c r="K52" t="s">
        <v>24</v>
      </c>
      <c r="L52" t="s">
        <v>23</v>
      </c>
      <c r="M52" t="s">
        <v>23</v>
      </c>
      <c r="N52" t="s">
        <v>208</v>
      </c>
      <c r="O52" s="4">
        <v>43312</v>
      </c>
      <c r="P52" s="4">
        <v>43321</v>
      </c>
      <c r="Q52" t="s">
        <v>25</v>
      </c>
    </row>
    <row r="53" spans="1:17" hidden="1" x14ac:dyDescent="0.25">
      <c r="A53" t="s">
        <v>17</v>
      </c>
      <c r="B53" t="s">
        <v>28</v>
      </c>
      <c r="C53" t="s">
        <v>211</v>
      </c>
      <c r="D53" t="s">
        <v>290</v>
      </c>
      <c r="E53" t="s">
        <v>28</v>
      </c>
      <c r="F53" t="s">
        <v>43</v>
      </c>
      <c r="G53" t="s">
        <v>21</v>
      </c>
      <c r="H53" t="s">
        <v>22</v>
      </c>
      <c r="I53" t="s">
        <v>23</v>
      </c>
      <c r="J53" s="6">
        <v>5755</v>
      </c>
      <c r="K53" t="s">
        <v>24</v>
      </c>
      <c r="L53" t="s">
        <v>23</v>
      </c>
      <c r="M53" t="s">
        <v>23</v>
      </c>
      <c r="N53" t="s">
        <v>211</v>
      </c>
      <c r="O53" s="4">
        <v>43343</v>
      </c>
      <c r="P53" s="4">
        <v>43355</v>
      </c>
      <c r="Q53" t="s">
        <v>25</v>
      </c>
    </row>
    <row r="54" spans="1:17" hidden="1" x14ac:dyDescent="0.25">
      <c r="A54" t="s">
        <v>17</v>
      </c>
      <c r="B54" t="s">
        <v>28</v>
      </c>
      <c r="C54" t="s">
        <v>217</v>
      </c>
      <c r="D54" t="s">
        <v>290</v>
      </c>
      <c r="E54" t="s">
        <v>28</v>
      </c>
      <c r="F54" t="s">
        <v>43</v>
      </c>
      <c r="G54" t="s">
        <v>21</v>
      </c>
      <c r="H54" t="s">
        <v>22</v>
      </c>
      <c r="I54" t="s">
        <v>23</v>
      </c>
      <c r="J54" s="6">
        <v>4374</v>
      </c>
      <c r="K54" t="s">
        <v>185</v>
      </c>
      <c r="L54" t="s">
        <v>23</v>
      </c>
      <c r="M54" t="s">
        <v>23</v>
      </c>
      <c r="N54" t="s">
        <v>217</v>
      </c>
      <c r="O54" s="4">
        <v>43373</v>
      </c>
      <c r="P54" s="4">
        <v>43381</v>
      </c>
      <c r="Q54" t="s">
        <v>25</v>
      </c>
    </row>
    <row r="55" spans="1:17" hidden="1" x14ac:dyDescent="0.25">
      <c r="A55" t="s">
        <v>17</v>
      </c>
      <c r="B55" t="s">
        <v>28</v>
      </c>
      <c r="C55" t="s">
        <v>220</v>
      </c>
      <c r="D55" t="s">
        <v>290</v>
      </c>
      <c r="E55" t="s">
        <v>28</v>
      </c>
      <c r="F55" t="s">
        <v>43</v>
      </c>
      <c r="G55" t="s">
        <v>21</v>
      </c>
      <c r="H55" t="s">
        <v>22</v>
      </c>
      <c r="I55" t="s">
        <v>23</v>
      </c>
      <c r="J55" s="6">
        <v>5910</v>
      </c>
      <c r="K55" t="s">
        <v>24</v>
      </c>
      <c r="L55" t="s">
        <v>23</v>
      </c>
      <c r="M55" t="s">
        <v>23</v>
      </c>
      <c r="N55" t="s">
        <v>220</v>
      </c>
      <c r="O55" s="4">
        <v>43404</v>
      </c>
      <c r="P55" s="4">
        <v>43416</v>
      </c>
      <c r="Q55" t="s">
        <v>25</v>
      </c>
    </row>
    <row r="56" spans="1:17" hidden="1" x14ac:dyDescent="0.25">
      <c r="A56" t="s">
        <v>17</v>
      </c>
      <c r="B56" t="s">
        <v>28</v>
      </c>
      <c r="C56" t="s">
        <v>222</v>
      </c>
      <c r="D56" t="s">
        <v>290</v>
      </c>
      <c r="E56" t="s">
        <v>28</v>
      </c>
      <c r="F56" t="s">
        <v>43</v>
      </c>
      <c r="G56" t="s">
        <v>21</v>
      </c>
      <c r="H56" t="s">
        <v>22</v>
      </c>
      <c r="I56" t="s">
        <v>23</v>
      </c>
      <c r="J56" s="6">
        <v>6199</v>
      </c>
      <c r="K56" t="s">
        <v>24</v>
      </c>
      <c r="L56" t="s">
        <v>23</v>
      </c>
      <c r="M56" t="s">
        <v>23</v>
      </c>
      <c r="N56" t="s">
        <v>222</v>
      </c>
      <c r="O56" s="4">
        <v>43434</v>
      </c>
      <c r="P56" s="4">
        <v>43444</v>
      </c>
      <c r="Q56" t="s">
        <v>25</v>
      </c>
    </row>
    <row r="57" spans="1:17" hidden="1" x14ac:dyDescent="0.25">
      <c r="A57" t="s">
        <v>17</v>
      </c>
      <c r="B57" t="s">
        <v>28</v>
      </c>
      <c r="C57" t="s">
        <v>227</v>
      </c>
      <c r="D57" t="s">
        <v>290</v>
      </c>
      <c r="E57" t="s">
        <v>28</v>
      </c>
      <c r="F57" t="s">
        <v>43</v>
      </c>
      <c r="G57" t="s">
        <v>21</v>
      </c>
      <c r="H57" t="s">
        <v>22</v>
      </c>
      <c r="I57" t="s">
        <v>23</v>
      </c>
      <c r="J57" s="6">
        <v>-1035</v>
      </c>
      <c r="K57" t="s">
        <v>185</v>
      </c>
      <c r="L57" t="s">
        <v>23</v>
      </c>
      <c r="M57" t="s">
        <v>23</v>
      </c>
      <c r="N57" t="s">
        <v>227</v>
      </c>
      <c r="O57" s="4">
        <v>43465</v>
      </c>
      <c r="P57" s="4">
        <v>43476</v>
      </c>
      <c r="Q57" t="s">
        <v>25</v>
      </c>
    </row>
    <row r="58" spans="1:17" hidden="1" x14ac:dyDescent="0.25">
      <c r="A58" t="s">
        <v>17</v>
      </c>
      <c r="B58" t="s">
        <v>28</v>
      </c>
      <c r="C58" t="s">
        <v>233</v>
      </c>
      <c r="D58" t="s">
        <v>290</v>
      </c>
      <c r="E58" t="s">
        <v>28</v>
      </c>
      <c r="F58" t="s">
        <v>43</v>
      </c>
      <c r="G58" t="s">
        <v>21</v>
      </c>
      <c r="H58" t="s">
        <v>22</v>
      </c>
      <c r="I58" t="s">
        <v>23</v>
      </c>
      <c r="J58" s="6">
        <v>6654</v>
      </c>
      <c r="K58" t="s">
        <v>24</v>
      </c>
      <c r="L58" t="s">
        <v>23</v>
      </c>
      <c r="M58" t="s">
        <v>23</v>
      </c>
      <c r="N58" t="s">
        <v>233</v>
      </c>
      <c r="O58" s="4">
        <v>43496</v>
      </c>
      <c r="P58" s="4">
        <v>43510</v>
      </c>
      <c r="Q58" t="s">
        <v>25</v>
      </c>
    </row>
    <row r="59" spans="1:17" hidden="1" x14ac:dyDescent="0.25">
      <c r="A59" t="s">
        <v>17</v>
      </c>
      <c r="B59" t="s">
        <v>28</v>
      </c>
      <c r="C59" t="s">
        <v>237</v>
      </c>
      <c r="D59" t="s">
        <v>290</v>
      </c>
      <c r="E59" t="s">
        <v>28</v>
      </c>
      <c r="F59" t="s">
        <v>43</v>
      </c>
      <c r="G59" t="s">
        <v>21</v>
      </c>
      <c r="H59" t="s">
        <v>22</v>
      </c>
      <c r="I59" t="s">
        <v>23</v>
      </c>
      <c r="J59" s="6">
        <v>6256</v>
      </c>
      <c r="K59" t="s">
        <v>24</v>
      </c>
      <c r="L59" t="s">
        <v>23</v>
      </c>
      <c r="M59" t="s">
        <v>23</v>
      </c>
      <c r="N59" t="s">
        <v>237</v>
      </c>
      <c r="O59" s="4">
        <v>43524</v>
      </c>
      <c r="P59" s="4">
        <v>43535</v>
      </c>
      <c r="Q59" t="s">
        <v>25</v>
      </c>
    </row>
    <row r="60" spans="1:17" hidden="1" x14ac:dyDescent="0.25">
      <c r="A60" t="s">
        <v>17</v>
      </c>
      <c r="B60" t="s">
        <v>28</v>
      </c>
      <c r="C60" t="s">
        <v>238</v>
      </c>
      <c r="D60" t="s">
        <v>290</v>
      </c>
      <c r="E60" t="s">
        <v>28</v>
      </c>
      <c r="F60" t="s">
        <v>43</v>
      </c>
      <c r="G60" t="s">
        <v>21</v>
      </c>
      <c r="H60" t="s">
        <v>22</v>
      </c>
      <c r="I60" t="s">
        <v>23</v>
      </c>
      <c r="J60" s="6">
        <v>3428</v>
      </c>
      <c r="K60" t="s">
        <v>185</v>
      </c>
      <c r="L60" t="s">
        <v>23</v>
      </c>
      <c r="M60" t="s">
        <v>23</v>
      </c>
      <c r="N60" t="s">
        <v>238</v>
      </c>
      <c r="O60" s="4">
        <v>43555</v>
      </c>
      <c r="P60" s="4">
        <v>43563</v>
      </c>
      <c r="Q60" t="s">
        <v>25</v>
      </c>
    </row>
    <row r="61" spans="1:17" hidden="1" x14ac:dyDescent="0.25">
      <c r="A61" t="s">
        <v>17</v>
      </c>
      <c r="B61" t="s">
        <v>28</v>
      </c>
      <c r="C61" t="s">
        <v>245</v>
      </c>
      <c r="D61" t="s">
        <v>290</v>
      </c>
      <c r="E61" t="s">
        <v>28</v>
      </c>
      <c r="F61" t="s">
        <v>43</v>
      </c>
      <c r="G61" t="s">
        <v>21</v>
      </c>
      <c r="H61" t="s">
        <v>22</v>
      </c>
      <c r="I61" t="s">
        <v>23</v>
      </c>
      <c r="J61" s="6">
        <v>5552</v>
      </c>
      <c r="K61" t="s">
        <v>24</v>
      </c>
      <c r="L61" t="s">
        <v>23</v>
      </c>
      <c r="M61" t="s">
        <v>23</v>
      </c>
      <c r="N61" t="s">
        <v>245</v>
      </c>
      <c r="O61" s="4">
        <v>43585</v>
      </c>
      <c r="P61" s="4">
        <v>43593</v>
      </c>
      <c r="Q61" t="s">
        <v>25</v>
      </c>
    </row>
    <row r="62" spans="1:17" hidden="1" x14ac:dyDescent="0.25">
      <c r="A62" t="s">
        <v>17</v>
      </c>
      <c r="B62" t="s">
        <v>28</v>
      </c>
      <c r="C62" t="s">
        <v>248</v>
      </c>
      <c r="D62" t="s">
        <v>290</v>
      </c>
      <c r="E62" t="s">
        <v>28</v>
      </c>
      <c r="F62" t="s">
        <v>43</v>
      </c>
      <c r="G62" t="s">
        <v>21</v>
      </c>
      <c r="H62" t="s">
        <v>22</v>
      </c>
      <c r="I62" t="s">
        <v>23</v>
      </c>
      <c r="J62" s="6">
        <v>5442</v>
      </c>
      <c r="K62" t="s">
        <v>24</v>
      </c>
      <c r="L62" t="s">
        <v>23</v>
      </c>
      <c r="M62" t="s">
        <v>23</v>
      </c>
      <c r="N62" t="s">
        <v>248</v>
      </c>
      <c r="O62" s="4">
        <v>43616</v>
      </c>
      <c r="P62" s="4">
        <v>43626</v>
      </c>
      <c r="Q62" t="s">
        <v>25</v>
      </c>
    </row>
    <row r="63" spans="1:17" hidden="1" x14ac:dyDescent="0.25">
      <c r="A63" t="s">
        <v>17</v>
      </c>
      <c r="B63" t="s">
        <v>28</v>
      </c>
      <c r="C63" t="s">
        <v>257</v>
      </c>
      <c r="D63" t="s">
        <v>290</v>
      </c>
      <c r="E63" t="s">
        <v>28</v>
      </c>
      <c r="F63" t="s">
        <v>43</v>
      </c>
      <c r="G63" t="s">
        <v>21</v>
      </c>
      <c r="H63" t="s">
        <v>22</v>
      </c>
      <c r="I63" t="s">
        <v>23</v>
      </c>
      <c r="J63" s="6">
        <v>-56400</v>
      </c>
      <c r="K63" t="s">
        <v>258</v>
      </c>
      <c r="L63" t="s">
        <v>23</v>
      </c>
      <c r="M63" t="s">
        <v>259</v>
      </c>
      <c r="N63" t="s">
        <v>257</v>
      </c>
      <c r="O63" s="4">
        <v>43646</v>
      </c>
      <c r="P63" s="4">
        <v>43656</v>
      </c>
      <c r="Q63" t="s">
        <v>25</v>
      </c>
    </row>
    <row r="64" spans="1:17" hidden="1" x14ac:dyDescent="0.25">
      <c r="A64" t="s">
        <v>17</v>
      </c>
      <c r="B64" t="s">
        <v>28</v>
      </c>
      <c r="C64" t="s">
        <v>255</v>
      </c>
      <c r="D64" t="s">
        <v>290</v>
      </c>
      <c r="E64" t="s">
        <v>28</v>
      </c>
      <c r="F64" t="s">
        <v>43</v>
      </c>
      <c r="G64" t="s">
        <v>21</v>
      </c>
      <c r="H64" t="s">
        <v>22</v>
      </c>
      <c r="I64" t="s">
        <v>23</v>
      </c>
      <c r="J64" s="6">
        <v>56400</v>
      </c>
      <c r="K64" t="s">
        <v>256</v>
      </c>
      <c r="L64" t="s">
        <v>23</v>
      </c>
      <c r="M64" t="s">
        <v>23</v>
      </c>
      <c r="N64" t="s">
        <v>255</v>
      </c>
      <c r="O64" s="4">
        <v>43646</v>
      </c>
      <c r="P64" s="4">
        <v>43655</v>
      </c>
      <c r="Q64" t="s">
        <v>25</v>
      </c>
    </row>
    <row r="65" spans="1:17" hidden="1" x14ac:dyDescent="0.25">
      <c r="A65" t="s">
        <v>17</v>
      </c>
      <c r="B65" t="s">
        <v>28</v>
      </c>
      <c r="C65" t="s">
        <v>254</v>
      </c>
      <c r="D65" t="s">
        <v>290</v>
      </c>
      <c r="E65" t="s">
        <v>28</v>
      </c>
      <c r="F65" t="s">
        <v>43</v>
      </c>
      <c r="G65" t="s">
        <v>21</v>
      </c>
      <c r="H65" t="s">
        <v>22</v>
      </c>
      <c r="I65" t="s">
        <v>23</v>
      </c>
      <c r="J65" s="6">
        <v>-56400</v>
      </c>
      <c r="K65" t="s">
        <v>185</v>
      </c>
      <c r="L65" t="s">
        <v>23</v>
      </c>
      <c r="M65" t="s">
        <v>23</v>
      </c>
      <c r="N65" t="s">
        <v>254</v>
      </c>
      <c r="O65" s="4">
        <v>43646</v>
      </c>
      <c r="P65" s="4">
        <v>43655</v>
      </c>
      <c r="Q65" t="s">
        <v>25</v>
      </c>
    </row>
    <row r="66" spans="1:17" hidden="1" x14ac:dyDescent="0.25">
      <c r="A66" t="s">
        <v>17</v>
      </c>
      <c r="B66" t="s">
        <v>28</v>
      </c>
      <c r="C66" t="s">
        <v>252</v>
      </c>
      <c r="D66" t="s">
        <v>290</v>
      </c>
      <c r="E66" t="s">
        <v>28</v>
      </c>
      <c r="F66" t="s">
        <v>43</v>
      </c>
      <c r="G66" t="s">
        <v>21</v>
      </c>
      <c r="H66" t="s">
        <v>22</v>
      </c>
      <c r="I66" t="s">
        <v>23</v>
      </c>
      <c r="J66" s="6">
        <v>51458</v>
      </c>
      <c r="K66" t="s">
        <v>24</v>
      </c>
      <c r="L66" t="s">
        <v>23</v>
      </c>
      <c r="M66" t="s">
        <v>23</v>
      </c>
      <c r="N66" t="s">
        <v>252</v>
      </c>
      <c r="O66" s="4">
        <v>43646</v>
      </c>
      <c r="P66" s="4">
        <v>43655</v>
      </c>
      <c r="Q66" t="s">
        <v>25</v>
      </c>
    </row>
    <row r="67" spans="1:17" hidden="1" x14ac:dyDescent="0.25">
      <c r="A67" t="s">
        <v>17</v>
      </c>
      <c r="B67" t="s">
        <v>28</v>
      </c>
      <c r="C67" t="s">
        <v>262</v>
      </c>
      <c r="D67" t="s">
        <v>290</v>
      </c>
      <c r="E67" t="s">
        <v>28</v>
      </c>
      <c r="F67" t="s">
        <v>43</v>
      </c>
      <c r="G67" t="s">
        <v>21</v>
      </c>
      <c r="H67" t="s">
        <v>22</v>
      </c>
      <c r="I67" t="s">
        <v>23</v>
      </c>
      <c r="J67" s="6">
        <v>4602</v>
      </c>
      <c r="K67" t="s">
        <v>24</v>
      </c>
      <c r="L67" t="s">
        <v>23</v>
      </c>
      <c r="M67" t="s">
        <v>23</v>
      </c>
      <c r="N67" t="s">
        <v>262</v>
      </c>
      <c r="O67" s="4">
        <v>43677</v>
      </c>
      <c r="P67" s="4">
        <v>43685</v>
      </c>
      <c r="Q67" t="s">
        <v>25</v>
      </c>
    </row>
    <row r="68" spans="1:17" hidden="1" x14ac:dyDescent="0.25">
      <c r="A68" t="s">
        <v>17</v>
      </c>
      <c r="B68" t="s">
        <v>28</v>
      </c>
      <c r="C68" t="s">
        <v>265</v>
      </c>
      <c r="D68" t="s">
        <v>290</v>
      </c>
      <c r="E68" t="s">
        <v>28</v>
      </c>
      <c r="F68" t="s">
        <v>43</v>
      </c>
      <c r="G68" t="s">
        <v>21</v>
      </c>
      <c r="H68" t="s">
        <v>22</v>
      </c>
      <c r="I68" t="s">
        <v>23</v>
      </c>
      <c r="J68" s="6">
        <v>4627</v>
      </c>
      <c r="K68" t="s">
        <v>24</v>
      </c>
      <c r="L68" t="s">
        <v>23</v>
      </c>
      <c r="M68" t="s">
        <v>23</v>
      </c>
      <c r="N68" t="s">
        <v>265</v>
      </c>
      <c r="O68" s="4">
        <v>43708</v>
      </c>
      <c r="P68" s="4">
        <v>43719</v>
      </c>
      <c r="Q68" t="s">
        <v>25</v>
      </c>
    </row>
    <row r="69" spans="1:17" hidden="1" x14ac:dyDescent="0.25">
      <c r="A69" t="s">
        <v>17</v>
      </c>
      <c r="B69" t="s">
        <v>28</v>
      </c>
      <c r="C69" t="s">
        <v>271</v>
      </c>
      <c r="D69" t="s">
        <v>290</v>
      </c>
      <c r="E69" t="s">
        <v>28</v>
      </c>
      <c r="F69" t="s">
        <v>43</v>
      </c>
      <c r="G69" t="s">
        <v>21</v>
      </c>
      <c r="H69" t="s">
        <v>22</v>
      </c>
      <c r="I69" t="s">
        <v>23</v>
      </c>
      <c r="J69" s="6">
        <v>90314</v>
      </c>
      <c r="K69" t="s">
        <v>185</v>
      </c>
      <c r="L69" t="s">
        <v>23</v>
      </c>
      <c r="M69" t="s">
        <v>23</v>
      </c>
      <c r="N69" t="s">
        <v>271</v>
      </c>
      <c r="O69" s="4">
        <v>43738</v>
      </c>
      <c r="P69" s="4">
        <v>43746</v>
      </c>
      <c r="Q69" t="s">
        <v>25</v>
      </c>
    </row>
    <row r="70" spans="1:17" hidden="1" x14ac:dyDescent="0.25">
      <c r="A70" t="s">
        <v>17</v>
      </c>
      <c r="B70" t="s">
        <v>28</v>
      </c>
      <c r="C70" t="s">
        <v>274</v>
      </c>
      <c r="D70" t="s">
        <v>290</v>
      </c>
      <c r="E70" t="s">
        <v>28</v>
      </c>
      <c r="F70" t="s">
        <v>43</v>
      </c>
      <c r="G70" t="s">
        <v>21</v>
      </c>
      <c r="H70" t="s">
        <v>22</v>
      </c>
      <c r="I70" t="s">
        <v>23</v>
      </c>
      <c r="J70" s="6">
        <v>4746</v>
      </c>
      <c r="K70" t="s">
        <v>24</v>
      </c>
      <c r="L70" t="s">
        <v>23</v>
      </c>
      <c r="M70" t="s">
        <v>23</v>
      </c>
      <c r="N70" t="s">
        <v>274</v>
      </c>
      <c r="O70" s="4">
        <v>43769</v>
      </c>
      <c r="P70" s="4">
        <v>43777</v>
      </c>
      <c r="Q70" t="s">
        <v>25</v>
      </c>
    </row>
    <row r="71" spans="1:17" hidden="1" x14ac:dyDescent="0.25">
      <c r="A71" t="s">
        <v>17</v>
      </c>
      <c r="B71" t="s">
        <v>28</v>
      </c>
      <c r="C71" t="s">
        <v>277</v>
      </c>
      <c r="D71" t="s">
        <v>290</v>
      </c>
      <c r="E71" t="s">
        <v>28</v>
      </c>
      <c r="F71" t="s">
        <v>43</v>
      </c>
      <c r="G71" t="s">
        <v>21</v>
      </c>
      <c r="H71" t="s">
        <v>22</v>
      </c>
      <c r="I71" t="s">
        <v>23</v>
      </c>
      <c r="J71" s="6">
        <v>4189</v>
      </c>
      <c r="K71" t="s">
        <v>24</v>
      </c>
      <c r="L71" t="s">
        <v>23</v>
      </c>
      <c r="M71" t="s">
        <v>23</v>
      </c>
      <c r="N71" t="s">
        <v>277</v>
      </c>
      <c r="O71" s="4">
        <v>43799</v>
      </c>
      <c r="P71" s="4">
        <v>43808</v>
      </c>
      <c r="Q71" t="s">
        <v>25</v>
      </c>
    </row>
    <row r="72" spans="1:17" hidden="1" x14ac:dyDescent="0.25">
      <c r="A72" t="s">
        <v>17</v>
      </c>
      <c r="B72" t="s">
        <v>28</v>
      </c>
      <c r="C72" t="s">
        <v>282</v>
      </c>
      <c r="D72" t="s">
        <v>290</v>
      </c>
      <c r="E72" t="s">
        <v>28</v>
      </c>
      <c r="F72" t="s">
        <v>43</v>
      </c>
      <c r="G72" t="s">
        <v>21</v>
      </c>
      <c r="H72" t="s">
        <v>22</v>
      </c>
      <c r="I72" t="s">
        <v>23</v>
      </c>
      <c r="J72" s="6">
        <v>34466</v>
      </c>
      <c r="K72" t="s">
        <v>185</v>
      </c>
      <c r="L72" t="s">
        <v>23</v>
      </c>
      <c r="M72" t="s">
        <v>23</v>
      </c>
      <c r="N72" t="s">
        <v>282</v>
      </c>
      <c r="O72" s="4">
        <v>43830</v>
      </c>
      <c r="P72" s="4">
        <v>43844</v>
      </c>
      <c r="Q72" t="s">
        <v>25</v>
      </c>
    </row>
    <row r="73" spans="1:17" hidden="1" x14ac:dyDescent="0.25">
      <c r="A73" t="s">
        <v>17</v>
      </c>
      <c r="B73" t="s">
        <v>28</v>
      </c>
      <c r="C73" t="s">
        <v>281</v>
      </c>
      <c r="D73" t="s">
        <v>290</v>
      </c>
      <c r="E73" t="s">
        <v>28</v>
      </c>
      <c r="F73" t="s">
        <v>43</v>
      </c>
      <c r="G73" t="s">
        <v>21</v>
      </c>
      <c r="H73" t="s">
        <v>22</v>
      </c>
      <c r="I73" t="s">
        <v>23</v>
      </c>
      <c r="J73" s="6">
        <v>1964</v>
      </c>
      <c r="K73" t="s">
        <v>185</v>
      </c>
      <c r="L73" t="s">
        <v>23</v>
      </c>
      <c r="M73" t="s">
        <v>23</v>
      </c>
      <c r="N73" t="s">
        <v>281</v>
      </c>
      <c r="O73" s="4">
        <v>43830</v>
      </c>
      <c r="P73" s="4">
        <v>43843</v>
      </c>
      <c r="Q73" t="s">
        <v>25</v>
      </c>
    </row>
    <row r="74" spans="1:17" hidden="1" x14ac:dyDescent="0.25">
      <c r="A74" t="s">
        <v>17</v>
      </c>
      <c r="B74" t="s">
        <v>28</v>
      </c>
      <c r="C74" t="s">
        <v>295</v>
      </c>
      <c r="D74" t="s">
        <v>290</v>
      </c>
      <c r="E74" t="s">
        <v>28</v>
      </c>
      <c r="F74" t="s">
        <v>43</v>
      </c>
      <c r="G74" t="s">
        <v>21</v>
      </c>
      <c r="H74" t="s">
        <v>22</v>
      </c>
      <c r="I74" t="s">
        <v>23</v>
      </c>
      <c r="J74" s="6">
        <v>4402</v>
      </c>
      <c r="K74" t="s">
        <v>24</v>
      </c>
      <c r="L74" t="s">
        <v>23</v>
      </c>
      <c r="M74" t="s">
        <v>23</v>
      </c>
      <c r="N74" t="s">
        <v>295</v>
      </c>
      <c r="O74" s="4">
        <v>43861</v>
      </c>
      <c r="P74" s="4">
        <v>43874</v>
      </c>
      <c r="Q74" t="s">
        <v>25</v>
      </c>
    </row>
    <row r="75" spans="1:17" hidden="1" x14ac:dyDescent="0.25">
      <c r="A75" t="s">
        <v>17</v>
      </c>
      <c r="B75" t="s">
        <v>28</v>
      </c>
      <c r="C75" t="s">
        <v>298</v>
      </c>
      <c r="D75" t="s">
        <v>290</v>
      </c>
      <c r="E75" t="s">
        <v>28</v>
      </c>
      <c r="F75" t="s">
        <v>43</v>
      </c>
      <c r="G75" t="s">
        <v>21</v>
      </c>
      <c r="H75" t="s">
        <v>22</v>
      </c>
      <c r="I75" t="s">
        <v>23</v>
      </c>
      <c r="J75" s="6">
        <v>4811</v>
      </c>
      <c r="K75" t="s">
        <v>24</v>
      </c>
      <c r="L75" t="s">
        <v>23</v>
      </c>
      <c r="M75" t="s">
        <v>23</v>
      </c>
      <c r="N75" t="s">
        <v>298</v>
      </c>
      <c r="O75" s="4">
        <v>43890</v>
      </c>
      <c r="P75" s="4">
        <v>43896</v>
      </c>
      <c r="Q75" t="s">
        <v>25</v>
      </c>
    </row>
    <row r="76" spans="1:17" hidden="1" x14ac:dyDescent="0.25">
      <c r="A76" t="s">
        <v>17</v>
      </c>
      <c r="B76" t="s">
        <v>28</v>
      </c>
      <c r="C76" t="s">
        <v>301</v>
      </c>
      <c r="D76" t="s">
        <v>290</v>
      </c>
      <c r="E76" t="s">
        <v>28</v>
      </c>
      <c r="F76" t="s">
        <v>43</v>
      </c>
      <c r="G76" t="s">
        <v>21</v>
      </c>
      <c r="H76" t="s">
        <v>22</v>
      </c>
      <c r="I76" t="s">
        <v>23</v>
      </c>
      <c r="J76" s="6">
        <v>-89410</v>
      </c>
      <c r="K76" t="s">
        <v>185</v>
      </c>
      <c r="L76" t="s">
        <v>23</v>
      </c>
      <c r="M76" t="s">
        <v>23</v>
      </c>
      <c r="N76" t="s">
        <v>301</v>
      </c>
      <c r="O76" s="4">
        <v>43921</v>
      </c>
      <c r="P76" s="4">
        <v>43929</v>
      </c>
      <c r="Q76" t="s">
        <v>25</v>
      </c>
    </row>
    <row r="77" spans="1:17" hidden="1" x14ac:dyDescent="0.25">
      <c r="A77" t="s">
        <v>17</v>
      </c>
      <c r="B77" t="s">
        <v>28</v>
      </c>
      <c r="C77" t="s">
        <v>306</v>
      </c>
      <c r="D77" t="s">
        <v>290</v>
      </c>
      <c r="E77" t="s">
        <v>28</v>
      </c>
      <c r="F77" t="s">
        <v>43</v>
      </c>
      <c r="G77" t="s">
        <v>21</v>
      </c>
      <c r="H77" t="s">
        <v>22</v>
      </c>
      <c r="I77" t="s">
        <v>23</v>
      </c>
      <c r="J77" s="6">
        <v>6425</v>
      </c>
      <c r="K77" t="s">
        <v>24</v>
      </c>
      <c r="L77" t="s">
        <v>23</v>
      </c>
      <c r="M77" t="s">
        <v>23</v>
      </c>
      <c r="N77" t="s">
        <v>306</v>
      </c>
      <c r="O77" s="4">
        <v>43951</v>
      </c>
      <c r="P77" s="4">
        <v>43962</v>
      </c>
      <c r="Q77" t="s">
        <v>25</v>
      </c>
    </row>
    <row r="78" spans="1:17" hidden="1" x14ac:dyDescent="0.25">
      <c r="A78" t="s">
        <v>17</v>
      </c>
      <c r="B78" t="s">
        <v>28</v>
      </c>
      <c r="C78" t="s">
        <v>309</v>
      </c>
      <c r="D78" t="s">
        <v>290</v>
      </c>
      <c r="E78" t="s">
        <v>28</v>
      </c>
      <c r="F78" t="s">
        <v>43</v>
      </c>
      <c r="G78" t="s">
        <v>21</v>
      </c>
      <c r="H78" t="s">
        <v>22</v>
      </c>
      <c r="I78" t="s">
        <v>23</v>
      </c>
      <c r="J78" s="6">
        <v>6372</v>
      </c>
      <c r="K78" t="s">
        <v>24</v>
      </c>
      <c r="L78" t="s">
        <v>23</v>
      </c>
      <c r="M78" t="s">
        <v>23</v>
      </c>
      <c r="N78" t="s">
        <v>309</v>
      </c>
      <c r="O78" s="4">
        <v>43982</v>
      </c>
      <c r="P78" s="4">
        <v>43987</v>
      </c>
      <c r="Q78" t="s">
        <v>25</v>
      </c>
    </row>
    <row r="79" spans="1:17" hidden="1" x14ac:dyDescent="0.25">
      <c r="A79" t="s">
        <v>17</v>
      </c>
      <c r="B79" t="s">
        <v>28</v>
      </c>
      <c r="C79" t="s">
        <v>313</v>
      </c>
      <c r="D79" t="s">
        <v>290</v>
      </c>
      <c r="E79" t="s">
        <v>28</v>
      </c>
      <c r="F79" t="s">
        <v>43</v>
      </c>
      <c r="G79" t="s">
        <v>21</v>
      </c>
      <c r="H79" t="s">
        <v>22</v>
      </c>
      <c r="I79" t="s">
        <v>23</v>
      </c>
      <c r="J79" s="6">
        <v>123612</v>
      </c>
      <c r="K79" t="s">
        <v>185</v>
      </c>
      <c r="L79" t="s">
        <v>23</v>
      </c>
      <c r="M79" t="s">
        <v>23</v>
      </c>
      <c r="N79" t="s">
        <v>313</v>
      </c>
      <c r="O79" s="4">
        <v>44012</v>
      </c>
      <c r="P79" s="4">
        <v>44021</v>
      </c>
      <c r="Q79" t="s">
        <v>25</v>
      </c>
    </row>
    <row r="80" spans="1:17" hidden="1" x14ac:dyDescent="0.25">
      <c r="A80" t="s">
        <v>17</v>
      </c>
      <c r="B80" t="s">
        <v>28</v>
      </c>
      <c r="C80" t="s">
        <v>317</v>
      </c>
      <c r="D80" t="s">
        <v>290</v>
      </c>
      <c r="E80" t="s">
        <v>28</v>
      </c>
      <c r="F80" t="s">
        <v>43</v>
      </c>
      <c r="G80" t="s">
        <v>21</v>
      </c>
      <c r="H80" t="s">
        <v>22</v>
      </c>
      <c r="I80" t="s">
        <v>23</v>
      </c>
      <c r="J80" s="6">
        <v>6531</v>
      </c>
      <c r="K80" t="s">
        <v>24</v>
      </c>
      <c r="L80" t="s">
        <v>23</v>
      </c>
      <c r="M80" t="s">
        <v>23</v>
      </c>
      <c r="N80" t="s">
        <v>317</v>
      </c>
      <c r="O80" s="4">
        <v>44043</v>
      </c>
      <c r="P80" s="4">
        <v>44053</v>
      </c>
      <c r="Q80" t="s">
        <v>25</v>
      </c>
    </row>
    <row r="81" spans="1:17" hidden="1" x14ac:dyDescent="0.25">
      <c r="A81" t="s">
        <v>17</v>
      </c>
      <c r="B81" t="s">
        <v>28</v>
      </c>
      <c r="C81" t="s">
        <v>320</v>
      </c>
      <c r="D81" t="s">
        <v>290</v>
      </c>
      <c r="E81" t="s">
        <v>28</v>
      </c>
      <c r="F81" t="s">
        <v>43</v>
      </c>
      <c r="G81" t="s">
        <v>21</v>
      </c>
      <c r="H81" t="s">
        <v>22</v>
      </c>
      <c r="I81" t="s">
        <v>23</v>
      </c>
      <c r="J81" s="6">
        <v>6754</v>
      </c>
      <c r="K81" t="s">
        <v>24</v>
      </c>
      <c r="L81" t="s">
        <v>23</v>
      </c>
      <c r="M81" t="s">
        <v>23</v>
      </c>
      <c r="N81" t="s">
        <v>320</v>
      </c>
      <c r="O81" s="4">
        <v>44074</v>
      </c>
      <c r="P81" s="4">
        <v>44084</v>
      </c>
      <c r="Q81" t="s">
        <v>25</v>
      </c>
    </row>
    <row r="82" spans="1:17" hidden="1" x14ac:dyDescent="0.25">
      <c r="A82" t="s">
        <v>17</v>
      </c>
      <c r="B82" t="s">
        <v>28</v>
      </c>
      <c r="C82" t="s">
        <v>327</v>
      </c>
      <c r="D82" t="s">
        <v>290</v>
      </c>
      <c r="E82" t="s">
        <v>28</v>
      </c>
      <c r="F82" t="s">
        <v>43</v>
      </c>
      <c r="G82" t="s">
        <v>21</v>
      </c>
      <c r="H82" t="s">
        <v>22</v>
      </c>
      <c r="I82" t="s">
        <v>23</v>
      </c>
      <c r="J82" s="6">
        <v>20587</v>
      </c>
      <c r="K82" t="s">
        <v>185</v>
      </c>
      <c r="L82" t="s">
        <v>23</v>
      </c>
      <c r="M82" t="s">
        <v>23</v>
      </c>
      <c r="N82" t="s">
        <v>327</v>
      </c>
      <c r="O82" s="4">
        <v>44104</v>
      </c>
      <c r="P82" s="4">
        <v>44112</v>
      </c>
      <c r="Q82" t="s">
        <v>25</v>
      </c>
    </row>
    <row r="83" spans="1:17" hidden="1" x14ac:dyDescent="0.25">
      <c r="A83" t="s">
        <v>17</v>
      </c>
      <c r="B83" t="s">
        <v>28</v>
      </c>
      <c r="C83" t="s">
        <v>330</v>
      </c>
      <c r="D83" t="s">
        <v>290</v>
      </c>
      <c r="E83" t="s">
        <v>28</v>
      </c>
      <c r="F83" t="s">
        <v>43</v>
      </c>
      <c r="G83" t="s">
        <v>21</v>
      </c>
      <c r="H83" t="s">
        <v>22</v>
      </c>
      <c r="I83" t="s">
        <v>23</v>
      </c>
      <c r="J83" s="6">
        <v>6603</v>
      </c>
      <c r="K83" t="s">
        <v>24</v>
      </c>
      <c r="L83" t="s">
        <v>23</v>
      </c>
      <c r="M83" t="s">
        <v>23</v>
      </c>
      <c r="N83" t="s">
        <v>330</v>
      </c>
      <c r="O83" s="4">
        <v>44135</v>
      </c>
      <c r="P83" s="4">
        <v>44144</v>
      </c>
      <c r="Q83" t="s">
        <v>25</v>
      </c>
    </row>
    <row r="84" spans="1:17" hidden="1" x14ac:dyDescent="0.25">
      <c r="A84" t="s">
        <v>17</v>
      </c>
      <c r="B84" t="s">
        <v>28</v>
      </c>
      <c r="C84" t="s">
        <v>336</v>
      </c>
      <c r="D84" t="s">
        <v>290</v>
      </c>
      <c r="E84" t="s">
        <v>28</v>
      </c>
      <c r="F84" t="s">
        <v>43</v>
      </c>
      <c r="G84" t="s">
        <v>21</v>
      </c>
      <c r="H84" t="s">
        <v>22</v>
      </c>
      <c r="I84" t="s">
        <v>23</v>
      </c>
      <c r="J84" s="6">
        <v>-6603</v>
      </c>
      <c r="K84" t="s">
        <v>334</v>
      </c>
      <c r="L84" t="s">
        <v>23</v>
      </c>
      <c r="M84" t="s">
        <v>335</v>
      </c>
      <c r="N84" t="s">
        <v>336</v>
      </c>
      <c r="O84" s="4">
        <v>44165</v>
      </c>
      <c r="P84" s="4">
        <v>44173</v>
      </c>
      <c r="Q84" t="s">
        <v>25</v>
      </c>
    </row>
    <row r="85" spans="1:17" hidden="1" x14ac:dyDescent="0.25">
      <c r="A85" t="s">
        <v>17</v>
      </c>
      <c r="B85" t="s">
        <v>28</v>
      </c>
      <c r="C85" t="s">
        <v>336</v>
      </c>
      <c r="D85" t="s">
        <v>290</v>
      </c>
      <c r="E85" t="s">
        <v>28</v>
      </c>
      <c r="F85" t="s">
        <v>43</v>
      </c>
      <c r="G85" t="s">
        <v>21</v>
      </c>
      <c r="H85" t="s">
        <v>22</v>
      </c>
      <c r="I85" t="s">
        <v>23</v>
      </c>
      <c r="J85" s="6">
        <v>-13902</v>
      </c>
      <c r="K85" t="s">
        <v>334</v>
      </c>
      <c r="L85" t="s">
        <v>23</v>
      </c>
      <c r="M85" t="s">
        <v>337</v>
      </c>
      <c r="N85" t="s">
        <v>336</v>
      </c>
      <c r="O85" s="4">
        <v>44165</v>
      </c>
      <c r="P85" s="4">
        <v>44173</v>
      </c>
      <c r="Q85" t="s">
        <v>25</v>
      </c>
    </row>
    <row r="86" spans="1:17" hidden="1" x14ac:dyDescent="0.25">
      <c r="A86" t="s">
        <v>17</v>
      </c>
      <c r="B86" t="s">
        <v>41</v>
      </c>
      <c r="C86" t="s">
        <v>345</v>
      </c>
      <c r="D86" t="s">
        <v>290</v>
      </c>
      <c r="E86" t="s">
        <v>28</v>
      </c>
      <c r="F86" t="s">
        <v>43</v>
      </c>
      <c r="G86" t="s">
        <v>21</v>
      </c>
      <c r="H86" t="s">
        <v>22</v>
      </c>
      <c r="I86" t="s">
        <v>23</v>
      </c>
      <c r="J86" s="6">
        <v>-647.66999999999996</v>
      </c>
      <c r="K86" t="s">
        <v>346</v>
      </c>
      <c r="L86" t="s">
        <v>23</v>
      </c>
      <c r="M86" t="s">
        <v>23</v>
      </c>
      <c r="N86" t="s">
        <v>345</v>
      </c>
      <c r="O86" s="4">
        <v>44196</v>
      </c>
      <c r="P86" s="4">
        <v>44210</v>
      </c>
      <c r="Q86" t="s">
        <v>25</v>
      </c>
    </row>
    <row r="87" spans="1:17" hidden="1" x14ac:dyDescent="0.25">
      <c r="A87" t="s">
        <v>17</v>
      </c>
      <c r="B87" t="s">
        <v>28</v>
      </c>
      <c r="C87" t="s">
        <v>344</v>
      </c>
      <c r="D87" t="s">
        <v>290</v>
      </c>
      <c r="E87" t="s">
        <v>28</v>
      </c>
      <c r="F87" t="s">
        <v>43</v>
      </c>
      <c r="G87" t="s">
        <v>21</v>
      </c>
      <c r="H87" t="s">
        <v>22</v>
      </c>
      <c r="I87" t="s">
        <v>23</v>
      </c>
      <c r="J87" s="6">
        <v>-13902</v>
      </c>
      <c r="K87" t="s">
        <v>334</v>
      </c>
      <c r="L87" t="s">
        <v>23</v>
      </c>
      <c r="M87" t="s">
        <v>337</v>
      </c>
      <c r="N87" t="s">
        <v>344</v>
      </c>
      <c r="O87" s="4">
        <v>44196</v>
      </c>
      <c r="P87" s="4">
        <v>44208</v>
      </c>
      <c r="Q87" t="s">
        <v>25</v>
      </c>
    </row>
    <row r="88" spans="1:17" hidden="1" x14ac:dyDescent="0.25">
      <c r="A88" t="s">
        <v>17</v>
      </c>
      <c r="B88" t="s">
        <v>28</v>
      </c>
      <c r="C88" t="s">
        <v>368</v>
      </c>
      <c r="D88" t="s">
        <v>290</v>
      </c>
      <c r="E88" t="s">
        <v>28</v>
      </c>
      <c r="F88" t="s">
        <v>43</v>
      </c>
      <c r="G88" t="s">
        <v>21</v>
      </c>
      <c r="H88" t="s">
        <v>22</v>
      </c>
      <c r="I88" t="s">
        <v>23</v>
      </c>
      <c r="J88" s="6">
        <v>5147</v>
      </c>
      <c r="K88" t="s">
        <v>24</v>
      </c>
      <c r="L88" t="s">
        <v>23</v>
      </c>
      <c r="M88" t="s">
        <v>23</v>
      </c>
      <c r="N88" t="s">
        <v>368</v>
      </c>
      <c r="O88" s="4">
        <v>44408</v>
      </c>
      <c r="P88" s="4">
        <v>44417</v>
      </c>
      <c r="Q88" t="s">
        <v>25</v>
      </c>
    </row>
    <row r="89" spans="1:17" hidden="1" x14ac:dyDescent="0.25">
      <c r="A89" t="s">
        <v>129</v>
      </c>
      <c r="B89" t="s">
        <v>28</v>
      </c>
      <c r="C89" t="s">
        <v>362</v>
      </c>
      <c r="D89" t="s">
        <v>290</v>
      </c>
      <c r="E89" t="s">
        <v>28</v>
      </c>
      <c r="F89" t="s">
        <v>43</v>
      </c>
      <c r="G89" t="s">
        <v>21</v>
      </c>
      <c r="H89" t="s">
        <v>22</v>
      </c>
      <c r="I89" t="s">
        <v>23</v>
      </c>
      <c r="J89" s="6">
        <v>-44000.33</v>
      </c>
      <c r="K89" t="s">
        <v>349</v>
      </c>
      <c r="L89" t="s">
        <v>23</v>
      </c>
      <c r="M89" t="s">
        <v>23</v>
      </c>
      <c r="N89" t="s">
        <v>362</v>
      </c>
      <c r="O89" s="4">
        <v>44408</v>
      </c>
      <c r="P89" s="4">
        <v>44412</v>
      </c>
      <c r="Q89" t="s">
        <v>25</v>
      </c>
    </row>
    <row r="90" spans="1:17" hidden="1" x14ac:dyDescent="0.25">
      <c r="A90" t="s">
        <v>129</v>
      </c>
      <c r="B90" t="s">
        <v>41</v>
      </c>
      <c r="C90" t="s">
        <v>359</v>
      </c>
      <c r="D90" t="s">
        <v>290</v>
      </c>
      <c r="E90" t="s">
        <v>28</v>
      </c>
      <c r="F90" t="s">
        <v>43</v>
      </c>
      <c r="G90" t="s">
        <v>21</v>
      </c>
      <c r="H90" t="s">
        <v>22</v>
      </c>
      <c r="I90" t="s">
        <v>23</v>
      </c>
      <c r="J90" s="6">
        <v>75721.33</v>
      </c>
      <c r="K90" t="s">
        <v>349</v>
      </c>
      <c r="L90" t="s">
        <v>23</v>
      </c>
      <c r="M90" t="s">
        <v>23</v>
      </c>
      <c r="N90" t="s">
        <v>348</v>
      </c>
      <c r="O90" s="4">
        <v>44408</v>
      </c>
      <c r="P90" s="4">
        <v>44412</v>
      </c>
      <c r="Q90" t="s">
        <v>25</v>
      </c>
    </row>
    <row r="91" spans="1:17" hidden="1" x14ac:dyDescent="0.25">
      <c r="A91" t="s">
        <v>129</v>
      </c>
      <c r="B91" t="s">
        <v>41</v>
      </c>
      <c r="C91" t="s">
        <v>357</v>
      </c>
      <c r="D91" t="s">
        <v>290</v>
      </c>
      <c r="E91" t="s">
        <v>28</v>
      </c>
      <c r="F91" t="s">
        <v>43</v>
      </c>
      <c r="G91" t="s">
        <v>21</v>
      </c>
      <c r="H91" t="s">
        <v>22</v>
      </c>
      <c r="I91" t="s">
        <v>23</v>
      </c>
      <c r="J91" s="6">
        <v>-31721</v>
      </c>
      <c r="K91" t="s">
        <v>349</v>
      </c>
      <c r="L91" t="s">
        <v>23</v>
      </c>
      <c r="M91" t="s">
        <v>23</v>
      </c>
      <c r="N91" t="s">
        <v>355</v>
      </c>
      <c r="O91" s="4">
        <v>44408</v>
      </c>
      <c r="P91" s="4">
        <v>44412</v>
      </c>
      <c r="Q91" t="s">
        <v>25</v>
      </c>
    </row>
    <row r="92" spans="1:17" hidden="1" x14ac:dyDescent="0.25">
      <c r="A92" t="s">
        <v>129</v>
      </c>
      <c r="B92" t="s">
        <v>41</v>
      </c>
      <c r="C92" t="s">
        <v>355</v>
      </c>
      <c r="D92" t="s">
        <v>290</v>
      </c>
      <c r="E92" t="s">
        <v>28</v>
      </c>
      <c r="F92" t="s">
        <v>43</v>
      </c>
      <c r="G92" t="s">
        <v>21</v>
      </c>
      <c r="H92" t="s">
        <v>22</v>
      </c>
      <c r="I92" t="s">
        <v>23</v>
      </c>
      <c r="J92" s="6">
        <v>31721</v>
      </c>
      <c r="K92" t="s">
        <v>349</v>
      </c>
      <c r="L92" t="s">
        <v>23</v>
      </c>
      <c r="M92" t="s">
        <v>23</v>
      </c>
      <c r="N92" t="s">
        <v>355</v>
      </c>
      <c r="O92" s="4">
        <v>44408</v>
      </c>
      <c r="P92" s="4">
        <v>44412</v>
      </c>
      <c r="Q92" t="s">
        <v>25</v>
      </c>
    </row>
    <row r="93" spans="1:17" hidden="1" x14ac:dyDescent="0.25">
      <c r="A93" t="s">
        <v>129</v>
      </c>
      <c r="B93" t="s">
        <v>41</v>
      </c>
      <c r="C93" t="s">
        <v>348</v>
      </c>
      <c r="D93" t="s">
        <v>290</v>
      </c>
      <c r="E93" t="s">
        <v>28</v>
      </c>
      <c r="F93" t="s">
        <v>43</v>
      </c>
      <c r="G93" t="s">
        <v>21</v>
      </c>
      <c r="H93" t="s">
        <v>22</v>
      </c>
      <c r="I93" t="s">
        <v>23</v>
      </c>
      <c r="J93" s="6">
        <v>-75721.33</v>
      </c>
      <c r="K93" t="s">
        <v>349</v>
      </c>
      <c r="L93" t="s">
        <v>23</v>
      </c>
      <c r="M93" t="s">
        <v>23</v>
      </c>
      <c r="N93" t="s">
        <v>348</v>
      </c>
      <c r="O93" s="4">
        <v>44408</v>
      </c>
      <c r="P93" s="4">
        <v>44411</v>
      </c>
      <c r="Q93" t="s">
        <v>25</v>
      </c>
    </row>
    <row r="94" spans="1:17" hidden="1" x14ac:dyDescent="0.25">
      <c r="A94" t="s">
        <v>17</v>
      </c>
      <c r="B94" t="s">
        <v>28</v>
      </c>
      <c r="C94" t="s">
        <v>371</v>
      </c>
      <c r="D94" t="s">
        <v>290</v>
      </c>
      <c r="E94" t="s">
        <v>28</v>
      </c>
      <c r="F94" t="s">
        <v>43</v>
      </c>
      <c r="G94" t="s">
        <v>21</v>
      </c>
      <c r="H94" t="s">
        <v>22</v>
      </c>
      <c r="I94" t="s">
        <v>23</v>
      </c>
      <c r="J94" s="6">
        <v>5011</v>
      </c>
      <c r="K94" t="s">
        <v>24</v>
      </c>
      <c r="L94" t="s">
        <v>23</v>
      </c>
      <c r="M94" t="s">
        <v>23</v>
      </c>
      <c r="N94" t="s">
        <v>371</v>
      </c>
      <c r="O94" s="4">
        <v>44439</v>
      </c>
      <c r="P94" s="4">
        <v>44452</v>
      </c>
      <c r="Q94" t="s">
        <v>25</v>
      </c>
    </row>
    <row r="95" spans="1:17" hidden="1" x14ac:dyDescent="0.25">
      <c r="A95" t="s">
        <v>17</v>
      </c>
      <c r="B95" t="s">
        <v>28</v>
      </c>
      <c r="C95" t="s">
        <v>377</v>
      </c>
      <c r="D95" t="s">
        <v>290</v>
      </c>
      <c r="E95" t="s">
        <v>28</v>
      </c>
      <c r="F95" t="s">
        <v>43</v>
      </c>
      <c r="G95" t="s">
        <v>21</v>
      </c>
      <c r="H95" t="s">
        <v>22</v>
      </c>
      <c r="I95" t="s">
        <v>23</v>
      </c>
      <c r="J95" s="6">
        <v>-53496</v>
      </c>
      <c r="K95" t="s">
        <v>185</v>
      </c>
      <c r="L95" t="s">
        <v>23</v>
      </c>
      <c r="M95" t="s">
        <v>23</v>
      </c>
      <c r="N95" t="s">
        <v>377</v>
      </c>
      <c r="O95" s="4">
        <v>44469</v>
      </c>
      <c r="P95" s="4">
        <v>44476</v>
      </c>
      <c r="Q95" t="s">
        <v>25</v>
      </c>
    </row>
    <row r="96" spans="1:17" hidden="1" x14ac:dyDescent="0.25">
      <c r="A96" t="s">
        <v>17</v>
      </c>
      <c r="B96" t="s">
        <v>28</v>
      </c>
      <c r="C96" t="s">
        <v>381</v>
      </c>
      <c r="D96" t="s">
        <v>290</v>
      </c>
      <c r="E96" t="s">
        <v>28</v>
      </c>
      <c r="F96" t="s">
        <v>43</v>
      </c>
      <c r="G96" t="s">
        <v>21</v>
      </c>
      <c r="H96" t="s">
        <v>22</v>
      </c>
      <c r="I96" t="s">
        <v>23</v>
      </c>
      <c r="J96" s="6">
        <v>7964</v>
      </c>
      <c r="K96" t="s">
        <v>24</v>
      </c>
      <c r="L96" t="s">
        <v>23</v>
      </c>
      <c r="M96" t="s">
        <v>23</v>
      </c>
      <c r="N96" t="s">
        <v>381</v>
      </c>
      <c r="O96" s="4">
        <v>44500</v>
      </c>
      <c r="P96" s="4">
        <v>44505</v>
      </c>
      <c r="Q96" t="s">
        <v>25</v>
      </c>
    </row>
    <row r="97" spans="1:17" hidden="1" x14ac:dyDescent="0.25">
      <c r="A97" t="s">
        <v>17</v>
      </c>
      <c r="B97" t="s">
        <v>28</v>
      </c>
      <c r="C97" t="s">
        <v>384</v>
      </c>
      <c r="D97" t="s">
        <v>290</v>
      </c>
      <c r="E97" t="s">
        <v>28</v>
      </c>
      <c r="F97" t="s">
        <v>43</v>
      </c>
      <c r="G97" t="s">
        <v>21</v>
      </c>
      <c r="H97" t="s">
        <v>22</v>
      </c>
      <c r="I97" t="s">
        <v>23</v>
      </c>
      <c r="J97" s="6">
        <v>7924</v>
      </c>
      <c r="K97" t="s">
        <v>24</v>
      </c>
      <c r="L97" t="s">
        <v>23</v>
      </c>
      <c r="M97" t="s">
        <v>23</v>
      </c>
      <c r="N97" t="s">
        <v>384</v>
      </c>
      <c r="O97" s="4">
        <v>44530</v>
      </c>
      <c r="P97" s="4">
        <v>44538</v>
      </c>
      <c r="Q97" t="s">
        <v>25</v>
      </c>
    </row>
    <row r="98" spans="1:17" hidden="1" x14ac:dyDescent="0.25">
      <c r="A98" t="s">
        <v>17</v>
      </c>
      <c r="B98" t="s">
        <v>28</v>
      </c>
      <c r="C98" t="s">
        <v>386</v>
      </c>
      <c r="D98" t="s">
        <v>290</v>
      </c>
      <c r="E98" t="s">
        <v>28</v>
      </c>
      <c r="F98" t="s">
        <v>43</v>
      </c>
      <c r="G98" t="s">
        <v>21</v>
      </c>
      <c r="H98" t="s">
        <v>22</v>
      </c>
      <c r="I98" t="s">
        <v>23</v>
      </c>
      <c r="J98" s="6">
        <v>-17038</v>
      </c>
      <c r="K98" t="s">
        <v>185</v>
      </c>
      <c r="L98" t="s">
        <v>23</v>
      </c>
      <c r="M98" t="s">
        <v>23</v>
      </c>
      <c r="N98" t="s">
        <v>386</v>
      </c>
      <c r="O98" s="4">
        <v>44561</v>
      </c>
      <c r="P98" s="4">
        <v>44572</v>
      </c>
      <c r="Q98" t="s">
        <v>25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24"/>
  <sheetViews>
    <sheetView workbookViewId="0">
      <selection activeCell="C13" sqref="C13"/>
    </sheetView>
  </sheetViews>
  <sheetFormatPr defaultColWidth="8.85546875" defaultRowHeight="15" x14ac:dyDescent="0.25"/>
  <cols>
    <col min="1" max="1" width="13.7109375" style="55" customWidth="1"/>
    <col min="2" max="2" width="11.5703125" style="53" bestFit="1" customWidth="1"/>
    <col min="3" max="3" width="12.28515625" style="54" bestFit="1" customWidth="1"/>
    <col min="4" max="4" width="11.5703125" style="55" bestFit="1" customWidth="1"/>
    <col min="5" max="5" width="19" style="58" bestFit="1" customWidth="1"/>
    <col min="6" max="6" width="10.7109375" style="55" bestFit="1" customWidth="1"/>
    <col min="7" max="16384" width="8.85546875" style="55"/>
  </cols>
  <sheetData>
    <row r="1" spans="1:7" x14ac:dyDescent="0.25">
      <c r="A1" s="52" t="s">
        <v>640</v>
      </c>
      <c r="D1" s="52"/>
      <c r="E1" s="52"/>
    </row>
    <row r="2" spans="1:7" x14ac:dyDescent="0.25">
      <c r="A2" s="52"/>
      <c r="D2" s="52"/>
      <c r="E2" s="52"/>
    </row>
    <row r="3" spans="1:7" x14ac:dyDescent="0.25">
      <c r="A3" s="52" t="s">
        <v>641</v>
      </c>
      <c r="B3" s="56" t="s">
        <v>642</v>
      </c>
      <c r="C3" s="57" t="s">
        <v>643</v>
      </c>
      <c r="D3" s="52" t="s">
        <v>642</v>
      </c>
      <c r="E3" s="52" t="s">
        <v>10</v>
      </c>
    </row>
    <row r="4" spans="1:7" x14ac:dyDescent="0.25">
      <c r="A4" s="52" t="s">
        <v>644</v>
      </c>
      <c r="B4" s="56" t="s">
        <v>645</v>
      </c>
      <c r="C4" s="57" t="s">
        <v>9</v>
      </c>
      <c r="D4" s="52" t="s">
        <v>646</v>
      </c>
    </row>
    <row r="5" spans="1:7" x14ac:dyDescent="0.25">
      <c r="A5" s="59">
        <v>394852</v>
      </c>
      <c r="B5" s="53" t="s">
        <v>647</v>
      </c>
      <c r="C5" s="54">
        <v>70044.740000000005</v>
      </c>
      <c r="D5" s="58" t="s">
        <v>648</v>
      </c>
      <c r="E5" s="58" t="s">
        <v>649</v>
      </c>
    </row>
    <row r="6" spans="1:7" x14ac:dyDescent="0.25">
      <c r="A6" s="59">
        <v>394852</v>
      </c>
      <c r="B6" s="53" t="s">
        <v>647</v>
      </c>
      <c r="C6" s="54">
        <v>611.15</v>
      </c>
      <c r="D6" s="58" t="s">
        <v>648</v>
      </c>
      <c r="E6" s="58" t="s">
        <v>649</v>
      </c>
      <c r="F6" s="60">
        <f>SUM(C5:C6)</f>
        <v>70655.89</v>
      </c>
      <c r="G6" s="55" t="s">
        <v>661</v>
      </c>
    </row>
    <row r="7" spans="1:7" x14ac:dyDescent="0.25">
      <c r="A7" s="59">
        <v>394852</v>
      </c>
      <c r="B7" s="53" t="s">
        <v>650</v>
      </c>
      <c r="C7" s="54">
        <v>38944</v>
      </c>
      <c r="D7" s="58" t="s">
        <v>648</v>
      </c>
      <c r="E7" s="58" t="s">
        <v>649</v>
      </c>
    </row>
    <row r="8" spans="1:7" x14ac:dyDescent="0.25">
      <c r="A8" s="59">
        <v>394852</v>
      </c>
      <c r="B8" s="53" t="s">
        <v>651</v>
      </c>
      <c r="C8" s="54">
        <v>9736</v>
      </c>
      <c r="D8" s="58" t="s">
        <v>648</v>
      </c>
      <c r="E8" s="58" t="s">
        <v>649</v>
      </c>
    </row>
    <row r="9" spans="1:7" x14ac:dyDescent="0.25">
      <c r="A9" s="59">
        <v>394852</v>
      </c>
      <c r="B9" s="53" t="s">
        <v>652</v>
      </c>
      <c r="C9" s="54">
        <v>5000</v>
      </c>
      <c r="D9" s="58" t="s">
        <v>648</v>
      </c>
      <c r="E9" s="58" t="s">
        <v>649</v>
      </c>
    </row>
    <row r="10" spans="1:7" x14ac:dyDescent="0.25">
      <c r="A10" s="59">
        <v>394852</v>
      </c>
      <c r="B10" s="53" t="s">
        <v>653</v>
      </c>
      <c r="C10" s="54">
        <v>5000</v>
      </c>
      <c r="D10" s="58" t="s">
        <v>648</v>
      </c>
      <c r="E10" s="58" t="s">
        <v>649</v>
      </c>
    </row>
    <row r="11" spans="1:7" x14ac:dyDescent="0.25">
      <c r="A11" s="59">
        <v>394852</v>
      </c>
      <c r="B11" s="53" t="s">
        <v>654</v>
      </c>
      <c r="C11" s="54">
        <v>5000</v>
      </c>
      <c r="D11" s="58" t="s">
        <v>648</v>
      </c>
      <c r="E11" s="58" t="s">
        <v>649</v>
      </c>
    </row>
    <row r="12" spans="1:7" x14ac:dyDescent="0.25">
      <c r="A12" s="59">
        <v>394852</v>
      </c>
      <c r="B12" s="53" t="s">
        <v>655</v>
      </c>
      <c r="C12" s="54">
        <v>5000</v>
      </c>
      <c r="D12" s="58" t="s">
        <v>648</v>
      </c>
      <c r="E12" s="58" t="s">
        <v>649</v>
      </c>
      <c r="F12" s="60">
        <f>SUM(C7:C12)</f>
        <v>68680</v>
      </c>
    </row>
    <row r="13" spans="1:7" x14ac:dyDescent="0.25">
      <c r="A13" s="59"/>
      <c r="C13" s="54">
        <f>SUM(C5:C12)</f>
        <v>139335.89000000001</v>
      </c>
      <c r="D13" s="58"/>
    </row>
    <row r="14" spans="1:7" x14ac:dyDescent="0.25">
      <c r="A14" s="59"/>
      <c r="D14" s="58"/>
    </row>
    <row r="15" spans="1:7" x14ac:dyDescent="0.25">
      <c r="A15" s="59">
        <v>394852</v>
      </c>
      <c r="B15" s="53" t="s">
        <v>656</v>
      </c>
      <c r="C15" s="54">
        <v>-24.25</v>
      </c>
      <c r="D15" s="58" t="s">
        <v>657</v>
      </c>
      <c r="E15" s="58" t="s">
        <v>658</v>
      </c>
    </row>
    <row r="16" spans="1:7" x14ac:dyDescent="0.25">
      <c r="A16" s="59">
        <v>394852</v>
      </c>
      <c r="B16" s="53" t="s">
        <v>656</v>
      </c>
      <c r="C16" s="54">
        <v>-4711.75</v>
      </c>
      <c r="D16" s="58" t="s">
        <v>657</v>
      </c>
      <c r="E16" s="58" t="s">
        <v>658</v>
      </c>
    </row>
    <row r="17" spans="1:5" x14ac:dyDescent="0.25">
      <c r="A17" s="59">
        <v>394852</v>
      </c>
      <c r="B17" s="53" t="s">
        <v>659</v>
      </c>
      <c r="C17" s="54">
        <v>-586.86</v>
      </c>
      <c r="D17" s="58" t="s">
        <v>657</v>
      </c>
      <c r="E17" s="58" t="s">
        <v>658</v>
      </c>
    </row>
    <row r="18" spans="1:5" x14ac:dyDescent="0.25">
      <c r="A18" s="59">
        <v>394852</v>
      </c>
      <c r="B18" s="53" t="s">
        <v>659</v>
      </c>
      <c r="C18" s="54">
        <v>-134013.03</v>
      </c>
      <c r="D18" s="58" t="s">
        <v>657</v>
      </c>
      <c r="E18" s="58" t="s">
        <v>658</v>
      </c>
    </row>
    <row r="19" spans="1:5" x14ac:dyDescent="0.25">
      <c r="C19" s="54">
        <f>SUM(C15:C18)</f>
        <v>-139335.88999999998</v>
      </c>
    </row>
    <row r="23" spans="1:5" x14ac:dyDescent="0.25">
      <c r="B23" s="53" t="s">
        <v>660</v>
      </c>
      <c r="C23" s="54">
        <v>76115</v>
      </c>
    </row>
    <row r="24" spans="1:5" x14ac:dyDescent="0.25">
      <c r="C24" s="54">
        <f>C19+C23</f>
        <v>-63220.889999999985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0"/>
  <sheetViews>
    <sheetView workbookViewId="0">
      <selection activeCell="H20" sqref="H20"/>
    </sheetView>
  </sheetViews>
  <sheetFormatPr defaultRowHeight="15" x14ac:dyDescent="0.25"/>
  <cols>
    <col min="1" max="1" width="14.42578125" bestFit="1" customWidth="1"/>
    <col min="2" max="2" width="15.5703125" bestFit="1" customWidth="1"/>
    <col min="3" max="4" width="11.140625" bestFit="1" customWidth="1"/>
    <col min="5" max="5" width="10.140625" bestFit="1" customWidth="1"/>
    <col min="6" max="6" width="11.140625" bestFit="1" customWidth="1"/>
    <col min="7" max="7" width="11.42578125" bestFit="1" customWidth="1"/>
    <col min="8" max="8" width="10.7109375" bestFit="1" customWidth="1"/>
    <col min="9" max="9" width="11.140625" bestFit="1" customWidth="1"/>
    <col min="10" max="11" width="8" customWidth="1"/>
    <col min="12" max="12" width="8.7109375" customWidth="1"/>
    <col min="13" max="13" width="8" customWidth="1"/>
    <col min="14" max="15" width="8.7109375" customWidth="1"/>
    <col min="16" max="16" width="8" customWidth="1"/>
    <col min="17" max="17" width="8.7109375" customWidth="1"/>
    <col min="18" max="19" width="8" customWidth="1"/>
    <col min="20" max="22" width="8.7109375" customWidth="1"/>
    <col min="23" max="24" width="9.7109375" bestFit="1" customWidth="1"/>
    <col min="25" max="25" width="10" bestFit="1" customWidth="1"/>
    <col min="26" max="26" width="9" bestFit="1" customWidth="1"/>
    <col min="27" max="27" width="9.7109375" bestFit="1" customWidth="1"/>
    <col min="28" max="28" width="9" bestFit="1" customWidth="1"/>
    <col min="29" max="32" width="8.7109375" customWidth="1"/>
    <col min="33" max="33" width="10.7109375" bestFit="1" customWidth="1"/>
    <col min="34" max="34" width="10" bestFit="1" customWidth="1"/>
    <col min="35" max="36" width="8.7109375" customWidth="1"/>
    <col min="37" max="37" width="9" bestFit="1" customWidth="1"/>
    <col min="38" max="39" width="8.7109375" customWidth="1"/>
    <col min="40" max="41" width="8" customWidth="1"/>
    <col min="42" max="42" width="8.7109375" customWidth="1"/>
    <col min="43" max="43" width="8" customWidth="1"/>
    <col min="44" max="46" width="8.7109375" customWidth="1"/>
    <col min="47" max="49" width="8" customWidth="1"/>
    <col min="50" max="52" width="8.7109375" customWidth="1"/>
    <col min="53" max="53" width="8" customWidth="1"/>
    <col min="54" max="54" width="8.7109375" customWidth="1"/>
    <col min="55" max="57" width="8" customWidth="1"/>
    <col min="58" max="58" width="9.7109375" bestFit="1" customWidth="1"/>
    <col min="59" max="60" width="8" customWidth="1"/>
    <col min="61" max="61" width="9" bestFit="1" customWidth="1"/>
    <col min="62" max="62" width="9.7109375" bestFit="1" customWidth="1"/>
    <col min="63" max="64" width="9" bestFit="1" customWidth="1"/>
    <col min="65" max="66" width="8.7109375" customWidth="1"/>
    <col min="67" max="67" width="10.7109375" bestFit="1" customWidth="1"/>
    <col min="68" max="68" width="8.7109375" customWidth="1"/>
    <col min="69" max="69" width="8" customWidth="1"/>
    <col min="70" max="70" width="9.7109375" bestFit="1" customWidth="1"/>
    <col min="71" max="75" width="8.7109375" customWidth="1"/>
    <col min="76" max="76" width="9" bestFit="1" customWidth="1"/>
    <col min="77" max="77" width="8" customWidth="1"/>
    <col min="78" max="78" width="7.7109375" customWidth="1"/>
    <col min="79" max="79" width="8" customWidth="1"/>
    <col min="80" max="85" width="9" bestFit="1" customWidth="1"/>
    <col min="86" max="86" width="10.7109375" bestFit="1" customWidth="1"/>
  </cols>
  <sheetData>
    <row r="1" spans="1:10" x14ac:dyDescent="0.25">
      <c r="A1" t="s">
        <v>639</v>
      </c>
    </row>
    <row r="3" spans="1:10" x14ac:dyDescent="0.25">
      <c r="A3" s="7" t="s">
        <v>401</v>
      </c>
      <c r="B3" s="7" t="s">
        <v>393</v>
      </c>
    </row>
    <row r="4" spans="1:10" x14ac:dyDescent="0.25">
      <c r="B4" s="28" t="s">
        <v>394</v>
      </c>
      <c r="C4" s="28" t="s">
        <v>395</v>
      </c>
      <c r="D4" s="28" t="s">
        <v>396</v>
      </c>
      <c r="E4" s="28" t="s">
        <v>397</v>
      </c>
      <c r="F4" s="28" t="s">
        <v>398</v>
      </c>
      <c r="G4" s="28" t="s">
        <v>399</v>
      </c>
      <c r="H4" s="28" t="s">
        <v>400</v>
      </c>
      <c r="I4" s="28" t="s">
        <v>392</v>
      </c>
    </row>
    <row r="6" spans="1:10" x14ac:dyDescent="0.25">
      <c r="A6" s="7" t="s">
        <v>391</v>
      </c>
    </row>
    <row r="7" spans="1:10" x14ac:dyDescent="0.25">
      <c r="A7" s="8" t="s">
        <v>17</v>
      </c>
      <c r="B7" s="9">
        <v>-46648.62</v>
      </c>
      <c r="C7" s="9">
        <v>-174676.91999999998</v>
      </c>
      <c r="D7" s="9">
        <v>76115</v>
      </c>
      <c r="E7" s="9">
        <v>-49701</v>
      </c>
      <c r="F7" s="9">
        <v>-167298</v>
      </c>
      <c r="G7" s="9">
        <v>-167370</v>
      </c>
      <c r="H7" s="9">
        <v>76775</v>
      </c>
      <c r="I7" s="9">
        <v>-452804.54000000004</v>
      </c>
      <c r="J7" t="s">
        <v>638</v>
      </c>
    </row>
    <row r="8" spans="1:10" x14ac:dyDescent="0.25">
      <c r="A8" s="8" t="s">
        <v>409</v>
      </c>
      <c r="B8" s="9">
        <v>-10202.909999999998</v>
      </c>
      <c r="C8" s="9">
        <v>-10702.710000000001</v>
      </c>
      <c r="D8" s="51">
        <v>-147725.59</v>
      </c>
      <c r="E8" s="9">
        <v>-5940.78</v>
      </c>
      <c r="F8" s="9">
        <v>-9241.24</v>
      </c>
      <c r="G8" s="9">
        <v>-3770.4899999999993</v>
      </c>
      <c r="H8" s="9">
        <v>-9337.65</v>
      </c>
      <c r="I8" s="9">
        <v>-196921.36999999997</v>
      </c>
      <c r="J8" t="s">
        <v>637</v>
      </c>
    </row>
    <row r="9" spans="1:10" x14ac:dyDescent="0.25">
      <c r="A9" s="8" t="s">
        <v>415</v>
      </c>
      <c r="B9" s="9">
        <v>61663</v>
      </c>
      <c r="C9" s="51">
        <v>163857.44</v>
      </c>
      <c r="D9" s="9">
        <v>87155.290000000008</v>
      </c>
      <c r="E9" s="9">
        <v>60442.040000000008</v>
      </c>
      <c r="F9" s="9">
        <v>152772.69999999998</v>
      </c>
      <c r="G9" s="9">
        <v>-19346.770000000008</v>
      </c>
      <c r="H9" s="9">
        <v>115724.34</v>
      </c>
      <c r="I9" s="9">
        <v>622268.03999999992</v>
      </c>
      <c r="J9" t="s">
        <v>636</v>
      </c>
    </row>
    <row r="10" spans="1:10" x14ac:dyDescent="0.25">
      <c r="A10" s="8" t="s">
        <v>392</v>
      </c>
      <c r="B10" s="9">
        <v>4811.4700000000012</v>
      </c>
      <c r="C10" s="9">
        <v>-21522.189999999973</v>
      </c>
      <c r="D10" s="9">
        <v>15544.700000000012</v>
      </c>
      <c r="E10" s="9">
        <v>4800.2600000000093</v>
      </c>
      <c r="F10" s="9">
        <v>-23766.540000000008</v>
      </c>
      <c r="G10" s="9">
        <v>-190487.26</v>
      </c>
      <c r="H10" s="9">
        <v>183161.69</v>
      </c>
      <c r="I10" s="9">
        <v>-27457.870000000112</v>
      </c>
    </row>
  </sheetData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filterMode="1"/>
  <dimension ref="A1:Q264"/>
  <sheetViews>
    <sheetView workbookViewId="0">
      <selection activeCell="J98" sqref="J98"/>
    </sheetView>
  </sheetViews>
  <sheetFormatPr defaultRowHeight="15" x14ac:dyDescent="0.25"/>
  <cols>
    <col min="1" max="1" width="12.28515625" bestFit="1" customWidth="1"/>
    <col min="2" max="2" width="14.28515625" bestFit="1" customWidth="1"/>
    <col min="3" max="3" width="15.140625" bestFit="1" customWidth="1"/>
    <col min="4" max="4" width="20.28515625" bestFit="1" customWidth="1"/>
    <col min="5" max="8" width="10.28515625" bestFit="1" customWidth="1"/>
    <col min="9" max="9" width="14.85546875" bestFit="1" customWidth="1"/>
    <col min="10" max="10" width="11.7109375" bestFit="1" customWidth="1"/>
    <col min="11" max="11" width="26.7109375" bestFit="1" customWidth="1"/>
    <col min="12" max="12" width="13.28515625" bestFit="1" customWidth="1"/>
    <col min="13" max="13" width="11.7109375" bestFit="1" customWidth="1"/>
    <col min="14" max="14" width="13.140625" bestFit="1" customWidth="1"/>
    <col min="15" max="15" width="10.7109375" bestFit="1" customWidth="1"/>
    <col min="16" max="16" width="11.7109375" bestFit="1" customWidth="1"/>
    <col min="17" max="17" width="13.140625" bestFit="1" customWidth="1"/>
  </cols>
  <sheetData>
    <row r="1" spans="1:17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1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5" t="s">
        <v>14</v>
      </c>
      <c r="P1" s="25" t="s">
        <v>15</v>
      </c>
      <c r="Q1" s="20" t="s">
        <v>16</v>
      </c>
    </row>
    <row r="2" spans="1:17" hidden="1" x14ac:dyDescent="0.25">
      <c r="A2" s="22" t="s">
        <v>409</v>
      </c>
      <c r="B2" s="22" t="s">
        <v>130</v>
      </c>
      <c r="C2" s="22" t="s">
        <v>465</v>
      </c>
      <c r="D2" s="22" t="s">
        <v>464</v>
      </c>
      <c r="E2" s="22" t="s">
        <v>28</v>
      </c>
      <c r="F2" s="22" t="s">
        <v>411</v>
      </c>
      <c r="G2" s="22" t="s">
        <v>412</v>
      </c>
      <c r="H2" s="22" t="s">
        <v>413</v>
      </c>
      <c r="I2" s="22" t="s">
        <v>23</v>
      </c>
      <c r="J2" s="23">
        <v>-436.46</v>
      </c>
      <c r="K2" s="22" t="s">
        <v>414</v>
      </c>
      <c r="L2" s="22" t="s">
        <v>23</v>
      </c>
      <c r="M2" s="22" t="s">
        <v>23</v>
      </c>
      <c r="N2" s="22" t="s">
        <v>465</v>
      </c>
      <c r="O2" s="4">
        <v>42035</v>
      </c>
      <c r="P2" s="4">
        <v>42038</v>
      </c>
      <c r="Q2" s="22" t="s">
        <v>25</v>
      </c>
    </row>
    <row r="3" spans="1:17" hidden="1" x14ac:dyDescent="0.25">
      <c r="A3" s="22" t="s">
        <v>415</v>
      </c>
      <c r="B3" s="22" t="s">
        <v>130</v>
      </c>
      <c r="C3" s="22" t="s">
        <v>466</v>
      </c>
      <c r="D3" s="22" t="s">
        <v>464</v>
      </c>
      <c r="E3" s="22" t="s">
        <v>28</v>
      </c>
      <c r="F3" s="22" t="s">
        <v>411</v>
      </c>
      <c r="G3" s="22" t="s">
        <v>412</v>
      </c>
      <c r="H3" s="22" t="s">
        <v>413</v>
      </c>
      <c r="I3" s="22" t="s">
        <v>23</v>
      </c>
      <c r="J3" s="23">
        <v>5942.26</v>
      </c>
      <c r="K3" s="22" t="s">
        <v>417</v>
      </c>
      <c r="L3" s="22" t="s">
        <v>23</v>
      </c>
      <c r="M3" s="22" t="s">
        <v>23</v>
      </c>
      <c r="N3" s="22" t="s">
        <v>466</v>
      </c>
      <c r="O3" s="4">
        <v>42035</v>
      </c>
      <c r="P3" s="4">
        <v>42046</v>
      </c>
      <c r="Q3" s="22" t="s">
        <v>25</v>
      </c>
    </row>
    <row r="4" spans="1:17" hidden="1" x14ac:dyDescent="0.25">
      <c r="A4" s="22" t="s">
        <v>17</v>
      </c>
      <c r="B4" s="22" t="s">
        <v>28</v>
      </c>
      <c r="C4" s="22" t="s">
        <v>29</v>
      </c>
      <c r="D4" s="22" t="s">
        <v>464</v>
      </c>
      <c r="E4" s="22" t="s">
        <v>28</v>
      </c>
      <c r="F4" s="22" t="s">
        <v>411</v>
      </c>
      <c r="G4" s="22" t="s">
        <v>412</v>
      </c>
      <c r="H4" s="22" t="s">
        <v>413</v>
      </c>
      <c r="I4" s="22" t="s">
        <v>23</v>
      </c>
      <c r="J4" s="23">
        <v>-6195.06</v>
      </c>
      <c r="K4" s="22" t="s">
        <v>30</v>
      </c>
      <c r="L4" s="22" t="s">
        <v>23</v>
      </c>
      <c r="M4" s="22" t="s">
        <v>23</v>
      </c>
      <c r="N4" s="22" t="s">
        <v>29</v>
      </c>
      <c r="O4" s="4">
        <v>42035</v>
      </c>
      <c r="P4" s="4">
        <v>42047</v>
      </c>
      <c r="Q4" s="22" t="s">
        <v>25</v>
      </c>
    </row>
    <row r="5" spans="1:17" hidden="1" x14ac:dyDescent="0.25">
      <c r="A5" s="22" t="s">
        <v>409</v>
      </c>
      <c r="B5" s="22" t="s">
        <v>130</v>
      </c>
      <c r="C5" s="22" t="s">
        <v>467</v>
      </c>
      <c r="D5" s="22" t="s">
        <v>464</v>
      </c>
      <c r="E5" s="22" t="s">
        <v>28</v>
      </c>
      <c r="F5" s="22" t="s">
        <v>411</v>
      </c>
      <c r="G5" s="22" t="s">
        <v>412</v>
      </c>
      <c r="H5" s="22" t="s">
        <v>413</v>
      </c>
      <c r="I5" s="22" t="s">
        <v>23</v>
      </c>
      <c r="J5" s="23">
        <v>-436.46</v>
      </c>
      <c r="K5" s="22" t="s">
        <v>414</v>
      </c>
      <c r="L5" s="22" t="s">
        <v>23</v>
      </c>
      <c r="M5" s="22" t="s">
        <v>23</v>
      </c>
      <c r="N5" s="22" t="s">
        <v>467</v>
      </c>
      <c r="O5" s="4">
        <v>42063</v>
      </c>
      <c r="P5" s="4">
        <v>42068</v>
      </c>
      <c r="Q5" s="22" t="s">
        <v>25</v>
      </c>
    </row>
    <row r="6" spans="1:17" hidden="1" x14ac:dyDescent="0.25">
      <c r="A6" s="22" t="s">
        <v>415</v>
      </c>
      <c r="B6" s="22" t="s">
        <v>130</v>
      </c>
      <c r="C6" s="22" t="s">
        <v>468</v>
      </c>
      <c r="D6" s="22" t="s">
        <v>464</v>
      </c>
      <c r="E6" s="22" t="s">
        <v>28</v>
      </c>
      <c r="F6" s="22" t="s">
        <v>411</v>
      </c>
      <c r="G6" s="22" t="s">
        <v>412</v>
      </c>
      <c r="H6" s="22" t="s">
        <v>413</v>
      </c>
      <c r="I6" s="22" t="s">
        <v>469</v>
      </c>
      <c r="J6" s="23">
        <v>4746.4399999999996</v>
      </c>
      <c r="K6" s="22" t="s">
        <v>417</v>
      </c>
      <c r="L6" s="22" t="s">
        <v>23</v>
      </c>
      <c r="M6" s="22" t="s">
        <v>23</v>
      </c>
      <c r="N6" s="22" t="s">
        <v>468</v>
      </c>
      <c r="O6" s="4">
        <v>42063</v>
      </c>
      <c r="P6" s="4">
        <v>42074</v>
      </c>
      <c r="Q6" s="22" t="s">
        <v>25</v>
      </c>
    </row>
    <row r="7" spans="1:17" hidden="1" x14ac:dyDescent="0.25">
      <c r="A7" s="22" t="s">
        <v>409</v>
      </c>
      <c r="B7" s="22" t="s">
        <v>130</v>
      </c>
      <c r="C7" s="22" t="s">
        <v>470</v>
      </c>
      <c r="D7" s="22" t="s">
        <v>464</v>
      </c>
      <c r="E7" s="22" t="s">
        <v>28</v>
      </c>
      <c r="F7" s="22" t="s">
        <v>411</v>
      </c>
      <c r="G7" s="22" t="s">
        <v>412</v>
      </c>
      <c r="H7" s="22" t="s">
        <v>413</v>
      </c>
      <c r="I7" s="22" t="s">
        <v>23</v>
      </c>
      <c r="J7" s="23">
        <v>436.46</v>
      </c>
      <c r="K7" s="22" t="s">
        <v>414</v>
      </c>
      <c r="L7" s="22" t="s">
        <v>23</v>
      </c>
      <c r="M7" s="22" t="s">
        <v>23</v>
      </c>
      <c r="N7" s="22" t="s">
        <v>467</v>
      </c>
      <c r="O7" s="4">
        <v>42063</v>
      </c>
      <c r="P7" s="4">
        <v>42072</v>
      </c>
      <c r="Q7" s="22" t="s">
        <v>25</v>
      </c>
    </row>
    <row r="8" spans="1:17" hidden="1" x14ac:dyDescent="0.25">
      <c r="A8" s="22" t="s">
        <v>409</v>
      </c>
      <c r="B8" s="22" t="s">
        <v>130</v>
      </c>
      <c r="C8" s="22" t="s">
        <v>471</v>
      </c>
      <c r="D8" s="22" t="s">
        <v>464</v>
      </c>
      <c r="E8" s="22" t="s">
        <v>28</v>
      </c>
      <c r="F8" s="22" t="s">
        <v>411</v>
      </c>
      <c r="G8" s="22" t="s">
        <v>412</v>
      </c>
      <c r="H8" s="22" t="s">
        <v>413</v>
      </c>
      <c r="I8" s="22" t="s">
        <v>23</v>
      </c>
      <c r="J8" s="23">
        <v>-1246.24</v>
      </c>
      <c r="K8" s="22" t="s">
        <v>414</v>
      </c>
      <c r="L8" s="22" t="s">
        <v>23</v>
      </c>
      <c r="M8" s="22" t="s">
        <v>23</v>
      </c>
      <c r="N8" s="22" t="s">
        <v>471</v>
      </c>
      <c r="O8" s="4">
        <v>42063</v>
      </c>
      <c r="P8" s="4">
        <v>42072</v>
      </c>
      <c r="Q8" s="22" t="s">
        <v>25</v>
      </c>
    </row>
    <row r="9" spans="1:17" hidden="1" x14ac:dyDescent="0.25">
      <c r="A9" s="22" t="s">
        <v>17</v>
      </c>
      <c r="B9" s="22" t="s">
        <v>28</v>
      </c>
      <c r="C9" s="22" t="s">
        <v>32</v>
      </c>
      <c r="D9" s="22" t="s">
        <v>464</v>
      </c>
      <c r="E9" s="22" t="s">
        <v>28</v>
      </c>
      <c r="F9" s="22" t="s">
        <v>411</v>
      </c>
      <c r="G9" s="22" t="s">
        <v>412</v>
      </c>
      <c r="H9" s="22" t="s">
        <v>413</v>
      </c>
      <c r="I9" s="22" t="s">
        <v>23</v>
      </c>
      <c r="J9" s="23">
        <v>-6437.56</v>
      </c>
      <c r="K9" s="22" t="s">
        <v>30</v>
      </c>
      <c r="L9" s="22" t="s">
        <v>23</v>
      </c>
      <c r="M9" s="22" t="s">
        <v>23</v>
      </c>
      <c r="N9" s="22" t="s">
        <v>32</v>
      </c>
      <c r="O9" s="4">
        <v>42063</v>
      </c>
      <c r="P9" s="4">
        <v>42074</v>
      </c>
      <c r="Q9" s="22" t="s">
        <v>25</v>
      </c>
    </row>
    <row r="10" spans="1:17" hidden="1" x14ac:dyDescent="0.25">
      <c r="A10" s="22" t="s">
        <v>409</v>
      </c>
      <c r="B10" s="22" t="s">
        <v>130</v>
      </c>
      <c r="C10" s="22" t="s">
        <v>472</v>
      </c>
      <c r="D10" s="22" t="s">
        <v>464</v>
      </c>
      <c r="E10" s="22" t="s">
        <v>28</v>
      </c>
      <c r="F10" s="22" t="s">
        <v>411</v>
      </c>
      <c r="G10" s="22" t="s">
        <v>412</v>
      </c>
      <c r="H10" s="22" t="s">
        <v>413</v>
      </c>
      <c r="I10" s="22" t="s">
        <v>23</v>
      </c>
      <c r="J10" s="23">
        <v>-2053.04</v>
      </c>
      <c r="K10" s="22" t="s">
        <v>414</v>
      </c>
      <c r="L10" s="22" t="s">
        <v>23</v>
      </c>
      <c r="M10" s="22" t="s">
        <v>23</v>
      </c>
      <c r="N10" s="22" t="s">
        <v>472</v>
      </c>
      <c r="O10" s="4">
        <v>42094</v>
      </c>
      <c r="P10" s="4">
        <v>42097</v>
      </c>
      <c r="Q10" s="22" t="s">
        <v>25</v>
      </c>
    </row>
    <row r="11" spans="1:17" hidden="1" x14ac:dyDescent="0.25">
      <c r="A11" s="22" t="s">
        <v>415</v>
      </c>
      <c r="B11" s="22" t="s">
        <v>130</v>
      </c>
      <c r="C11" s="22" t="s">
        <v>473</v>
      </c>
      <c r="D11" s="22" t="s">
        <v>464</v>
      </c>
      <c r="E11" s="22" t="s">
        <v>28</v>
      </c>
      <c r="F11" s="22" t="s">
        <v>411</v>
      </c>
      <c r="G11" s="22" t="s">
        <v>412</v>
      </c>
      <c r="H11" s="22" t="s">
        <v>413</v>
      </c>
      <c r="I11" s="22" t="s">
        <v>23</v>
      </c>
      <c r="J11" s="23">
        <v>6011.9</v>
      </c>
      <c r="K11" s="22" t="s">
        <v>417</v>
      </c>
      <c r="L11" s="22" t="s">
        <v>23</v>
      </c>
      <c r="M11" s="22" t="s">
        <v>23</v>
      </c>
      <c r="N11" s="22" t="s">
        <v>473</v>
      </c>
      <c r="O11" s="4">
        <v>42094</v>
      </c>
      <c r="P11" s="4">
        <v>42102</v>
      </c>
      <c r="Q11" s="22" t="s">
        <v>25</v>
      </c>
    </row>
    <row r="12" spans="1:17" hidden="1" x14ac:dyDescent="0.25">
      <c r="A12" s="22" t="s">
        <v>17</v>
      </c>
      <c r="B12" s="22" t="s">
        <v>28</v>
      </c>
      <c r="C12" s="22" t="s">
        <v>39</v>
      </c>
      <c r="D12" s="22" t="s">
        <v>464</v>
      </c>
      <c r="E12" s="22" t="s">
        <v>28</v>
      </c>
      <c r="F12" s="22" t="s">
        <v>411</v>
      </c>
      <c r="G12" s="22" t="s">
        <v>412</v>
      </c>
      <c r="H12" s="22" t="s">
        <v>413</v>
      </c>
      <c r="I12" s="22" t="s">
        <v>23</v>
      </c>
      <c r="J12" s="23">
        <v>-4000</v>
      </c>
      <c r="K12" s="22" t="s">
        <v>40</v>
      </c>
      <c r="L12" s="22" t="s">
        <v>23</v>
      </c>
      <c r="M12" s="22" t="s">
        <v>23</v>
      </c>
      <c r="N12" s="22" t="s">
        <v>39</v>
      </c>
      <c r="O12" s="4">
        <v>42094</v>
      </c>
      <c r="P12" s="4">
        <v>42103</v>
      </c>
      <c r="Q12" s="22" t="s">
        <v>25</v>
      </c>
    </row>
    <row r="13" spans="1:17" hidden="1" x14ac:dyDescent="0.25">
      <c r="A13" s="22" t="s">
        <v>409</v>
      </c>
      <c r="B13" s="22" t="s">
        <v>130</v>
      </c>
      <c r="C13" s="22" t="s">
        <v>474</v>
      </c>
      <c r="D13" s="22" t="s">
        <v>464</v>
      </c>
      <c r="E13" s="22" t="s">
        <v>28</v>
      </c>
      <c r="F13" s="22" t="s">
        <v>411</v>
      </c>
      <c r="G13" s="22" t="s">
        <v>412</v>
      </c>
      <c r="H13" s="22" t="s">
        <v>413</v>
      </c>
      <c r="I13" s="22" t="s">
        <v>23</v>
      </c>
      <c r="J13" s="23">
        <v>-578.21</v>
      </c>
      <c r="K13" s="22" t="s">
        <v>414</v>
      </c>
      <c r="L13" s="22" t="s">
        <v>23</v>
      </c>
      <c r="M13" s="22" t="s">
        <v>23</v>
      </c>
      <c r="N13" s="22" t="s">
        <v>474</v>
      </c>
      <c r="O13" s="4">
        <v>42124</v>
      </c>
      <c r="P13" s="4">
        <v>42128</v>
      </c>
      <c r="Q13" s="22" t="s">
        <v>25</v>
      </c>
    </row>
    <row r="14" spans="1:17" hidden="1" x14ac:dyDescent="0.25">
      <c r="A14" s="22" t="s">
        <v>415</v>
      </c>
      <c r="B14" s="22" t="s">
        <v>130</v>
      </c>
      <c r="C14" s="22" t="s">
        <v>475</v>
      </c>
      <c r="D14" s="22" t="s">
        <v>464</v>
      </c>
      <c r="E14" s="22" t="s">
        <v>28</v>
      </c>
      <c r="F14" s="22" t="s">
        <v>411</v>
      </c>
      <c r="G14" s="22" t="s">
        <v>412</v>
      </c>
      <c r="H14" s="22" t="s">
        <v>413</v>
      </c>
      <c r="I14" s="22" t="s">
        <v>23</v>
      </c>
      <c r="J14" s="23">
        <v>4282.38</v>
      </c>
      <c r="K14" s="22" t="s">
        <v>417</v>
      </c>
      <c r="L14" s="22" t="s">
        <v>23</v>
      </c>
      <c r="M14" s="22" t="s">
        <v>23</v>
      </c>
      <c r="N14" s="22" t="s">
        <v>475</v>
      </c>
      <c r="O14" s="4">
        <v>42124</v>
      </c>
      <c r="P14" s="4">
        <v>42132</v>
      </c>
      <c r="Q14" s="22" t="s">
        <v>25</v>
      </c>
    </row>
    <row r="15" spans="1:17" hidden="1" x14ac:dyDescent="0.25">
      <c r="A15" s="22" t="s">
        <v>17</v>
      </c>
      <c r="B15" s="22" t="s">
        <v>28</v>
      </c>
      <c r="C15" s="22" t="s">
        <v>47</v>
      </c>
      <c r="D15" s="22" t="s">
        <v>464</v>
      </c>
      <c r="E15" s="22" t="s">
        <v>28</v>
      </c>
      <c r="F15" s="22" t="s">
        <v>411</v>
      </c>
      <c r="G15" s="22" t="s">
        <v>412</v>
      </c>
      <c r="H15" s="22" t="s">
        <v>413</v>
      </c>
      <c r="I15" s="22" t="s">
        <v>23</v>
      </c>
      <c r="J15" s="23">
        <v>-5460</v>
      </c>
      <c r="K15" s="22" t="s">
        <v>24</v>
      </c>
      <c r="L15" s="22" t="s">
        <v>23</v>
      </c>
      <c r="M15" s="22" t="s">
        <v>23</v>
      </c>
      <c r="N15" s="22" t="s">
        <v>47</v>
      </c>
      <c r="O15" s="4">
        <v>42124</v>
      </c>
      <c r="P15" s="4">
        <v>42135</v>
      </c>
      <c r="Q15" s="22" t="s">
        <v>25</v>
      </c>
    </row>
    <row r="16" spans="1:17" hidden="1" x14ac:dyDescent="0.25">
      <c r="A16" s="22" t="s">
        <v>409</v>
      </c>
      <c r="B16" s="22" t="s">
        <v>130</v>
      </c>
      <c r="C16" s="22" t="s">
        <v>476</v>
      </c>
      <c r="D16" s="22" t="s">
        <v>464</v>
      </c>
      <c r="E16" s="22" t="s">
        <v>28</v>
      </c>
      <c r="F16" s="22" t="s">
        <v>411</v>
      </c>
      <c r="G16" s="22" t="s">
        <v>412</v>
      </c>
      <c r="H16" s="22" t="s">
        <v>413</v>
      </c>
      <c r="I16" s="22" t="s">
        <v>23</v>
      </c>
      <c r="J16" s="23">
        <v>-228.13</v>
      </c>
      <c r="K16" s="22" t="s">
        <v>414</v>
      </c>
      <c r="L16" s="22" t="s">
        <v>23</v>
      </c>
      <c r="M16" s="22" t="s">
        <v>23</v>
      </c>
      <c r="N16" s="22" t="s">
        <v>476</v>
      </c>
      <c r="O16" s="4">
        <v>42155</v>
      </c>
      <c r="P16" s="4">
        <v>42158</v>
      </c>
      <c r="Q16" s="22" t="s">
        <v>25</v>
      </c>
    </row>
    <row r="17" spans="1:17" hidden="1" x14ac:dyDescent="0.25">
      <c r="A17" s="22" t="s">
        <v>415</v>
      </c>
      <c r="B17" s="22" t="s">
        <v>130</v>
      </c>
      <c r="C17" s="22" t="s">
        <v>477</v>
      </c>
      <c r="D17" s="22" t="s">
        <v>464</v>
      </c>
      <c r="E17" s="22" t="s">
        <v>28</v>
      </c>
      <c r="F17" s="22" t="s">
        <v>411</v>
      </c>
      <c r="G17" s="22" t="s">
        <v>412</v>
      </c>
      <c r="H17" s="22" t="s">
        <v>413</v>
      </c>
      <c r="I17" s="22" t="s">
        <v>23</v>
      </c>
      <c r="J17" s="23">
        <v>3005.21</v>
      </c>
      <c r="K17" s="22" t="s">
        <v>417</v>
      </c>
      <c r="L17" s="22" t="s">
        <v>23</v>
      </c>
      <c r="M17" s="22" t="s">
        <v>23</v>
      </c>
      <c r="N17" s="22" t="s">
        <v>477</v>
      </c>
      <c r="O17" s="4">
        <v>42155</v>
      </c>
      <c r="P17" s="4">
        <v>42160</v>
      </c>
      <c r="Q17" s="22" t="s">
        <v>25</v>
      </c>
    </row>
    <row r="18" spans="1:17" hidden="1" x14ac:dyDescent="0.25">
      <c r="A18" s="22" t="s">
        <v>17</v>
      </c>
      <c r="B18" s="22" t="s">
        <v>28</v>
      </c>
      <c r="C18" s="22" t="s">
        <v>51</v>
      </c>
      <c r="D18" s="22" t="s">
        <v>464</v>
      </c>
      <c r="E18" s="22" t="s">
        <v>28</v>
      </c>
      <c r="F18" s="22" t="s">
        <v>411</v>
      </c>
      <c r="G18" s="22" t="s">
        <v>412</v>
      </c>
      <c r="H18" s="22" t="s">
        <v>413</v>
      </c>
      <c r="I18" s="22" t="s">
        <v>23</v>
      </c>
      <c r="J18" s="23">
        <v>-5286</v>
      </c>
      <c r="K18" s="22" t="s">
        <v>24</v>
      </c>
      <c r="L18" s="22" t="s">
        <v>23</v>
      </c>
      <c r="M18" s="22" t="s">
        <v>23</v>
      </c>
      <c r="N18" s="22" t="s">
        <v>51</v>
      </c>
      <c r="O18" s="4">
        <v>42155</v>
      </c>
      <c r="P18" s="4">
        <v>42164</v>
      </c>
      <c r="Q18" s="22" t="s">
        <v>25</v>
      </c>
    </row>
    <row r="19" spans="1:17" hidden="1" x14ac:dyDescent="0.25">
      <c r="A19" s="22" t="s">
        <v>409</v>
      </c>
      <c r="B19" s="22" t="s">
        <v>130</v>
      </c>
      <c r="C19" s="22" t="s">
        <v>478</v>
      </c>
      <c r="D19" s="22" t="s">
        <v>464</v>
      </c>
      <c r="E19" s="22" t="s">
        <v>28</v>
      </c>
      <c r="F19" s="22" t="s">
        <v>411</v>
      </c>
      <c r="G19" s="22" t="s">
        <v>412</v>
      </c>
      <c r="H19" s="22" t="s">
        <v>413</v>
      </c>
      <c r="I19" s="22" t="s">
        <v>23</v>
      </c>
      <c r="J19" s="23">
        <v>-1425.18</v>
      </c>
      <c r="K19" s="22" t="s">
        <v>414</v>
      </c>
      <c r="L19" s="22" t="s">
        <v>23</v>
      </c>
      <c r="M19" s="22" t="s">
        <v>23</v>
      </c>
      <c r="N19" s="22" t="s">
        <v>478</v>
      </c>
      <c r="O19" s="4">
        <v>42185</v>
      </c>
      <c r="P19" s="4">
        <v>42187</v>
      </c>
      <c r="Q19" s="22" t="s">
        <v>25</v>
      </c>
    </row>
    <row r="20" spans="1:17" hidden="1" x14ac:dyDescent="0.25">
      <c r="A20" s="22" t="s">
        <v>415</v>
      </c>
      <c r="B20" s="22" t="s">
        <v>130</v>
      </c>
      <c r="C20" s="22" t="s">
        <v>479</v>
      </c>
      <c r="D20" s="22" t="s">
        <v>464</v>
      </c>
      <c r="E20" s="22" t="s">
        <v>28</v>
      </c>
      <c r="F20" s="22" t="s">
        <v>411</v>
      </c>
      <c r="G20" s="22" t="s">
        <v>412</v>
      </c>
      <c r="H20" s="22" t="s">
        <v>413</v>
      </c>
      <c r="I20" s="22" t="s">
        <v>23</v>
      </c>
      <c r="J20" s="23">
        <v>6121.19</v>
      </c>
      <c r="K20" s="22" t="s">
        <v>417</v>
      </c>
      <c r="L20" s="22" t="s">
        <v>23</v>
      </c>
      <c r="M20" s="22" t="s">
        <v>23</v>
      </c>
      <c r="N20" s="22" t="s">
        <v>479</v>
      </c>
      <c r="O20" s="4">
        <v>42185</v>
      </c>
      <c r="P20" s="4">
        <v>42194</v>
      </c>
      <c r="Q20" s="22" t="s">
        <v>25</v>
      </c>
    </row>
    <row r="21" spans="1:17" hidden="1" x14ac:dyDescent="0.25">
      <c r="A21" s="22" t="s">
        <v>17</v>
      </c>
      <c r="B21" s="22" t="s">
        <v>28</v>
      </c>
      <c r="C21" s="22" t="s">
        <v>55</v>
      </c>
      <c r="D21" s="22" t="s">
        <v>464</v>
      </c>
      <c r="E21" s="22" t="s">
        <v>28</v>
      </c>
      <c r="F21" s="22" t="s">
        <v>411</v>
      </c>
      <c r="G21" s="22" t="s">
        <v>412</v>
      </c>
      <c r="H21" s="22" t="s">
        <v>413</v>
      </c>
      <c r="I21" s="22" t="s">
        <v>23</v>
      </c>
      <c r="J21" s="23">
        <v>-4877</v>
      </c>
      <c r="K21" s="22" t="s">
        <v>24</v>
      </c>
      <c r="L21" s="22" t="s">
        <v>23</v>
      </c>
      <c r="M21" s="22" t="s">
        <v>23</v>
      </c>
      <c r="N21" s="22" t="s">
        <v>55</v>
      </c>
      <c r="O21" s="4">
        <v>42185</v>
      </c>
      <c r="P21" s="4">
        <v>42195</v>
      </c>
      <c r="Q21" s="22" t="s">
        <v>25</v>
      </c>
    </row>
    <row r="22" spans="1:17" hidden="1" x14ac:dyDescent="0.25">
      <c r="A22" s="22" t="s">
        <v>17</v>
      </c>
      <c r="B22" s="22" t="s">
        <v>28</v>
      </c>
      <c r="C22" s="22" t="s">
        <v>57</v>
      </c>
      <c r="D22" s="22" t="s">
        <v>464</v>
      </c>
      <c r="E22" s="22" t="s">
        <v>28</v>
      </c>
      <c r="F22" s="22" t="s">
        <v>411</v>
      </c>
      <c r="G22" s="22" t="s">
        <v>412</v>
      </c>
      <c r="H22" s="22" t="s">
        <v>413</v>
      </c>
      <c r="I22" s="22" t="s">
        <v>23</v>
      </c>
      <c r="J22" s="23">
        <v>14000</v>
      </c>
      <c r="K22" s="22" t="s">
        <v>40</v>
      </c>
      <c r="L22" s="22" t="s">
        <v>23</v>
      </c>
      <c r="M22" s="22" t="s">
        <v>23</v>
      </c>
      <c r="N22" s="22" t="s">
        <v>57</v>
      </c>
      <c r="O22" s="4">
        <v>42185</v>
      </c>
      <c r="P22" s="4">
        <v>42195</v>
      </c>
      <c r="Q22" s="22" t="s">
        <v>25</v>
      </c>
    </row>
    <row r="23" spans="1:17" hidden="1" x14ac:dyDescent="0.25">
      <c r="A23" s="22" t="s">
        <v>409</v>
      </c>
      <c r="B23" s="22" t="s">
        <v>130</v>
      </c>
      <c r="C23" s="22" t="s">
        <v>480</v>
      </c>
      <c r="D23" s="22" t="s">
        <v>464</v>
      </c>
      <c r="E23" s="22" t="s">
        <v>28</v>
      </c>
      <c r="F23" s="22" t="s">
        <v>411</v>
      </c>
      <c r="G23" s="22" t="s">
        <v>412</v>
      </c>
      <c r="H23" s="22" t="s">
        <v>413</v>
      </c>
      <c r="I23" s="22" t="s">
        <v>23</v>
      </c>
      <c r="J23" s="23">
        <v>-864.06</v>
      </c>
      <c r="K23" s="22" t="s">
        <v>414</v>
      </c>
      <c r="L23" s="22" t="s">
        <v>23</v>
      </c>
      <c r="M23" s="22" t="s">
        <v>23</v>
      </c>
      <c r="N23" s="22" t="s">
        <v>480</v>
      </c>
      <c r="O23" s="4">
        <v>42216</v>
      </c>
      <c r="P23" s="4">
        <v>42219</v>
      </c>
      <c r="Q23" s="22" t="s">
        <v>25</v>
      </c>
    </row>
    <row r="24" spans="1:17" hidden="1" x14ac:dyDescent="0.25">
      <c r="A24" s="22" t="s">
        <v>415</v>
      </c>
      <c r="B24" s="22" t="s">
        <v>130</v>
      </c>
      <c r="C24" s="22" t="s">
        <v>481</v>
      </c>
      <c r="D24" s="22" t="s">
        <v>464</v>
      </c>
      <c r="E24" s="22" t="s">
        <v>28</v>
      </c>
      <c r="F24" s="22" t="s">
        <v>411</v>
      </c>
      <c r="G24" s="22" t="s">
        <v>412</v>
      </c>
      <c r="H24" s="22" t="s">
        <v>413</v>
      </c>
      <c r="I24" s="22" t="s">
        <v>23</v>
      </c>
      <c r="J24" s="23">
        <v>4359.93</v>
      </c>
      <c r="K24" s="22" t="s">
        <v>417</v>
      </c>
      <c r="L24" s="22" t="s">
        <v>23</v>
      </c>
      <c r="M24" s="22" t="s">
        <v>23</v>
      </c>
      <c r="N24" s="22" t="s">
        <v>481</v>
      </c>
      <c r="O24" s="4">
        <v>42216</v>
      </c>
      <c r="P24" s="4">
        <v>42226</v>
      </c>
      <c r="Q24" s="22" t="s">
        <v>25</v>
      </c>
    </row>
    <row r="25" spans="1:17" hidden="1" x14ac:dyDescent="0.25">
      <c r="A25" s="22" t="s">
        <v>17</v>
      </c>
      <c r="B25" s="22" t="s">
        <v>28</v>
      </c>
      <c r="C25" s="22" t="s">
        <v>60</v>
      </c>
      <c r="D25" s="22" t="s">
        <v>464</v>
      </c>
      <c r="E25" s="22" t="s">
        <v>28</v>
      </c>
      <c r="F25" s="22" t="s">
        <v>411</v>
      </c>
      <c r="G25" s="22" t="s">
        <v>412</v>
      </c>
      <c r="H25" s="22" t="s">
        <v>413</v>
      </c>
      <c r="I25" s="22" t="s">
        <v>23</v>
      </c>
      <c r="J25" s="23">
        <v>-4856</v>
      </c>
      <c r="K25" s="22" t="s">
        <v>24</v>
      </c>
      <c r="L25" s="22" t="s">
        <v>23</v>
      </c>
      <c r="M25" s="22" t="s">
        <v>23</v>
      </c>
      <c r="N25" s="22" t="s">
        <v>60</v>
      </c>
      <c r="O25" s="4">
        <v>42216</v>
      </c>
      <c r="P25" s="4">
        <v>42228</v>
      </c>
      <c r="Q25" s="22" t="s">
        <v>25</v>
      </c>
    </row>
    <row r="26" spans="1:17" hidden="1" x14ac:dyDescent="0.25">
      <c r="A26" s="22" t="s">
        <v>409</v>
      </c>
      <c r="B26" s="22" t="s">
        <v>130</v>
      </c>
      <c r="C26" s="22" t="s">
        <v>482</v>
      </c>
      <c r="D26" s="22" t="s">
        <v>464</v>
      </c>
      <c r="E26" s="22" t="s">
        <v>28</v>
      </c>
      <c r="F26" s="22" t="s">
        <v>411</v>
      </c>
      <c r="G26" s="22" t="s">
        <v>412</v>
      </c>
      <c r="H26" s="22" t="s">
        <v>413</v>
      </c>
      <c r="I26" s="22" t="s">
        <v>23</v>
      </c>
      <c r="J26" s="23">
        <v>-1304.6600000000001</v>
      </c>
      <c r="K26" s="22" t="s">
        <v>414</v>
      </c>
      <c r="L26" s="22" t="s">
        <v>23</v>
      </c>
      <c r="M26" s="22" t="s">
        <v>23</v>
      </c>
      <c r="N26" s="22" t="s">
        <v>482</v>
      </c>
      <c r="O26" s="4">
        <v>42247</v>
      </c>
      <c r="P26" s="4">
        <v>42249</v>
      </c>
      <c r="Q26" s="22" t="s">
        <v>25</v>
      </c>
    </row>
    <row r="27" spans="1:17" hidden="1" x14ac:dyDescent="0.25">
      <c r="A27" s="22" t="s">
        <v>415</v>
      </c>
      <c r="B27" s="22" t="s">
        <v>130</v>
      </c>
      <c r="C27" s="22" t="s">
        <v>483</v>
      </c>
      <c r="D27" s="22" t="s">
        <v>464</v>
      </c>
      <c r="E27" s="22" t="s">
        <v>28</v>
      </c>
      <c r="F27" s="22" t="s">
        <v>411</v>
      </c>
      <c r="G27" s="22" t="s">
        <v>412</v>
      </c>
      <c r="H27" s="22" t="s">
        <v>413</v>
      </c>
      <c r="I27" s="22" t="s">
        <v>23</v>
      </c>
      <c r="J27" s="23">
        <v>5220.46</v>
      </c>
      <c r="K27" s="22" t="s">
        <v>417</v>
      </c>
      <c r="L27" s="22" t="s">
        <v>23</v>
      </c>
      <c r="M27" s="22" t="s">
        <v>23</v>
      </c>
      <c r="N27" s="22" t="s">
        <v>483</v>
      </c>
      <c r="O27" s="4">
        <v>42247</v>
      </c>
      <c r="P27" s="4">
        <v>42256</v>
      </c>
      <c r="Q27" s="22" t="s">
        <v>25</v>
      </c>
    </row>
    <row r="28" spans="1:17" hidden="1" x14ac:dyDescent="0.25">
      <c r="A28" s="22" t="s">
        <v>17</v>
      </c>
      <c r="B28" s="22" t="s">
        <v>28</v>
      </c>
      <c r="C28" s="22" t="s">
        <v>62</v>
      </c>
      <c r="D28" s="22" t="s">
        <v>464</v>
      </c>
      <c r="E28" s="22" t="s">
        <v>28</v>
      </c>
      <c r="F28" s="22" t="s">
        <v>411</v>
      </c>
      <c r="G28" s="22" t="s">
        <v>412</v>
      </c>
      <c r="H28" s="22" t="s">
        <v>413</v>
      </c>
      <c r="I28" s="22" t="s">
        <v>23</v>
      </c>
      <c r="J28" s="23">
        <v>-4649</v>
      </c>
      <c r="K28" s="22" t="s">
        <v>24</v>
      </c>
      <c r="L28" s="22" t="s">
        <v>23</v>
      </c>
      <c r="M28" s="22" t="s">
        <v>23</v>
      </c>
      <c r="N28" s="22" t="s">
        <v>62</v>
      </c>
      <c r="O28" s="4">
        <v>42247</v>
      </c>
      <c r="P28" s="4">
        <v>42257</v>
      </c>
      <c r="Q28" s="22" t="s">
        <v>25</v>
      </c>
    </row>
    <row r="29" spans="1:17" hidden="1" x14ac:dyDescent="0.25">
      <c r="A29" s="22" t="s">
        <v>409</v>
      </c>
      <c r="B29" s="22" t="s">
        <v>130</v>
      </c>
      <c r="C29" s="22" t="s">
        <v>484</v>
      </c>
      <c r="D29" s="22" t="s">
        <v>464</v>
      </c>
      <c r="E29" s="22" t="s">
        <v>28</v>
      </c>
      <c r="F29" s="22" t="s">
        <v>411</v>
      </c>
      <c r="G29" s="22" t="s">
        <v>412</v>
      </c>
      <c r="H29" s="22" t="s">
        <v>413</v>
      </c>
      <c r="I29" s="22" t="s">
        <v>23</v>
      </c>
      <c r="J29" s="23">
        <v>-378.3</v>
      </c>
      <c r="K29" s="22" t="s">
        <v>414</v>
      </c>
      <c r="L29" s="22" t="s">
        <v>23</v>
      </c>
      <c r="M29" s="22" t="s">
        <v>23</v>
      </c>
      <c r="N29" s="22" t="s">
        <v>484</v>
      </c>
      <c r="O29" s="4">
        <v>42277</v>
      </c>
      <c r="P29" s="4">
        <v>42278</v>
      </c>
      <c r="Q29" s="22" t="s">
        <v>25</v>
      </c>
    </row>
    <row r="30" spans="1:17" hidden="1" x14ac:dyDescent="0.25">
      <c r="A30" s="22" t="s">
        <v>415</v>
      </c>
      <c r="B30" s="22" t="s">
        <v>130</v>
      </c>
      <c r="C30" s="22" t="s">
        <v>485</v>
      </c>
      <c r="D30" s="22" t="s">
        <v>464</v>
      </c>
      <c r="E30" s="22" t="s">
        <v>28</v>
      </c>
      <c r="F30" s="22" t="s">
        <v>411</v>
      </c>
      <c r="G30" s="22" t="s">
        <v>412</v>
      </c>
      <c r="H30" s="22" t="s">
        <v>413</v>
      </c>
      <c r="I30" s="22" t="s">
        <v>23</v>
      </c>
      <c r="J30" s="23">
        <v>6515.81</v>
      </c>
      <c r="K30" s="22" t="s">
        <v>417</v>
      </c>
      <c r="L30" s="22" t="s">
        <v>23</v>
      </c>
      <c r="M30" s="22" t="s">
        <v>23</v>
      </c>
      <c r="N30" s="22" t="s">
        <v>485</v>
      </c>
      <c r="O30" s="4">
        <v>42277</v>
      </c>
      <c r="P30" s="4">
        <v>42284</v>
      </c>
      <c r="Q30" s="22" t="s">
        <v>25</v>
      </c>
    </row>
    <row r="31" spans="1:17" hidden="1" x14ac:dyDescent="0.25">
      <c r="A31" s="22" t="s">
        <v>17</v>
      </c>
      <c r="B31" s="22" t="s">
        <v>28</v>
      </c>
      <c r="C31" s="22" t="s">
        <v>66</v>
      </c>
      <c r="D31" s="22" t="s">
        <v>464</v>
      </c>
      <c r="E31" s="22" t="s">
        <v>28</v>
      </c>
      <c r="F31" s="22" t="s">
        <v>411</v>
      </c>
      <c r="G31" s="22" t="s">
        <v>412</v>
      </c>
      <c r="H31" s="22" t="s">
        <v>413</v>
      </c>
      <c r="I31" s="22" t="s">
        <v>23</v>
      </c>
      <c r="J31" s="23">
        <v>-4000</v>
      </c>
      <c r="K31" s="22" t="s">
        <v>67</v>
      </c>
      <c r="L31" s="22" t="s">
        <v>23</v>
      </c>
      <c r="M31" s="22" t="s">
        <v>23</v>
      </c>
      <c r="N31" s="22" t="s">
        <v>66</v>
      </c>
      <c r="O31" s="4">
        <v>42277</v>
      </c>
      <c r="P31" s="4">
        <v>42286</v>
      </c>
      <c r="Q31" s="22" t="s">
        <v>25</v>
      </c>
    </row>
    <row r="32" spans="1:17" hidden="1" x14ac:dyDescent="0.25">
      <c r="A32" s="22" t="s">
        <v>409</v>
      </c>
      <c r="B32" s="22" t="s">
        <v>130</v>
      </c>
      <c r="C32" s="22" t="s">
        <v>486</v>
      </c>
      <c r="D32" s="22" t="s">
        <v>464</v>
      </c>
      <c r="E32" s="22" t="s">
        <v>28</v>
      </c>
      <c r="F32" s="22" t="s">
        <v>411</v>
      </c>
      <c r="G32" s="22" t="s">
        <v>412</v>
      </c>
      <c r="H32" s="22" t="s">
        <v>413</v>
      </c>
      <c r="I32" s="22" t="s">
        <v>23</v>
      </c>
      <c r="J32" s="23">
        <v>-429.85</v>
      </c>
      <c r="K32" s="22" t="s">
        <v>414</v>
      </c>
      <c r="L32" s="22" t="s">
        <v>23</v>
      </c>
      <c r="M32" s="22" t="s">
        <v>23</v>
      </c>
      <c r="N32" s="22" t="s">
        <v>486</v>
      </c>
      <c r="O32" s="4">
        <v>42308</v>
      </c>
      <c r="P32" s="4">
        <v>42311</v>
      </c>
      <c r="Q32" s="22" t="s">
        <v>25</v>
      </c>
    </row>
    <row r="33" spans="1:17" hidden="1" x14ac:dyDescent="0.25">
      <c r="A33" s="22" t="s">
        <v>415</v>
      </c>
      <c r="B33" s="22" t="s">
        <v>130</v>
      </c>
      <c r="C33" s="22" t="s">
        <v>487</v>
      </c>
      <c r="D33" s="22" t="s">
        <v>464</v>
      </c>
      <c r="E33" s="22" t="s">
        <v>28</v>
      </c>
      <c r="F33" s="22" t="s">
        <v>411</v>
      </c>
      <c r="G33" s="22" t="s">
        <v>412</v>
      </c>
      <c r="H33" s="22" t="s">
        <v>413</v>
      </c>
      <c r="I33" s="22" t="s">
        <v>23</v>
      </c>
      <c r="J33" s="23">
        <v>7219.59</v>
      </c>
      <c r="K33" s="22" t="s">
        <v>417</v>
      </c>
      <c r="L33" s="22" t="s">
        <v>23</v>
      </c>
      <c r="M33" s="22" t="s">
        <v>23</v>
      </c>
      <c r="N33" s="22" t="s">
        <v>487</v>
      </c>
      <c r="O33" s="4">
        <v>42308</v>
      </c>
      <c r="P33" s="4">
        <v>42314</v>
      </c>
      <c r="Q33" s="22" t="s">
        <v>25</v>
      </c>
    </row>
    <row r="34" spans="1:17" hidden="1" x14ac:dyDescent="0.25">
      <c r="A34" s="22" t="s">
        <v>17</v>
      </c>
      <c r="B34" s="22" t="s">
        <v>28</v>
      </c>
      <c r="C34" s="22" t="s">
        <v>71</v>
      </c>
      <c r="D34" s="22" t="s">
        <v>464</v>
      </c>
      <c r="E34" s="22" t="s">
        <v>28</v>
      </c>
      <c r="F34" s="22" t="s">
        <v>411</v>
      </c>
      <c r="G34" s="22" t="s">
        <v>412</v>
      </c>
      <c r="H34" s="22" t="s">
        <v>413</v>
      </c>
      <c r="I34" s="22" t="s">
        <v>23</v>
      </c>
      <c r="J34" s="23">
        <v>-5041</v>
      </c>
      <c r="K34" s="22" t="s">
        <v>24</v>
      </c>
      <c r="L34" s="22" t="s">
        <v>23</v>
      </c>
      <c r="M34" s="22" t="s">
        <v>23</v>
      </c>
      <c r="N34" s="22" t="s">
        <v>71</v>
      </c>
      <c r="O34" s="4">
        <v>42308</v>
      </c>
      <c r="P34" s="4">
        <v>42318</v>
      </c>
      <c r="Q34" s="22" t="s">
        <v>25</v>
      </c>
    </row>
    <row r="35" spans="1:17" hidden="1" x14ac:dyDescent="0.25">
      <c r="A35" s="22" t="s">
        <v>409</v>
      </c>
      <c r="B35" s="22" t="s">
        <v>130</v>
      </c>
      <c r="C35" s="22" t="s">
        <v>488</v>
      </c>
      <c r="D35" s="22" t="s">
        <v>464</v>
      </c>
      <c r="E35" s="22" t="s">
        <v>28</v>
      </c>
      <c r="F35" s="22" t="s">
        <v>411</v>
      </c>
      <c r="G35" s="22" t="s">
        <v>412</v>
      </c>
      <c r="H35" s="22" t="s">
        <v>413</v>
      </c>
      <c r="I35" s="22" t="s">
        <v>23</v>
      </c>
      <c r="J35" s="23">
        <v>-795.29</v>
      </c>
      <c r="K35" s="22" t="s">
        <v>414</v>
      </c>
      <c r="L35" s="22" t="s">
        <v>23</v>
      </c>
      <c r="M35" s="22" t="s">
        <v>23</v>
      </c>
      <c r="N35" s="22" t="s">
        <v>488</v>
      </c>
      <c r="O35" s="4">
        <v>42338</v>
      </c>
      <c r="P35" s="4">
        <v>42340</v>
      </c>
      <c r="Q35" s="22" t="s">
        <v>25</v>
      </c>
    </row>
    <row r="36" spans="1:17" hidden="1" x14ac:dyDescent="0.25">
      <c r="A36" s="22" t="s">
        <v>415</v>
      </c>
      <c r="B36" s="22" t="s">
        <v>130</v>
      </c>
      <c r="C36" s="22" t="s">
        <v>489</v>
      </c>
      <c r="D36" s="22" t="s">
        <v>464</v>
      </c>
      <c r="E36" s="22" t="s">
        <v>28</v>
      </c>
      <c r="F36" s="22" t="s">
        <v>411</v>
      </c>
      <c r="G36" s="22" t="s">
        <v>412</v>
      </c>
      <c r="H36" s="22" t="s">
        <v>413</v>
      </c>
      <c r="I36" s="22" t="s">
        <v>23</v>
      </c>
      <c r="J36" s="23">
        <v>4501.6400000000003</v>
      </c>
      <c r="K36" s="22" t="s">
        <v>417</v>
      </c>
      <c r="L36" s="22" t="s">
        <v>23</v>
      </c>
      <c r="M36" s="22" t="s">
        <v>23</v>
      </c>
      <c r="N36" s="22" t="s">
        <v>489</v>
      </c>
      <c r="O36" s="4">
        <v>42338</v>
      </c>
      <c r="P36" s="4">
        <v>42346</v>
      </c>
      <c r="Q36" s="22" t="s">
        <v>25</v>
      </c>
    </row>
    <row r="37" spans="1:17" hidden="1" x14ac:dyDescent="0.25">
      <c r="A37" s="22" t="s">
        <v>17</v>
      </c>
      <c r="B37" s="22" t="s">
        <v>28</v>
      </c>
      <c r="C37" s="22" t="s">
        <v>75</v>
      </c>
      <c r="D37" s="22" t="s">
        <v>464</v>
      </c>
      <c r="E37" s="22" t="s">
        <v>28</v>
      </c>
      <c r="F37" s="22" t="s">
        <v>411</v>
      </c>
      <c r="G37" s="22" t="s">
        <v>412</v>
      </c>
      <c r="H37" s="22" t="s">
        <v>413</v>
      </c>
      <c r="I37" s="22" t="s">
        <v>23</v>
      </c>
      <c r="J37" s="23">
        <v>-4847</v>
      </c>
      <c r="K37" s="22" t="s">
        <v>24</v>
      </c>
      <c r="L37" s="22" t="s">
        <v>23</v>
      </c>
      <c r="M37" s="22" t="s">
        <v>23</v>
      </c>
      <c r="N37" s="22" t="s">
        <v>75</v>
      </c>
      <c r="O37" s="4">
        <v>42338</v>
      </c>
      <c r="P37" s="4">
        <v>42347</v>
      </c>
      <c r="Q37" s="22" t="s">
        <v>25</v>
      </c>
    </row>
    <row r="38" spans="1:17" hidden="1" x14ac:dyDescent="0.25">
      <c r="A38" s="22" t="s">
        <v>409</v>
      </c>
      <c r="B38" s="22" t="s">
        <v>130</v>
      </c>
      <c r="C38" s="22" t="s">
        <v>490</v>
      </c>
      <c r="D38" s="22" t="s">
        <v>464</v>
      </c>
      <c r="E38" s="22" t="s">
        <v>28</v>
      </c>
      <c r="F38" s="22" t="s">
        <v>411</v>
      </c>
      <c r="G38" s="22" t="s">
        <v>412</v>
      </c>
      <c r="H38" s="22" t="s">
        <v>413</v>
      </c>
      <c r="I38" s="22" t="s">
        <v>23</v>
      </c>
      <c r="J38" s="23">
        <v>-463.49</v>
      </c>
      <c r="K38" s="22" t="s">
        <v>414</v>
      </c>
      <c r="L38" s="22" t="s">
        <v>23</v>
      </c>
      <c r="M38" s="22" t="s">
        <v>23</v>
      </c>
      <c r="N38" s="22" t="s">
        <v>490</v>
      </c>
      <c r="O38" s="4">
        <v>42369</v>
      </c>
      <c r="P38" s="4">
        <v>42378</v>
      </c>
      <c r="Q38" s="22" t="s">
        <v>25</v>
      </c>
    </row>
    <row r="39" spans="1:17" hidden="1" x14ac:dyDescent="0.25">
      <c r="A39" s="22" t="s">
        <v>415</v>
      </c>
      <c r="B39" s="22" t="s">
        <v>130</v>
      </c>
      <c r="C39" s="22" t="s">
        <v>491</v>
      </c>
      <c r="D39" s="22" t="s">
        <v>464</v>
      </c>
      <c r="E39" s="22" t="s">
        <v>28</v>
      </c>
      <c r="F39" s="22" t="s">
        <v>411</v>
      </c>
      <c r="G39" s="22" t="s">
        <v>412</v>
      </c>
      <c r="H39" s="22" t="s">
        <v>413</v>
      </c>
      <c r="I39" s="22" t="s">
        <v>23</v>
      </c>
      <c r="J39" s="23">
        <v>3736.19</v>
      </c>
      <c r="K39" s="22" t="s">
        <v>417</v>
      </c>
      <c r="L39" s="22" t="s">
        <v>23</v>
      </c>
      <c r="M39" s="22" t="s">
        <v>23</v>
      </c>
      <c r="N39" s="22" t="s">
        <v>491</v>
      </c>
      <c r="O39" s="4">
        <v>42369</v>
      </c>
      <c r="P39" s="4">
        <v>42382</v>
      </c>
      <c r="Q39" s="22" t="s">
        <v>25</v>
      </c>
    </row>
    <row r="40" spans="1:17" hidden="1" x14ac:dyDescent="0.25">
      <c r="A40" s="22" t="s">
        <v>17</v>
      </c>
      <c r="B40" s="22" t="s">
        <v>28</v>
      </c>
      <c r="C40" s="22" t="s">
        <v>78</v>
      </c>
      <c r="D40" s="22" t="s">
        <v>464</v>
      </c>
      <c r="E40" s="22" t="s">
        <v>28</v>
      </c>
      <c r="F40" s="22" t="s">
        <v>411</v>
      </c>
      <c r="G40" s="22" t="s">
        <v>412</v>
      </c>
      <c r="H40" s="22" t="s">
        <v>413</v>
      </c>
      <c r="I40" s="22" t="s">
        <v>23</v>
      </c>
      <c r="J40" s="23">
        <v>-5000</v>
      </c>
      <c r="K40" s="22" t="s">
        <v>79</v>
      </c>
      <c r="L40" s="22" t="s">
        <v>23</v>
      </c>
      <c r="M40" s="22" t="s">
        <v>23</v>
      </c>
      <c r="N40" s="22" t="s">
        <v>78</v>
      </c>
      <c r="O40" s="4">
        <v>42369</v>
      </c>
      <c r="P40" s="4">
        <v>42381</v>
      </c>
      <c r="Q40" s="22" t="s">
        <v>25</v>
      </c>
    </row>
    <row r="41" spans="1:17" hidden="1" x14ac:dyDescent="0.25">
      <c r="A41" s="22" t="s">
        <v>409</v>
      </c>
      <c r="B41" s="22" t="s">
        <v>130</v>
      </c>
      <c r="C41" s="22" t="s">
        <v>410</v>
      </c>
      <c r="D41" s="22" t="s">
        <v>464</v>
      </c>
      <c r="E41" s="22" t="s">
        <v>28</v>
      </c>
      <c r="F41" s="22" t="s">
        <v>411</v>
      </c>
      <c r="G41" s="22" t="s">
        <v>412</v>
      </c>
      <c r="H41" s="22" t="s">
        <v>413</v>
      </c>
      <c r="I41" s="22" t="s">
        <v>23</v>
      </c>
      <c r="J41" s="23">
        <v>-713.3</v>
      </c>
      <c r="K41" s="22" t="s">
        <v>414</v>
      </c>
      <c r="L41" s="22" t="s">
        <v>23</v>
      </c>
      <c r="M41" s="22" t="s">
        <v>23</v>
      </c>
      <c r="N41" s="22" t="s">
        <v>410</v>
      </c>
      <c r="O41" s="4">
        <v>42400</v>
      </c>
      <c r="P41" s="4">
        <v>42403</v>
      </c>
      <c r="Q41" s="22" t="s">
        <v>25</v>
      </c>
    </row>
    <row r="42" spans="1:17" hidden="1" x14ac:dyDescent="0.25">
      <c r="A42" s="22" t="s">
        <v>415</v>
      </c>
      <c r="B42" s="22" t="s">
        <v>130</v>
      </c>
      <c r="C42" s="22" t="s">
        <v>416</v>
      </c>
      <c r="D42" s="22" t="s">
        <v>464</v>
      </c>
      <c r="E42" s="22" t="s">
        <v>28</v>
      </c>
      <c r="F42" s="22" t="s">
        <v>411</v>
      </c>
      <c r="G42" s="22" t="s">
        <v>412</v>
      </c>
      <c r="H42" s="22" t="s">
        <v>413</v>
      </c>
      <c r="I42" s="22" t="s">
        <v>23</v>
      </c>
      <c r="J42" s="23">
        <v>4243.38</v>
      </c>
      <c r="K42" s="22" t="s">
        <v>417</v>
      </c>
      <c r="L42" s="22" t="s">
        <v>23</v>
      </c>
      <c r="M42" s="22" t="s">
        <v>23</v>
      </c>
      <c r="N42" s="22" t="s">
        <v>416</v>
      </c>
      <c r="O42" s="4">
        <v>42400</v>
      </c>
      <c r="P42" s="4">
        <v>42412</v>
      </c>
      <c r="Q42" s="22" t="s">
        <v>25</v>
      </c>
    </row>
    <row r="43" spans="1:17" hidden="1" x14ac:dyDescent="0.25">
      <c r="A43" s="22" t="s">
        <v>17</v>
      </c>
      <c r="B43" s="22" t="s">
        <v>28</v>
      </c>
      <c r="C43" s="22" t="s">
        <v>80</v>
      </c>
      <c r="D43" s="22" t="s">
        <v>464</v>
      </c>
      <c r="E43" s="22" t="s">
        <v>28</v>
      </c>
      <c r="F43" s="22" t="s">
        <v>411</v>
      </c>
      <c r="G43" s="22" t="s">
        <v>412</v>
      </c>
      <c r="H43" s="22" t="s">
        <v>413</v>
      </c>
      <c r="I43" s="22" t="s">
        <v>23</v>
      </c>
      <c r="J43" s="23">
        <v>-5682</v>
      </c>
      <c r="K43" s="22" t="s">
        <v>24</v>
      </c>
      <c r="L43" s="22" t="s">
        <v>23</v>
      </c>
      <c r="M43" s="22" t="s">
        <v>23</v>
      </c>
      <c r="N43" s="22" t="s">
        <v>80</v>
      </c>
      <c r="O43" s="4">
        <v>42400</v>
      </c>
      <c r="P43" s="4">
        <v>42411</v>
      </c>
      <c r="Q43" s="22" t="s">
        <v>25</v>
      </c>
    </row>
    <row r="44" spans="1:17" hidden="1" x14ac:dyDescent="0.25">
      <c r="A44" s="22" t="s">
        <v>409</v>
      </c>
      <c r="B44" s="22" t="s">
        <v>130</v>
      </c>
      <c r="C44" s="22" t="s">
        <v>418</v>
      </c>
      <c r="D44" s="22" t="s">
        <v>464</v>
      </c>
      <c r="E44" s="22" t="s">
        <v>28</v>
      </c>
      <c r="F44" s="22" t="s">
        <v>411</v>
      </c>
      <c r="G44" s="22" t="s">
        <v>412</v>
      </c>
      <c r="H44" s="22" t="s">
        <v>413</v>
      </c>
      <c r="I44" s="22" t="s">
        <v>23</v>
      </c>
      <c r="J44" s="23">
        <v>-2316.38</v>
      </c>
      <c r="K44" s="22" t="s">
        <v>414</v>
      </c>
      <c r="L44" s="22" t="s">
        <v>23</v>
      </c>
      <c r="M44" s="22" t="s">
        <v>23</v>
      </c>
      <c r="N44" s="22" t="s">
        <v>418</v>
      </c>
      <c r="O44" s="4">
        <v>42429</v>
      </c>
      <c r="P44" s="4">
        <v>42431</v>
      </c>
      <c r="Q44" s="22" t="s">
        <v>25</v>
      </c>
    </row>
    <row r="45" spans="1:17" hidden="1" x14ac:dyDescent="0.25">
      <c r="A45" s="22" t="s">
        <v>415</v>
      </c>
      <c r="B45" s="22" t="s">
        <v>130</v>
      </c>
      <c r="C45" s="22" t="s">
        <v>419</v>
      </c>
      <c r="D45" s="22" t="s">
        <v>464</v>
      </c>
      <c r="E45" s="22" t="s">
        <v>28</v>
      </c>
      <c r="F45" s="22" t="s">
        <v>411</v>
      </c>
      <c r="G45" s="22" t="s">
        <v>412</v>
      </c>
      <c r="H45" s="22" t="s">
        <v>413</v>
      </c>
      <c r="I45" s="22" t="s">
        <v>23</v>
      </c>
      <c r="J45" s="23">
        <v>4788.28</v>
      </c>
      <c r="K45" s="22" t="s">
        <v>417</v>
      </c>
      <c r="L45" s="22" t="s">
        <v>23</v>
      </c>
      <c r="M45" s="22" t="s">
        <v>23</v>
      </c>
      <c r="N45" s="22" t="s">
        <v>419</v>
      </c>
      <c r="O45" s="4">
        <v>42429</v>
      </c>
      <c r="P45" s="4">
        <v>42436</v>
      </c>
      <c r="Q45" s="22" t="s">
        <v>25</v>
      </c>
    </row>
    <row r="46" spans="1:17" hidden="1" x14ac:dyDescent="0.25">
      <c r="A46" s="22" t="s">
        <v>17</v>
      </c>
      <c r="B46" s="22" t="s">
        <v>28</v>
      </c>
      <c r="C46" s="22" t="s">
        <v>85</v>
      </c>
      <c r="D46" s="22" t="s">
        <v>464</v>
      </c>
      <c r="E46" s="22" t="s">
        <v>28</v>
      </c>
      <c r="F46" s="22" t="s">
        <v>411</v>
      </c>
      <c r="G46" s="22" t="s">
        <v>412</v>
      </c>
      <c r="H46" s="22" t="s">
        <v>413</v>
      </c>
      <c r="I46" s="22" t="s">
        <v>23</v>
      </c>
      <c r="J46" s="23">
        <v>-5693</v>
      </c>
      <c r="K46" s="22" t="s">
        <v>24</v>
      </c>
      <c r="L46" s="22" t="s">
        <v>23</v>
      </c>
      <c r="M46" s="22" t="s">
        <v>23</v>
      </c>
      <c r="N46" s="22" t="s">
        <v>85</v>
      </c>
      <c r="O46" s="4">
        <v>42429</v>
      </c>
      <c r="P46" s="4">
        <v>42438</v>
      </c>
      <c r="Q46" s="22" t="s">
        <v>25</v>
      </c>
    </row>
    <row r="47" spans="1:17" hidden="1" x14ac:dyDescent="0.25">
      <c r="A47" s="22" t="s">
        <v>409</v>
      </c>
      <c r="B47" s="22" t="s">
        <v>130</v>
      </c>
      <c r="C47" s="22" t="s">
        <v>420</v>
      </c>
      <c r="D47" s="22" t="s">
        <v>464</v>
      </c>
      <c r="E47" s="22" t="s">
        <v>28</v>
      </c>
      <c r="F47" s="22" t="s">
        <v>411</v>
      </c>
      <c r="G47" s="22" t="s">
        <v>412</v>
      </c>
      <c r="H47" s="22" t="s">
        <v>413</v>
      </c>
      <c r="I47" s="22" t="s">
        <v>23</v>
      </c>
      <c r="J47" s="23">
        <v>-749.63</v>
      </c>
      <c r="K47" s="22" t="s">
        <v>414</v>
      </c>
      <c r="L47" s="22" t="s">
        <v>23</v>
      </c>
      <c r="M47" s="22" t="s">
        <v>23</v>
      </c>
      <c r="N47" s="22" t="s">
        <v>420</v>
      </c>
      <c r="O47" s="4">
        <v>42460</v>
      </c>
      <c r="P47" s="4">
        <v>42461</v>
      </c>
      <c r="Q47" s="22" t="s">
        <v>25</v>
      </c>
    </row>
    <row r="48" spans="1:17" hidden="1" x14ac:dyDescent="0.25">
      <c r="A48" s="22" t="s">
        <v>415</v>
      </c>
      <c r="B48" s="22" t="s">
        <v>130</v>
      </c>
      <c r="C48" s="22" t="s">
        <v>421</v>
      </c>
      <c r="D48" s="22" t="s">
        <v>464</v>
      </c>
      <c r="E48" s="22" t="s">
        <v>28</v>
      </c>
      <c r="F48" s="22" t="s">
        <v>411</v>
      </c>
      <c r="G48" s="22" t="s">
        <v>412</v>
      </c>
      <c r="H48" s="22" t="s">
        <v>413</v>
      </c>
      <c r="I48" s="22" t="s">
        <v>23</v>
      </c>
      <c r="J48" s="23">
        <v>3389.44</v>
      </c>
      <c r="K48" s="22" t="s">
        <v>417</v>
      </c>
      <c r="L48" s="22" t="s">
        <v>23</v>
      </c>
      <c r="M48" s="22" t="s">
        <v>23</v>
      </c>
      <c r="N48" s="22" t="s">
        <v>421</v>
      </c>
      <c r="O48" s="4">
        <v>42460</v>
      </c>
      <c r="P48" s="4">
        <v>42468</v>
      </c>
      <c r="Q48" s="22" t="s">
        <v>25</v>
      </c>
    </row>
    <row r="49" spans="1:17" hidden="1" x14ac:dyDescent="0.25">
      <c r="A49" s="22" t="s">
        <v>17</v>
      </c>
      <c r="B49" s="22" t="s">
        <v>28</v>
      </c>
      <c r="C49" s="22" t="s">
        <v>89</v>
      </c>
      <c r="D49" s="22" t="s">
        <v>464</v>
      </c>
      <c r="E49" s="22" t="s">
        <v>28</v>
      </c>
      <c r="F49" s="22" t="s">
        <v>411</v>
      </c>
      <c r="G49" s="22" t="s">
        <v>412</v>
      </c>
      <c r="H49" s="22" t="s">
        <v>413</v>
      </c>
      <c r="I49" s="22" t="s">
        <v>23</v>
      </c>
      <c r="J49" s="23">
        <v>4000</v>
      </c>
      <c r="K49" s="22" t="s">
        <v>90</v>
      </c>
      <c r="L49" s="22" t="s">
        <v>23</v>
      </c>
      <c r="M49" s="22" t="s">
        <v>23</v>
      </c>
      <c r="N49" s="22" t="s">
        <v>89</v>
      </c>
      <c r="O49" s="4">
        <v>42460</v>
      </c>
      <c r="P49" s="4">
        <v>42468</v>
      </c>
      <c r="Q49" s="22" t="s">
        <v>25</v>
      </c>
    </row>
    <row r="50" spans="1:17" hidden="1" x14ac:dyDescent="0.25">
      <c r="A50" s="22" t="s">
        <v>409</v>
      </c>
      <c r="B50" s="22" t="s">
        <v>130</v>
      </c>
      <c r="C50" s="22" t="s">
        <v>422</v>
      </c>
      <c r="D50" s="22" t="s">
        <v>464</v>
      </c>
      <c r="E50" s="22" t="s">
        <v>28</v>
      </c>
      <c r="F50" s="22" t="s">
        <v>411</v>
      </c>
      <c r="G50" s="22" t="s">
        <v>412</v>
      </c>
      <c r="H50" s="22" t="s">
        <v>413</v>
      </c>
      <c r="I50" s="22" t="s">
        <v>23</v>
      </c>
      <c r="J50" s="23">
        <v>-1799.29</v>
      </c>
      <c r="K50" s="22" t="s">
        <v>414</v>
      </c>
      <c r="L50" s="22" t="s">
        <v>23</v>
      </c>
      <c r="M50" s="22" t="s">
        <v>23</v>
      </c>
      <c r="N50" s="22" t="s">
        <v>422</v>
      </c>
      <c r="O50" s="4">
        <v>42490</v>
      </c>
      <c r="P50" s="4">
        <v>42492</v>
      </c>
      <c r="Q50" s="22" t="s">
        <v>25</v>
      </c>
    </row>
    <row r="51" spans="1:17" hidden="1" x14ac:dyDescent="0.25">
      <c r="A51" s="22" t="s">
        <v>415</v>
      </c>
      <c r="B51" s="22" t="s">
        <v>130</v>
      </c>
      <c r="C51" s="22" t="s">
        <v>423</v>
      </c>
      <c r="D51" s="22" t="s">
        <v>464</v>
      </c>
      <c r="E51" s="22" t="s">
        <v>28</v>
      </c>
      <c r="F51" s="22" t="s">
        <v>411</v>
      </c>
      <c r="G51" s="22" t="s">
        <v>412</v>
      </c>
      <c r="H51" s="22" t="s">
        <v>413</v>
      </c>
      <c r="I51" s="22" t="s">
        <v>23</v>
      </c>
      <c r="J51" s="23">
        <v>5572.27</v>
      </c>
      <c r="K51" s="22" t="s">
        <v>417</v>
      </c>
      <c r="L51" s="22" t="s">
        <v>23</v>
      </c>
      <c r="M51" s="22" t="s">
        <v>23</v>
      </c>
      <c r="N51" s="22" t="s">
        <v>423</v>
      </c>
      <c r="O51" s="4">
        <v>42490</v>
      </c>
      <c r="P51" s="4">
        <v>42494</v>
      </c>
      <c r="Q51" s="22" t="s">
        <v>25</v>
      </c>
    </row>
    <row r="52" spans="1:17" hidden="1" x14ac:dyDescent="0.25">
      <c r="A52" s="22" t="s">
        <v>17</v>
      </c>
      <c r="B52" s="22" t="s">
        <v>28</v>
      </c>
      <c r="C52" s="22" t="s">
        <v>92</v>
      </c>
      <c r="D52" s="22" t="s">
        <v>464</v>
      </c>
      <c r="E52" s="22" t="s">
        <v>28</v>
      </c>
      <c r="F52" s="22" t="s">
        <v>411</v>
      </c>
      <c r="G52" s="22" t="s">
        <v>412</v>
      </c>
      <c r="H52" s="22" t="s">
        <v>413</v>
      </c>
      <c r="I52" s="22" t="s">
        <v>23</v>
      </c>
      <c r="J52" s="23">
        <v>-4504</v>
      </c>
      <c r="K52" s="22" t="s">
        <v>24</v>
      </c>
      <c r="L52" s="22" t="s">
        <v>23</v>
      </c>
      <c r="M52" s="22" t="s">
        <v>23</v>
      </c>
      <c r="N52" s="22" t="s">
        <v>92</v>
      </c>
      <c r="O52" s="4">
        <v>42490</v>
      </c>
      <c r="P52" s="4">
        <v>42496</v>
      </c>
      <c r="Q52" s="22" t="s">
        <v>25</v>
      </c>
    </row>
    <row r="53" spans="1:17" hidden="1" x14ac:dyDescent="0.25">
      <c r="A53" s="22" t="s">
        <v>409</v>
      </c>
      <c r="B53" s="22" t="s">
        <v>130</v>
      </c>
      <c r="C53" s="22" t="s">
        <v>424</v>
      </c>
      <c r="D53" s="22" t="s">
        <v>464</v>
      </c>
      <c r="E53" s="22" t="s">
        <v>28</v>
      </c>
      <c r="F53" s="22" t="s">
        <v>411</v>
      </c>
      <c r="G53" s="22" t="s">
        <v>412</v>
      </c>
      <c r="H53" s="22" t="s">
        <v>413</v>
      </c>
      <c r="I53" s="22" t="s">
        <v>23</v>
      </c>
      <c r="J53" s="23">
        <v>-561.53</v>
      </c>
      <c r="K53" s="22" t="s">
        <v>414</v>
      </c>
      <c r="L53" s="22" t="s">
        <v>23</v>
      </c>
      <c r="M53" s="22" t="s">
        <v>23</v>
      </c>
      <c r="N53" s="22" t="s">
        <v>424</v>
      </c>
      <c r="O53" s="4">
        <v>42521</v>
      </c>
      <c r="P53" s="4">
        <v>42523</v>
      </c>
      <c r="Q53" s="22" t="s">
        <v>25</v>
      </c>
    </row>
    <row r="54" spans="1:17" hidden="1" x14ac:dyDescent="0.25">
      <c r="A54" s="22" t="s">
        <v>415</v>
      </c>
      <c r="B54" s="22" t="s">
        <v>130</v>
      </c>
      <c r="C54" s="22" t="s">
        <v>425</v>
      </c>
      <c r="D54" s="22" t="s">
        <v>464</v>
      </c>
      <c r="E54" s="22" t="s">
        <v>28</v>
      </c>
      <c r="F54" s="22" t="s">
        <v>411</v>
      </c>
      <c r="G54" s="22" t="s">
        <v>412</v>
      </c>
      <c r="H54" s="22" t="s">
        <v>413</v>
      </c>
      <c r="I54" s="22" t="s">
        <v>23</v>
      </c>
      <c r="J54" s="23">
        <v>5593.26</v>
      </c>
      <c r="K54" s="22" t="s">
        <v>417</v>
      </c>
      <c r="L54" s="22" t="s">
        <v>23</v>
      </c>
      <c r="M54" s="22" t="s">
        <v>23</v>
      </c>
      <c r="N54" s="22" t="s">
        <v>425</v>
      </c>
      <c r="O54" s="4">
        <v>42521</v>
      </c>
      <c r="P54" s="4">
        <v>42527</v>
      </c>
      <c r="Q54" s="22" t="s">
        <v>25</v>
      </c>
    </row>
    <row r="55" spans="1:17" hidden="1" x14ac:dyDescent="0.25">
      <c r="A55" s="22" t="s">
        <v>17</v>
      </c>
      <c r="B55" s="22" t="s">
        <v>28</v>
      </c>
      <c r="C55" s="22" t="s">
        <v>95</v>
      </c>
      <c r="D55" s="22" t="s">
        <v>464</v>
      </c>
      <c r="E55" s="22" t="s">
        <v>28</v>
      </c>
      <c r="F55" s="22" t="s">
        <v>411</v>
      </c>
      <c r="G55" s="22" t="s">
        <v>412</v>
      </c>
      <c r="H55" s="22" t="s">
        <v>413</v>
      </c>
      <c r="I55" s="22" t="s">
        <v>23</v>
      </c>
      <c r="J55" s="23">
        <v>-4184</v>
      </c>
      <c r="K55" s="22" t="s">
        <v>24</v>
      </c>
      <c r="L55" s="22" t="s">
        <v>23</v>
      </c>
      <c r="M55" s="22" t="s">
        <v>23</v>
      </c>
      <c r="N55" s="22" t="s">
        <v>95</v>
      </c>
      <c r="O55" s="4">
        <v>42521</v>
      </c>
      <c r="P55" s="4">
        <v>42528</v>
      </c>
      <c r="Q55" s="22" t="s">
        <v>25</v>
      </c>
    </row>
    <row r="56" spans="1:17" hidden="1" x14ac:dyDescent="0.25">
      <c r="A56" s="22" t="s">
        <v>409</v>
      </c>
      <c r="B56" s="22" t="s">
        <v>130</v>
      </c>
      <c r="C56" s="22" t="s">
        <v>426</v>
      </c>
      <c r="D56" s="22" t="s">
        <v>464</v>
      </c>
      <c r="E56" s="22" t="s">
        <v>28</v>
      </c>
      <c r="F56" s="22" t="s">
        <v>411</v>
      </c>
      <c r="G56" s="22" t="s">
        <v>412</v>
      </c>
      <c r="H56" s="22" t="s">
        <v>413</v>
      </c>
      <c r="I56" s="22" t="s">
        <v>23</v>
      </c>
      <c r="J56" s="23">
        <v>-559.23</v>
      </c>
      <c r="K56" s="22" t="s">
        <v>414</v>
      </c>
      <c r="L56" s="22" t="s">
        <v>23</v>
      </c>
      <c r="M56" s="22" t="s">
        <v>23</v>
      </c>
      <c r="N56" s="22" t="s">
        <v>426</v>
      </c>
      <c r="O56" s="4">
        <v>42551</v>
      </c>
      <c r="P56" s="4">
        <v>42556</v>
      </c>
      <c r="Q56" s="22" t="s">
        <v>25</v>
      </c>
    </row>
    <row r="57" spans="1:17" hidden="1" x14ac:dyDescent="0.25">
      <c r="A57" s="22" t="s">
        <v>415</v>
      </c>
      <c r="B57" s="22" t="s">
        <v>130</v>
      </c>
      <c r="C57" s="22" t="s">
        <v>427</v>
      </c>
      <c r="D57" s="22" t="s">
        <v>464</v>
      </c>
      <c r="E57" s="22" t="s">
        <v>28</v>
      </c>
      <c r="F57" s="22" t="s">
        <v>411</v>
      </c>
      <c r="G57" s="22" t="s">
        <v>412</v>
      </c>
      <c r="H57" s="22" t="s">
        <v>413</v>
      </c>
      <c r="I57" s="22" t="s">
        <v>23</v>
      </c>
      <c r="J57" s="23">
        <v>3596.71</v>
      </c>
      <c r="K57" s="22" t="s">
        <v>417</v>
      </c>
      <c r="L57" s="22" t="s">
        <v>23</v>
      </c>
      <c r="M57" s="22" t="s">
        <v>23</v>
      </c>
      <c r="N57" s="22" t="s">
        <v>427</v>
      </c>
      <c r="O57" s="4">
        <v>42551</v>
      </c>
      <c r="P57" s="4">
        <v>42559</v>
      </c>
      <c r="Q57" s="22" t="s">
        <v>25</v>
      </c>
    </row>
    <row r="58" spans="1:17" hidden="1" x14ac:dyDescent="0.25">
      <c r="A58" s="22" t="s">
        <v>409</v>
      </c>
      <c r="B58" s="22" t="s">
        <v>130</v>
      </c>
      <c r="C58" s="22" t="s">
        <v>428</v>
      </c>
      <c r="D58" s="22" t="s">
        <v>464</v>
      </c>
      <c r="E58" s="22" t="s">
        <v>28</v>
      </c>
      <c r="F58" s="22" t="s">
        <v>411</v>
      </c>
      <c r="G58" s="22" t="s">
        <v>412</v>
      </c>
      <c r="H58" s="22" t="s">
        <v>413</v>
      </c>
      <c r="I58" s="22" t="s">
        <v>23</v>
      </c>
      <c r="J58" s="23">
        <v>-286</v>
      </c>
      <c r="K58" s="22" t="s">
        <v>414</v>
      </c>
      <c r="L58" s="22" t="s">
        <v>23</v>
      </c>
      <c r="M58" s="22" t="s">
        <v>23</v>
      </c>
      <c r="N58" s="22" t="s">
        <v>428</v>
      </c>
      <c r="O58" s="4">
        <v>42582</v>
      </c>
      <c r="P58" s="4">
        <v>42584</v>
      </c>
      <c r="Q58" s="22" t="s">
        <v>25</v>
      </c>
    </row>
    <row r="59" spans="1:17" hidden="1" x14ac:dyDescent="0.25">
      <c r="A59" s="22" t="s">
        <v>415</v>
      </c>
      <c r="B59" s="22" t="s">
        <v>130</v>
      </c>
      <c r="C59" s="22" t="s">
        <v>429</v>
      </c>
      <c r="D59" s="22" t="s">
        <v>464</v>
      </c>
      <c r="E59" s="22" t="s">
        <v>28</v>
      </c>
      <c r="F59" s="22" t="s">
        <v>411</v>
      </c>
      <c r="G59" s="22" t="s">
        <v>412</v>
      </c>
      <c r="H59" s="22" t="s">
        <v>413</v>
      </c>
      <c r="I59" s="22" t="s">
        <v>23</v>
      </c>
      <c r="J59" s="23">
        <v>3446.85</v>
      </c>
      <c r="K59" s="22" t="s">
        <v>417</v>
      </c>
      <c r="L59" s="22" t="s">
        <v>23</v>
      </c>
      <c r="M59" s="22" t="s">
        <v>23</v>
      </c>
      <c r="N59" s="22" t="s">
        <v>429</v>
      </c>
      <c r="O59" s="4">
        <v>42582</v>
      </c>
      <c r="P59" s="4">
        <v>42586</v>
      </c>
      <c r="Q59" s="22" t="s">
        <v>25</v>
      </c>
    </row>
    <row r="60" spans="1:17" hidden="1" x14ac:dyDescent="0.25">
      <c r="A60" s="22" t="s">
        <v>17</v>
      </c>
      <c r="B60" s="22" t="s">
        <v>28</v>
      </c>
      <c r="C60" s="22" t="s">
        <v>103</v>
      </c>
      <c r="D60" s="22" t="s">
        <v>464</v>
      </c>
      <c r="E60" s="22" t="s">
        <v>28</v>
      </c>
      <c r="F60" s="22" t="s">
        <v>411</v>
      </c>
      <c r="G60" s="22" t="s">
        <v>412</v>
      </c>
      <c r="H60" s="22" t="s">
        <v>413</v>
      </c>
      <c r="I60" s="22" t="s">
        <v>23</v>
      </c>
      <c r="J60" s="23">
        <v>-4491</v>
      </c>
      <c r="K60" s="22" t="s">
        <v>24</v>
      </c>
      <c r="L60" s="22" t="s">
        <v>23</v>
      </c>
      <c r="M60" s="22" t="s">
        <v>23</v>
      </c>
      <c r="N60" s="22" t="s">
        <v>103</v>
      </c>
      <c r="O60" s="4">
        <v>42582</v>
      </c>
      <c r="P60" s="4">
        <v>42587</v>
      </c>
      <c r="Q60" s="22" t="s">
        <v>25</v>
      </c>
    </row>
    <row r="61" spans="1:17" hidden="1" x14ac:dyDescent="0.25">
      <c r="A61" s="22" t="s">
        <v>409</v>
      </c>
      <c r="B61" s="22" t="s">
        <v>130</v>
      </c>
      <c r="C61" s="22" t="s">
        <v>430</v>
      </c>
      <c r="D61" s="22" t="s">
        <v>464</v>
      </c>
      <c r="E61" s="22" t="s">
        <v>28</v>
      </c>
      <c r="F61" s="22" t="s">
        <v>411</v>
      </c>
      <c r="G61" s="22" t="s">
        <v>412</v>
      </c>
      <c r="H61" s="22" t="s">
        <v>413</v>
      </c>
      <c r="I61" s="22" t="s">
        <v>23</v>
      </c>
      <c r="J61" s="23">
        <v>-719.01</v>
      </c>
      <c r="K61" s="22" t="s">
        <v>414</v>
      </c>
      <c r="L61" s="22" t="s">
        <v>23</v>
      </c>
      <c r="M61" s="22" t="s">
        <v>23</v>
      </c>
      <c r="N61" s="22" t="s">
        <v>430</v>
      </c>
      <c r="O61" s="4">
        <v>42613</v>
      </c>
      <c r="P61" s="4">
        <v>42615</v>
      </c>
      <c r="Q61" s="22" t="s">
        <v>25</v>
      </c>
    </row>
    <row r="62" spans="1:17" hidden="1" x14ac:dyDescent="0.25">
      <c r="A62" s="22" t="s">
        <v>415</v>
      </c>
      <c r="B62" s="22" t="s">
        <v>130</v>
      </c>
      <c r="C62" s="22" t="s">
        <v>431</v>
      </c>
      <c r="D62" s="22" t="s">
        <v>464</v>
      </c>
      <c r="E62" s="22" t="s">
        <v>28</v>
      </c>
      <c r="F62" s="22" t="s">
        <v>411</v>
      </c>
      <c r="G62" s="22" t="s">
        <v>412</v>
      </c>
      <c r="H62" s="22" t="s">
        <v>413</v>
      </c>
      <c r="I62" s="22" t="s">
        <v>23</v>
      </c>
      <c r="J62" s="23">
        <v>3997.97</v>
      </c>
      <c r="K62" s="22" t="s">
        <v>417</v>
      </c>
      <c r="L62" s="22" t="s">
        <v>23</v>
      </c>
      <c r="M62" s="22" t="s">
        <v>23</v>
      </c>
      <c r="N62" s="22" t="s">
        <v>431</v>
      </c>
      <c r="O62" s="4">
        <v>42613</v>
      </c>
      <c r="P62" s="4">
        <v>42621</v>
      </c>
      <c r="Q62" s="22" t="s">
        <v>25</v>
      </c>
    </row>
    <row r="63" spans="1:17" hidden="1" x14ac:dyDescent="0.25">
      <c r="A63" s="22" t="s">
        <v>17</v>
      </c>
      <c r="B63" s="22" t="s">
        <v>28</v>
      </c>
      <c r="C63" s="22" t="s">
        <v>106</v>
      </c>
      <c r="D63" s="22" t="s">
        <v>464</v>
      </c>
      <c r="E63" s="22" t="s">
        <v>28</v>
      </c>
      <c r="F63" s="22" t="s">
        <v>411</v>
      </c>
      <c r="G63" s="22" t="s">
        <v>412</v>
      </c>
      <c r="H63" s="22" t="s">
        <v>413</v>
      </c>
      <c r="I63" s="22" t="s">
        <v>23</v>
      </c>
      <c r="J63" s="23">
        <v>-4701</v>
      </c>
      <c r="K63" s="22" t="s">
        <v>24</v>
      </c>
      <c r="L63" s="22" t="s">
        <v>23</v>
      </c>
      <c r="M63" s="22" t="s">
        <v>23</v>
      </c>
      <c r="N63" s="22" t="s">
        <v>106</v>
      </c>
      <c r="O63" s="4">
        <v>42613</v>
      </c>
      <c r="P63" s="4">
        <v>42622</v>
      </c>
      <c r="Q63" s="22" t="s">
        <v>25</v>
      </c>
    </row>
    <row r="64" spans="1:17" hidden="1" x14ac:dyDescent="0.25">
      <c r="A64" s="22" t="s">
        <v>409</v>
      </c>
      <c r="B64" s="22" t="s">
        <v>130</v>
      </c>
      <c r="C64" s="22" t="s">
        <v>432</v>
      </c>
      <c r="D64" s="22" t="s">
        <v>464</v>
      </c>
      <c r="E64" s="22" t="s">
        <v>28</v>
      </c>
      <c r="F64" s="22" t="s">
        <v>411</v>
      </c>
      <c r="G64" s="22" t="s">
        <v>412</v>
      </c>
      <c r="H64" s="22" t="s">
        <v>413</v>
      </c>
      <c r="I64" s="22" t="s">
        <v>23</v>
      </c>
      <c r="J64" s="23">
        <v>-1391.34</v>
      </c>
      <c r="K64" s="22" t="s">
        <v>414</v>
      </c>
      <c r="L64" s="22" t="s">
        <v>23</v>
      </c>
      <c r="M64" s="22" t="s">
        <v>23</v>
      </c>
      <c r="N64" s="22" t="s">
        <v>432</v>
      </c>
      <c r="O64" s="4">
        <v>42643</v>
      </c>
      <c r="P64" s="4">
        <v>42648</v>
      </c>
      <c r="Q64" s="22" t="s">
        <v>25</v>
      </c>
    </row>
    <row r="65" spans="1:17" hidden="1" x14ac:dyDescent="0.25">
      <c r="A65" s="22" t="s">
        <v>415</v>
      </c>
      <c r="B65" s="22" t="s">
        <v>130</v>
      </c>
      <c r="C65" s="22" t="s">
        <v>433</v>
      </c>
      <c r="D65" s="22" t="s">
        <v>464</v>
      </c>
      <c r="E65" s="22" t="s">
        <v>28</v>
      </c>
      <c r="F65" s="22" t="s">
        <v>411</v>
      </c>
      <c r="G65" s="22" t="s">
        <v>412</v>
      </c>
      <c r="H65" s="22" t="s">
        <v>413</v>
      </c>
      <c r="I65" s="22" t="s">
        <v>23</v>
      </c>
      <c r="J65" s="23">
        <v>4507.74</v>
      </c>
      <c r="K65" s="22" t="s">
        <v>417</v>
      </c>
      <c r="L65" s="22" t="s">
        <v>23</v>
      </c>
      <c r="M65" s="22" t="s">
        <v>23</v>
      </c>
      <c r="N65" s="22" t="s">
        <v>433</v>
      </c>
      <c r="O65" s="4">
        <v>42643</v>
      </c>
      <c r="P65" s="4">
        <v>42649</v>
      </c>
      <c r="Q65" s="22" t="s">
        <v>25</v>
      </c>
    </row>
    <row r="66" spans="1:17" hidden="1" x14ac:dyDescent="0.25">
      <c r="A66" s="22" t="s">
        <v>409</v>
      </c>
      <c r="B66" s="22" t="s">
        <v>130</v>
      </c>
      <c r="C66" s="22" t="s">
        <v>434</v>
      </c>
      <c r="D66" s="22" t="s">
        <v>464</v>
      </c>
      <c r="E66" s="22" t="s">
        <v>28</v>
      </c>
      <c r="F66" s="22" t="s">
        <v>411</v>
      </c>
      <c r="G66" s="22" t="s">
        <v>412</v>
      </c>
      <c r="H66" s="22" t="s">
        <v>413</v>
      </c>
      <c r="I66" s="22" t="s">
        <v>23</v>
      </c>
      <c r="J66" s="23">
        <v>-301.62</v>
      </c>
      <c r="K66" s="22" t="s">
        <v>414</v>
      </c>
      <c r="L66" s="22" t="s">
        <v>23</v>
      </c>
      <c r="M66" s="22" t="s">
        <v>23</v>
      </c>
      <c r="N66" s="22" t="s">
        <v>434</v>
      </c>
      <c r="O66" s="4">
        <v>42674</v>
      </c>
      <c r="P66" s="4">
        <v>42676</v>
      </c>
      <c r="Q66" s="22" t="s">
        <v>25</v>
      </c>
    </row>
    <row r="67" spans="1:17" hidden="1" x14ac:dyDescent="0.25">
      <c r="A67" s="22" t="s">
        <v>415</v>
      </c>
      <c r="B67" s="22" t="s">
        <v>130</v>
      </c>
      <c r="C67" s="22" t="s">
        <v>435</v>
      </c>
      <c r="D67" s="22" t="s">
        <v>464</v>
      </c>
      <c r="E67" s="22" t="s">
        <v>28</v>
      </c>
      <c r="F67" s="22" t="s">
        <v>411</v>
      </c>
      <c r="G67" s="22" t="s">
        <v>412</v>
      </c>
      <c r="H67" s="22" t="s">
        <v>413</v>
      </c>
      <c r="I67" s="22" t="s">
        <v>23</v>
      </c>
      <c r="J67" s="23">
        <v>5288.6</v>
      </c>
      <c r="K67" s="22" t="s">
        <v>417</v>
      </c>
      <c r="L67" s="22" t="s">
        <v>23</v>
      </c>
      <c r="M67" s="22" t="s">
        <v>23</v>
      </c>
      <c r="N67" s="22" t="s">
        <v>435</v>
      </c>
      <c r="O67" s="4">
        <v>42674</v>
      </c>
      <c r="P67" s="4">
        <v>42682</v>
      </c>
      <c r="Q67" s="22" t="s">
        <v>25</v>
      </c>
    </row>
    <row r="68" spans="1:17" hidden="1" x14ac:dyDescent="0.25">
      <c r="A68" s="22" t="s">
        <v>17</v>
      </c>
      <c r="B68" s="22" t="s">
        <v>28</v>
      </c>
      <c r="C68" s="22" t="s">
        <v>112</v>
      </c>
      <c r="D68" s="22" t="s">
        <v>464</v>
      </c>
      <c r="E68" s="22" t="s">
        <v>28</v>
      </c>
      <c r="F68" s="22" t="s">
        <v>411</v>
      </c>
      <c r="G68" s="22" t="s">
        <v>412</v>
      </c>
      <c r="H68" s="22" t="s">
        <v>413</v>
      </c>
      <c r="I68" s="22" t="s">
        <v>23</v>
      </c>
      <c r="J68" s="23">
        <v>-3899</v>
      </c>
      <c r="K68" s="22" t="s">
        <v>24</v>
      </c>
      <c r="L68" s="22" t="s">
        <v>23</v>
      </c>
      <c r="M68" s="22" t="s">
        <v>23</v>
      </c>
      <c r="N68" s="22" t="s">
        <v>112</v>
      </c>
      <c r="O68" s="4">
        <v>42674</v>
      </c>
      <c r="P68" s="4">
        <v>42682</v>
      </c>
      <c r="Q68" s="22" t="s">
        <v>25</v>
      </c>
    </row>
    <row r="69" spans="1:17" hidden="1" x14ac:dyDescent="0.25">
      <c r="A69" s="22" t="s">
        <v>17</v>
      </c>
      <c r="B69" s="22" t="s">
        <v>28</v>
      </c>
      <c r="C69" s="22" t="s">
        <v>113</v>
      </c>
      <c r="D69" s="22" t="s">
        <v>464</v>
      </c>
      <c r="E69" s="22" t="s">
        <v>28</v>
      </c>
      <c r="F69" s="22" t="s">
        <v>411</v>
      </c>
      <c r="G69" s="22" t="s">
        <v>412</v>
      </c>
      <c r="H69" s="22" t="s">
        <v>413</v>
      </c>
      <c r="I69" s="22" t="s">
        <v>23</v>
      </c>
      <c r="J69" s="23">
        <v>-23551.96</v>
      </c>
      <c r="K69" s="22" t="s">
        <v>24</v>
      </c>
      <c r="L69" s="22" t="s">
        <v>23</v>
      </c>
      <c r="M69" s="22" t="s">
        <v>114</v>
      </c>
      <c r="N69" s="22" t="s">
        <v>113</v>
      </c>
      <c r="O69" s="4">
        <v>42674</v>
      </c>
      <c r="P69" s="4">
        <v>42683</v>
      </c>
      <c r="Q69" s="22" t="s">
        <v>25</v>
      </c>
    </row>
    <row r="70" spans="1:17" hidden="1" x14ac:dyDescent="0.25">
      <c r="A70" s="22" t="s">
        <v>409</v>
      </c>
      <c r="B70" s="22" t="s">
        <v>130</v>
      </c>
      <c r="C70" s="22" t="s">
        <v>436</v>
      </c>
      <c r="D70" s="22" t="s">
        <v>464</v>
      </c>
      <c r="E70" s="22" t="s">
        <v>28</v>
      </c>
      <c r="F70" s="22" t="s">
        <v>411</v>
      </c>
      <c r="G70" s="22" t="s">
        <v>412</v>
      </c>
      <c r="H70" s="22" t="s">
        <v>413</v>
      </c>
      <c r="I70" s="22" t="s">
        <v>23</v>
      </c>
      <c r="J70" s="23">
        <v>-445.74</v>
      </c>
      <c r="K70" s="22" t="s">
        <v>414</v>
      </c>
      <c r="L70" s="22" t="s">
        <v>23</v>
      </c>
      <c r="M70" s="22" t="s">
        <v>23</v>
      </c>
      <c r="N70" s="22" t="s">
        <v>436</v>
      </c>
      <c r="O70" s="4">
        <v>42704</v>
      </c>
      <c r="P70" s="4">
        <v>42705</v>
      </c>
      <c r="Q70" s="22" t="s">
        <v>25</v>
      </c>
    </row>
    <row r="71" spans="1:17" hidden="1" x14ac:dyDescent="0.25">
      <c r="A71" s="22" t="s">
        <v>415</v>
      </c>
      <c r="B71" s="22" t="s">
        <v>130</v>
      </c>
      <c r="C71" s="22" t="s">
        <v>437</v>
      </c>
      <c r="D71" s="22" t="s">
        <v>464</v>
      </c>
      <c r="E71" s="22" t="s">
        <v>28</v>
      </c>
      <c r="F71" s="22" t="s">
        <v>411</v>
      </c>
      <c r="G71" s="22" t="s">
        <v>412</v>
      </c>
      <c r="H71" s="22" t="s">
        <v>413</v>
      </c>
      <c r="I71" s="22" t="s">
        <v>23</v>
      </c>
      <c r="J71" s="23">
        <v>5615.52</v>
      </c>
      <c r="K71" s="22" t="s">
        <v>417</v>
      </c>
      <c r="L71" s="22" t="s">
        <v>23</v>
      </c>
      <c r="M71" s="22" t="s">
        <v>23</v>
      </c>
      <c r="N71" s="22" t="s">
        <v>437</v>
      </c>
      <c r="O71" s="4">
        <v>42704</v>
      </c>
      <c r="P71" s="4">
        <v>42712</v>
      </c>
      <c r="Q71" s="22" t="s">
        <v>25</v>
      </c>
    </row>
    <row r="72" spans="1:17" hidden="1" x14ac:dyDescent="0.25">
      <c r="A72" s="22" t="s">
        <v>17</v>
      </c>
      <c r="B72" s="22" t="s">
        <v>28</v>
      </c>
      <c r="C72" s="22" t="s">
        <v>116</v>
      </c>
      <c r="D72" s="22" t="s">
        <v>464</v>
      </c>
      <c r="E72" s="22" t="s">
        <v>28</v>
      </c>
      <c r="F72" s="22" t="s">
        <v>411</v>
      </c>
      <c r="G72" s="22" t="s">
        <v>412</v>
      </c>
      <c r="H72" s="22" t="s">
        <v>413</v>
      </c>
      <c r="I72" s="22" t="s">
        <v>23</v>
      </c>
      <c r="J72" s="23">
        <v>-23551.96</v>
      </c>
      <c r="K72" s="22" t="s">
        <v>117</v>
      </c>
      <c r="L72" s="22" t="s">
        <v>23</v>
      </c>
      <c r="M72" s="22" t="s">
        <v>114</v>
      </c>
      <c r="N72" s="22" t="s">
        <v>116</v>
      </c>
      <c r="O72" s="4">
        <v>42704</v>
      </c>
      <c r="P72" s="4">
        <v>42712</v>
      </c>
      <c r="Q72" s="22" t="s">
        <v>25</v>
      </c>
    </row>
    <row r="73" spans="1:17" hidden="1" x14ac:dyDescent="0.25">
      <c r="A73" s="22" t="s">
        <v>17</v>
      </c>
      <c r="B73" s="22" t="s">
        <v>28</v>
      </c>
      <c r="C73" s="22" t="s">
        <v>119</v>
      </c>
      <c r="D73" s="22" t="s">
        <v>464</v>
      </c>
      <c r="E73" s="22" t="s">
        <v>28</v>
      </c>
      <c r="F73" s="22" t="s">
        <v>411</v>
      </c>
      <c r="G73" s="22" t="s">
        <v>412</v>
      </c>
      <c r="H73" s="22" t="s">
        <v>413</v>
      </c>
      <c r="I73" s="22" t="s">
        <v>23</v>
      </c>
      <c r="J73" s="23">
        <v>-4662</v>
      </c>
      <c r="K73" s="22" t="s">
        <v>24</v>
      </c>
      <c r="L73" s="22" t="s">
        <v>23</v>
      </c>
      <c r="M73" s="22" t="s">
        <v>23</v>
      </c>
      <c r="N73" s="22" t="s">
        <v>119</v>
      </c>
      <c r="O73" s="4">
        <v>42704</v>
      </c>
      <c r="P73" s="4">
        <v>42712</v>
      </c>
      <c r="Q73" s="22" t="s">
        <v>25</v>
      </c>
    </row>
    <row r="74" spans="1:17" hidden="1" x14ac:dyDescent="0.25">
      <c r="A74" s="22" t="s">
        <v>409</v>
      </c>
      <c r="B74" s="22" t="s">
        <v>130</v>
      </c>
      <c r="C74" s="22" t="s">
        <v>438</v>
      </c>
      <c r="D74" s="22" t="s">
        <v>464</v>
      </c>
      <c r="E74" s="22" t="s">
        <v>28</v>
      </c>
      <c r="F74" s="22" t="s">
        <v>411</v>
      </c>
      <c r="G74" s="22" t="s">
        <v>412</v>
      </c>
      <c r="H74" s="22" t="s">
        <v>413</v>
      </c>
      <c r="I74" s="22" t="s">
        <v>23</v>
      </c>
      <c r="J74" s="23">
        <v>-859.64</v>
      </c>
      <c r="K74" s="22" t="s">
        <v>414</v>
      </c>
      <c r="L74" s="22" t="s">
        <v>23</v>
      </c>
      <c r="M74" s="22" t="s">
        <v>23</v>
      </c>
      <c r="N74" s="22" t="s">
        <v>438</v>
      </c>
      <c r="O74" s="4">
        <v>42735</v>
      </c>
      <c r="P74" s="4">
        <v>42739</v>
      </c>
      <c r="Q74" s="22" t="s">
        <v>25</v>
      </c>
    </row>
    <row r="75" spans="1:17" hidden="1" x14ac:dyDescent="0.25">
      <c r="A75" s="22" t="s">
        <v>415</v>
      </c>
      <c r="B75" s="22" t="s">
        <v>130</v>
      </c>
      <c r="C75" s="22" t="s">
        <v>439</v>
      </c>
      <c r="D75" s="22" t="s">
        <v>464</v>
      </c>
      <c r="E75" s="22" t="s">
        <v>28</v>
      </c>
      <c r="F75" s="22" t="s">
        <v>411</v>
      </c>
      <c r="G75" s="22" t="s">
        <v>412</v>
      </c>
      <c r="H75" s="22" t="s">
        <v>413</v>
      </c>
      <c r="I75" s="22" t="s">
        <v>23</v>
      </c>
      <c r="J75" s="23">
        <v>113817.42</v>
      </c>
      <c r="K75" s="22" t="s">
        <v>417</v>
      </c>
      <c r="L75" s="22" t="s">
        <v>23</v>
      </c>
      <c r="M75" s="22" t="s">
        <v>23</v>
      </c>
      <c r="N75" s="22" t="s">
        <v>439</v>
      </c>
      <c r="O75" s="4">
        <v>42735</v>
      </c>
      <c r="P75" s="4">
        <v>42747</v>
      </c>
      <c r="Q75" s="22" t="s">
        <v>25</v>
      </c>
    </row>
    <row r="76" spans="1:17" hidden="1" x14ac:dyDescent="0.25">
      <c r="A76" s="22" t="s">
        <v>17</v>
      </c>
      <c r="B76" s="22" t="s">
        <v>28</v>
      </c>
      <c r="C76" s="22" t="s">
        <v>125</v>
      </c>
      <c r="D76" s="22" t="s">
        <v>464</v>
      </c>
      <c r="E76" s="22" t="s">
        <v>28</v>
      </c>
      <c r="F76" s="22" t="s">
        <v>411</v>
      </c>
      <c r="G76" s="22" t="s">
        <v>412</v>
      </c>
      <c r="H76" s="22" t="s">
        <v>413</v>
      </c>
      <c r="I76" s="22" t="s">
        <v>23</v>
      </c>
      <c r="J76" s="23">
        <v>-93757</v>
      </c>
      <c r="K76" s="22" t="s">
        <v>126</v>
      </c>
      <c r="L76" s="22" t="s">
        <v>23</v>
      </c>
      <c r="M76" s="22" t="s">
        <v>23</v>
      </c>
      <c r="N76" s="22" t="s">
        <v>125</v>
      </c>
      <c r="O76" s="4">
        <v>42735</v>
      </c>
      <c r="P76" s="4">
        <v>42746</v>
      </c>
      <c r="Q76" s="22" t="s">
        <v>25</v>
      </c>
    </row>
    <row r="77" spans="1:17" x14ac:dyDescent="0.25">
      <c r="A77" s="22" t="s">
        <v>409</v>
      </c>
      <c r="B77" s="22" t="s">
        <v>130</v>
      </c>
      <c r="C77" s="22" t="s">
        <v>440</v>
      </c>
      <c r="D77" s="22" t="s">
        <v>464</v>
      </c>
      <c r="E77" s="22" t="s">
        <v>28</v>
      </c>
      <c r="F77" s="22" t="s">
        <v>411</v>
      </c>
      <c r="G77" s="22" t="s">
        <v>412</v>
      </c>
      <c r="H77" s="22" t="s">
        <v>413</v>
      </c>
      <c r="I77" s="22" t="s">
        <v>23</v>
      </c>
      <c r="J77" s="23">
        <v>-491.6</v>
      </c>
      <c r="K77" s="22" t="s">
        <v>414</v>
      </c>
      <c r="L77" s="22" t="s">
        <v>23</v>
      </c>
      <c r="M77" s="22" t="s">
        <v>23</v>
      </c>
      <c r="N77" s="22" t="s">
        <v>440</v>
      </c>
      <c r="O77" s="4">
        <v>42766</v>
      </c>
      <c r="P77" s="4">
        <v>42772</v>
      </c>
      <c r="Q77" s="22" t="s">
        <v>25</v>
      </c>
    </row>
    <row r="78" spans="1:17" x14ac:dyDescent="0.25">
      <c r="A78" s="22" t="s">
        <v>415</v>
      </c>
      <c r="B78" s="22" t="s">
        <v>130</v>
      </c>
      <c r="C78" s="22" t="s">
        <v>441</v>
      </c>
      <c r="D78" s="22" t="s">
        <v>464</v>
      </c>
      <c r="E78" s="22" t="s">
        <v>28</v>
      </c>
      <c r="F78" s="22" t="s">
        <v>411</v>
      </c>
      <c r="G78" s="22" t="s">
        <v>412</v>
      </c>
      <c r="H78" s="22" t="s">
        <v>413</v>
      </c>
      <c r="I78" s="22" t="s">
        <v>23</v>
      </c>
      <c r="J78" s="23">
        <v>14622.07</v>
      </c>
      <c r="K78" s="22" t="s">
        <v>417</v>
      </c>
      <c r="L78" s="22" t="s">
        <v>23</v>
      </c>
      <c r="M78" s="22" t="s">
        <v>23</v>
      </c>
      <c r="N78" s="22" t="s">
        <v>441</v>
      </c>
      <c r="O78" s="4">
        <v>42766</v>
      </c>
      <c r="P78" s="4">
        <v>42781</v>
      </c>
      <c r="Q78" s="22" t="s">
        <v>25</v>
      </c>
    </row>
    <row r="79" spans="1:17" x14ac:dyDescent="0.25">
      <c r="A79" s="22" t="s">
        <v>17</v>
      </c>
      <c r="B79" s="22" t="s">
        <v>28</v>
      </c>
      <c r="C79" s="22" t="s">
        <v>135</v>
      </c>
      <c r="D79" s="22" t="s">
        <v>464</v>
      </c>
      <c r="E79" s="22" t="s">
        <v>28</v>
      </c>
      <c r="F79" s="22" t="s">
        <v>411</v>
      </c>
      <c r="G79" s="22" t="s">
        <v>412</v>
      </c>
      <c r="H79" s="22" t="s">
        <v>413</v>
      </c>
      <c r="I79" s="22" t="s">
        <v>23</v>
      </c>
      <c r="J79" s="23">
        <v>-14152</v>
      </c>
      <c r="K79" s="22" t="s">
        <v>24</v>
      </c>
      <c r="L79" s="22" t="s">
        <v>23</v>
      </c>
      <c r="M79" s="22" t="s">
        <v>23</v>
      </c>
      <c r="N79" s="22" t="s">
        <v>135</v>
      </c>
      <c r="O79" s="4">
        <v>42766</v>
      </c>
      <c r="P79" s="4">
        <v>42780</v>
      </c>
      <c r="Q79" s="22" t="s">
        <v>25</v>
      </c>
    </row>
    <row r="80" spans="1:17" x14ac:dyDescent="0.25">
      <c r="A80" s="22" t="s">
        <v>409</v>
      </c>
      <c r="B80" s="22" t="s">
        <v>130</v>
      </c>
      <c r="C80" s="22" t="s">
        <v>442</v>
      </c>
      <c r="D80" s="22" t="s">
        <v>464</v>
      </c>
      <c r="E80" s="22" t="s">
        <v>28</v>
      </c>
      <c r="F80" s="22" t="s">
        <v>411</v>
      </c>
      <c r="G80" s="22" t="s">
        <v>412</v>
      </c>
      <c r="H80" s="22" t="s">
        <v>413</v>
      </c>
      <c r="I80" s="22" t="s">
        <v>23</v>
      </c>
      <c r="J80" s="23">
        <v>-5631.33</v>
      </c>
      <c r="K80" s="22" t="s">
        <v>414</v>
      </c>
      <c r="L80" s="22" t="s">
        <v>23</v>
      </c>
      <c r="M80" s="22" t="s">
        <v>23</v>
      </c>
      <c r="N80" s="22" t="s">
        <v>442</v>
      </c>
      <c r="O80" s="4">
        <v>42794</v>
      </c>
      <c r="P80" s="4">
        <v>42797</v>
      </c>
      <c r="Q80" s="22" t="s">
        <v>25</v>
      </c>
    </row>
    <row r="81" spans="1:17" x14ac:dyDescent="0.25">
      <c r="A81" s="22" t="s">
        <v>415</v>
      </c>
      <c r="B81" s="22" t="s">
        <v>130</v>
      </c>
      <c r="C81" s="22" t="s">
        <v>443</v>
      </c>
      <c r="D81" s="22" t="s">
        <v>464</v>
      </c>
      <c r="E81" s="22" t="s">
        <v>28</v>
      </c>
      <c r="F81" s="22" t="s">
        <v>411</v>
      </c>
      <c r="G81" s="22" t="s">
        <v>412</v>
      </c>
      <c r="H81" s="22" t="s">
        <v>413</v>
      </c>
      <c r="I81" s="22" t="s">
        <v>23</v>
      </c>
      <c r="J81" s="23">
        <v>7508.46</v>
      </c>
      <c r="K81" s="22" t="s">
        <v>417</v>
      </c>
      <c r="L81" s="22" t="s">
        <v>23</v>
      </c>
      <c r="M81" s="22" t="s">
        <v>23</v>
      </c>
      <c r="N81" s="22" t="s">
        <v>443</v>
      </c>
      <c r="O81" s="4">
        <v>42794</v>
      </c>
      <c r="P81" s="4">
        <v>42804</v>
      </c>
      <c r="Q81" s="22" t="s">
        <v>25</v>
      </c>
    </row>
    <row r="82" spans="1:17" x14ac:dyDescent="0.25">
      <c r="A82" s="22" t="s">
        <v>17</v>
      </c>
      <c r="B82" s="22" t="s">
        <v>28</v>
      </c>
      <c r="C82" s="22" t="s">
        <v>138</v>
      </c>
      <c r="D82" s="22" t="s">
        <v>464</v>
      </c>
      <c r="E82" s="22" t="s">
        <v>28</v>
      </c>
      <c r="F82" s="22" t="s">
        <v>411</v>
      </c>
      <c r="G82" s="22" t="s">
        <v>412</v>
      </c>
      <c r="H82" s="22" t="s">
        <v>413</v>
      </c>
      <c r="I82" s="22" t="s">
        <v>23</v>
      </c>
      <c r="J82" s="23">
        <v>-14362</v>
      </c>
      <c r="K82" s="22" t="s">
        <v>24</v>
      </c>
      <c r="L82" s="22" t="s">
        <v>23</v>
      </c>
      <c r="M82" s="22" t="s">
        <v>23</v>
      </c>
      <c r="N82" s="22" t="s">
        <v>138</v>
      </c>
      <c r="O82" s="4">
        <v>42794</v>
      </c>
      <c r="P82" s="4">
        <v>42804</v>
      </c>
      <c r="Q82" s="22" t="s">
        <v>25</v>
      </c>
    </row>
    <row r="83" spans="1:17" x14ac:dyDescent="0.25">
      <c r="A83" s="22" t="s">
        <v>409</v>
      </c>
      <c r="B83" s="22" t="s">
        <v>130</v>
      </c>
      <c r="C83" s="22" t="s">
        <v>444</v>
      </c>
      <c r="D83" s="22" t="s">
        <v>464</v>
      </c>
      <c r="E83" s="22" t="s">
        <v>28</v>
      </c>
      <c r="F83" s="22" t="s">
        <v>411</v>
      </c>
      <c r="G83" s="22" t="s">
        <v>412</v>
      </c>
      <c r="H83" s="22" t="s">
        <v>413</v>
      </c>
      <c r="I83" s="22" t="s">
        <v>23</v>
      </c>
      <c r="J83" s="23">
        <v>-380.42</v>
      </c>
      <c r="K83" s="22" t="s">
        <v>414</v>
      </c>
      <c r="L83" s="22" t="s">
        <v>23</v>
      </c>
      <c r="M83" s="22" t="s">
        <v>23</v>
      </c>
      <c r="N83" s="22" t="s">
        <v>444</v>
      </c>
      <c r="O83" s="4">
        <v>42825</v>
      </c>
      <c r="P83" s="4">
        <v>42829</v>
      </c>
      <c r="Q83" s="22" t="s">
        <v>25</v>
      </c>
    </row>
    <row r="84" spans="1:17" x14ac:dyDescent="0.25">
      <c r="A84" s="22" t="s">
        <v>415</v>
      </c>
      <c r="B84" s="22" t="s">
        <v>130</v>
      </c>
      <c r="C84" s="22" t="s">
        <v>445</v>
      </c>
      <c r="D84" s="22" t="s">
        <v>464</v>
      </c>
      <c r="E84" s="22" t="s">
        <v>28</v>
      </c>
      <c r="F84" s="22" t="s">
        <v>411</v>
      </c>
      <c r="G84" s="22" t="s">
        <v>412</v>
      </c>
      <c r="H84" s="22" t="s">
        <v>413</v>
      </c>
      <c r="I84" s="22" t="s">
        <v>23</v>
      </c>
      <c r="J84" s="23">
        <v>10120.39</v>
      </c>
      <c r="K84" s="22" t="s">
        <v>417</v>
      </c>
      <c r="L84" s="22" t="s">
        <v>23</v>
      </c>
      <c r="M84" s="22" t="s">
        <v>23</v>
      </c>
      <c r="N84" s="22" t="s">
        <v>445</v>
      </c>
      <c r="O84" s="4">
        <v>42825</v>
      </c>
      <c r="P84" s="4">
        <v>42835</v>
      </c>
      <c r="Q84" s="22" t="s">
        <v>25</v>
      </c>
    </row>
    <row r="85" spans="1:17" x14ac:dyDescent="0.25">
      <c r="A85" s="22" t="s">
        <v>17</v>
      </c>
      <c r="B85" s="22" t="s">
        <v>28</v>
      </c>
      <c r="C85" s="22" t="s">
        <v>140</v>
      </c>
      <c r="D85" s="22" t="s">
        <v>464</v>
      </c>
      <c r="E85" s="22" t="s">
        <v>28</v>
      </c>
      <c r="F85" s="22" t="s">
        <v>411</v>
      </c>
      <c r="G85" s="22" t="s">
        <v>412</v>
      </c>
      <c r="H85" s="22" t="s">
        <v>413</v>
      </c>
      <c r="I85" s="22" t="s">
        <v>23</v>
      </c>
      <c r="J85" s="23">
        <v>-8801</v>
      </c>
      <c r="K85" s="22" t="s">
        <v>141</v>
      </c>
      <c r="L85" s="22" t="s">
        <v>23</v>
      </c>
      <c r="M85" s="22" t="s">
        <v>23</v>
      </c>
      <c r="N85" s="22" t="s">
        <v>140</v>
      </c>
      <c r="O85" s="4">
        <v>42825</v>
      </c>
      <c r="P85" s="4">
        <v>42836</v>
      </c>
      <c r="Q85" s="22" t="s">
        <v>25</v>
      </c>
    </row>
    <row r="86" spans="1:17" x14ac:dyDescent="0.25">
      <c r="A86" s="22" t="s">
        <v>409</v>
      </c>
      <c r="B86" s="22" t="s">
        <v>130</v>
      </c>
      <c r="C86" s="22" t="s">
        <v>446</v>
      </c>
      <c r="D86" s="22" t="s">
        <v>464</v>
      </c>
      <c r="E86" s="22" t="s">
        <v>28</v>
      </c>
      <c r="F86" s="22" t="s">
        <v>411</v>
      </c>
      <c r="G86" s="22" t="s">
        <v>412</v>
      </c>
      <c r="H86" s="22" t="s">
        <v>413</v>
      </c>
      <c r="I86" s="22" t="s">
        <v>23</v>
      </c>
      <c r="J86" s="23">
        <v>-1652.76</v>
      </c>
      <c r="K86" s="22" t="s">
        <v>414</v>
      </c>
      <c r="L86" s="22" t="s">
        <v>23</v>
      </c>
      <c r="M86" s="22" t="s">
        <v>23</v>
      </c>
      <c r="N86" s="22" t="s">
        <v>446</v>
      </c>
      <c r="O86" s="4">
        <v>42855</v>
      </c>
      <c r="P86" s="4">
        <v>42856</v>
      </c>
      <c r="Q86" s="22" t="s">
        <v>25</v>
      </c>
    </row>
    <row r="87" spans="1:17" x14ac:dyDescent="0.25">
      <c r="A87" s="22" t="s">
        <v>415</v>
      </c>
      <c r="B87" s="22" t="s">
        <v>130</v>
      </c>
      <c r="C87" s="22" t="s">
        <v>447</v>
      </c>
      <c r="D87" s="22" t="s">
        <v>464</v>
      </c>
      <c r="E87" s="22" t="s">
        <v>28</v>
      </c>
      <c r="F87" s="22" t="s">
        <v>411</v>
      </c>
      <c r="G87" s="22" t="s">
        <v>412</v>
      </c>
      <c r="H87" s="22" t="s">
        <v>413</v>
      </c>
      <c r="I87" s="22" t="s">
        <v>23</v>
      </c>
      <c r="J87" s="23">
        <v>9898.65</v>
      </c>
      <c r="K87" s="22" t="s">
        <v>414</v>
      </c>
      <c r="L87" s="22" t="s">
        <v>23</v>
      </c>
      <c r="M87" s="22" t="s">
        <v>23</v>
      </c>
      <c r="N87" s="22" t="s">
        <v>447</v>
      </c>
      <c r="O87" s="4">
        <v>42855</v>
      </c>
      <c r="P87" s="4">
        <v>42865</v>
      </c>
      <c r="Q87" s="22" t="s">
        <v>25</v>
      </c>
    </row>
    <row r="88" spans="1:17" x14ac:dyDescent="0.25">
      <c r="A88" s="22" t="s">
        <v>17</v>
      </c>
      <c r="B88" s="22" t="s">
        <v>28</v>
      </c>
      <c r="C88" s="22" t="s">
        <v>147</v>
      </c>
      <c r="D88" s="22" t="s">
        <v>464</v>
      </c>
      <c r="E88" s="22" t="s">
        <v>28</v>
      </c>
      <c r="F88" s="22" t="s">
        <v>411</v>
      </c>
      <c r="G88" s="22" t="s">
        <v>412</v>
      </c>
      <c r="H88" s="22" t="s">
        <v>413</v>
      </c>
      <c r="I88" s="22" t="s">
        <v>23</v>
      </c>
      <c r="J88" s="23">
        <v>-12753</v>
      </c>
      <c r="K88" s="22" t="s">
        <v>24</v>
      </c>
      <c r="L88" s="22" t="s">
        <v>23</v>
      </c>
      <c r="M88" s="22" t="s">
        <v>23</v>
      </c>
      <c r="N88" s="22" t="s">
        <v>147</v>
      </c>
      <c r="O88" s="4">
        <v>42855</v>
      </c>
      <c r="P88" s="4">
        <v>42866</v>
      </c>
      <c r="Q88" s="22" t="s">
        <v>25</v>
      </c>
    </row>
    <row r="89" spans="1:17" x14ac:dyDescent="0.25">
      <c r="A89" s="22" t="s">
        <v>409</v>
      </c>
      <c r="B89" s="22" t="s">
        <v>130</v>
      </c>
      <c r="C89" s="22" t="s">
        <v>448</v>
      </c>
      <c r="D89" s="22" t="s">
        <v>464</v>
      </c>
      <c r="E89" s="22" t="s">
        <v>28</v>
      </c>
      <c r="F89" s="22" t="s">
        <v>411</v>
      </c>
      <c r="G89" s="22" t="s">
        <v>412</v>
      </c>
      <c r="H89" s="22" t="s">
        <v>413</v>
      </c>
      <c r="I89" s="22" t="s">
        <v>23</v>
      </c>
      <c r="J89" s="23">
        <v>-182.05</v>
      </c>
      <c r="K89" s="22" t="s">
        <v>414</v>
      </c>
      <c r="L89" s="22" t="s">
        <v>23</v>
      </c>
      <c r="M89" s="22" t="s">
        <v>23</v>
      </c>
      <c r="N89" s="22" t="s">
        <v>448</v>
      </c>
      <c r="O89" s="4">
        <v>42886</v>
      </c>
      <c r="P89" s="4">
        <v>42887</v>
      </c>
      <c r="Q89" s="22" t="s">
        <v>25</v>
      </c>
    </row>
    <row r="90" spans="1:17" x14ac:dyDescent="0.25">
      <c r="A90" s="22" t="s">
        <v>415</v>
      </c>
      <c r="B90" s="22" t="s">
        <v>130</v>
      </c>
      <c r="C90" s="22" t="s">
        <v>449</v>
      </c>
      <c r="D90" s="22" t="s">
        <v>464</v>
      </c>
      <c r="E90" s="22" t="s">
        <v>28</v>
      </c>
      <c r="F90" s="22" t="s">
        <v>411</v>
      </c>
      <c r="G90" s="22" t="s">
        <v>412</v>
      </c>
      <c r="H90" s="22" t="s">
        <v>413</v>
      </c>
      <c r="I90" s="22" t="s">
        <v>23</v>
      </c>
      <c r="J90" s="23">
        <v>8231.39</v>
      </c>
      <c r="K90" s="22" t="s">
        <v>414</v>
      </c>
      <c r="L90" s="22" t="s">
        <v>23</v>
      </c>
      <c r="M90" s="22" t="s">
        <v>23</v>
      </c>
      <c r="N90" s="22" t="s">
        <v>449</v>
      </c>
      <c r="O90" s="4">
        <v>42886</v>
      </c>
      <c r="P90" s="4">
        <v>42892</v>
      </c>
      <c r="Q90" s="22" t="s">
        <v>25</v>
      </c>
    </row>
    <row r="91" spans="1:17" x14ac:dyDescent="0.25">
      <c r="A91" s="22" t="s">
        <v>17</v>
      </c>
      <c r="B91" s="22" t="s">
        <v>28</v>
      </c>
      <c r="C91" s="22" t="s">
        <v>150</v>
      </c>
      <c r="D91" s="22" t="s">
        <v>464</v>
      </c>
      <c r="E91" s="22" t="s">
        <v>28</v>
      </c>
      <c r="F91" s="22" t="s">
        <v>411</v>
      </c>
      <c r="G91" s="22" t="s">
        <v>412</v>
      </c>
      <c r="H91" s="22" t="s">
        <v>413</v>
      </c>
      <c r="I91" s="22" t="s">
        <v>23</v>
      </c>
      <c r="J91" s="23">
        <v>-12090</v>
      </c>
      <c r="K91" s="22" t="s">
        <v>24</v>
      </c>
      <c r="L91" s="22" t="s">
        <v>23</v>
      </c>
      <c r="M91" s="22" t="s">
        <v>23</v>
      </c>
      <c r="N91" s="22" t="s">
        <v>150</v>
      </c>
      <c r="O91" s="4">
        <v>42886</v>
      </c>
      <c r="P91" s="4">
        <v>42898</v>
      </c>
      <c r="Q91" s="22" t="s">
        <v>25</v>
      </c>
    </row>
    <row r="92" spans="1:17" x14ac:dyDescent="0.25">
      <c r="A92" s="22" t="s">
        <v>409</v>
      </c>
      <c r="B92" s="22" t="s">
        <v>130</v>
      </c>
      <c r="C92" s="22" t="s">
        <v>450</v>
      </c>
      <c r="D92" s="22" t="s">
        <v>464</v>
      </c>
      <c r="E92" s="22" t="s">
        <v>28</v>
      </c>
      <c r="F92" s="22" t="s">
        <v>411</v>
      </c>
      <c r="G92" s="22" t="s">
        <v>412</v>
      </c>
      <c r="H92" s="22" t="s">
        <v>413</v>
      </c>
      <c r="I92" s="22" t="s">
        <v>23</v>
      </c>
      <c r="J92" s="23">
        <v>-279.02</v>
      </c>
      <c r="K92" s="22" t="s">
        <v>414</v>
      </c>
      <c r="L92" s="22" t="s">
        <v>23</v>
      </c>
      <c r="M92" s="22" t="s">
        <v>23</v>
      </c>
      <c r="N92" s="22" t="s">
        <v>450</v>
      </c>
      <c r="O92" s="4">
        <v>42916</v>
      </c>
      <c r="P92" s="4">
        <v>42921</v>
      </c>
      <c r="Q92" s="22" t="s">
        <v>25</v>
      </c>
    </row>
    <row r="93" spans="1:17" x14ac:dyDescent="0.25">
      <c r="A93" s="22" t="s">
        <v>415</v>
      </c>
      <c r="B93" s="22" t="s">
        <v>130</v>
      </c>
      <c r="C93" s="22" t="s">
        <v>451</v>
      </c>
      <c r="D93" s="22" t="s">
        <v>464</v>
      </c>
      <c r="E93" s="22" t="s">
        <v>28</v>
      </c>
      <c r="F93" s="22" t="s">
        <v>411</v>
      </c>
      <c r="G93" s="22" t="s">
        <v>412</v>
      </c>
      <c r="H93" s="22" t="s">
        <v>413</v>
      </c>
      <c r="I93" s="22" t="s">
        <v>23</v>
      </c>
      <c r="J93" s="23">
        <v>8285.3700000000008</v>
      </c>
      <c r="K93" s="22" t="s">
        <v>414</v>
      </c>
      <c r="L93" s="22" t="s">
        <v>23</v>
      </c>
      <c r="M93" s="22" t="s">
        <v>23</v>
      </c>
      <c r="N93" s="22" t="s">
        <v>451</v>
      </c>
      <c r="O93" s="4">
        <v>42916</v>
      </c>
      <c r="P93" s="4">
        <v>42927</v>
      </c>
      <c r="Q93" s="22" t="s">
        <v>25</v>
      </c>
    </row>
    <row r="94" spans="1:17" x14ac:dyDescent="0.25">
      <c r="A94" s="22" t="s">
        <v>17</v>
      </c>
      <c r="B94" s="22" t="s">
        <v>28</v>
      </c>
      <c r="C94" s="22" t="s">
        <v>155</v>
      </c>
      <c r="D94" s="22" t="s">
        <v>464</v>
      </c>
      <c r="E94" s="22" t="s">
        <v>28</v>
      </c>
      <c r="F94" s="22" t="s">
        <v>411</v>
      </c>
      <c r="G94" s="22" t="s">
        <v>412</v>
      </c>
      <c r="H94" s="22" t="s">
        <v>413</v>
      </c>
      <c r="I94" s="22" t="s">
        <v>23</v>
      </c>
      <c r="J94" s="23">
        <v>-12511</v>
      </c>
      <c r="K94" s="22" t="s">
        <v>141</v>
      </c>
      <c r="L94" s="22" t="s">
        <v>23</v>
      </c>
      <c r="M94" s="22" t="s">
        <v>23</v>
      </c>
      <c r="N94" s="22" t="s">
        <v>155</v>
      </c>
      <c r="O94" s="4">
        <v>42916</v>
      </c>
      <c r="P94" s="4">
        <v>42927</v>
      </c>
      <c r="Q94" s="22" t="s">
        <v>25</v>
      </c>
    </row>
    <row r="95" spans="1:17" x14ac:dyDescent="0.25">
      <c r="A95" s="22" t="s">
        <v>409</v>
      </c>
      <c r="B95" s="22" t="s">
        <v>130</v>
      </c>
      <c r="C95" s="22" t="s">
        <v>452</v>
      </c>
      <c r="D95" s="22" t="s">
        <v>464</v>
      </c>
      <c r="E95" s="22" t="s">
        <v>28</v>
      </c>
      <c r="F95" s="22" t="s">
        <v>411</v>
      </c>
      <c r="G95" s="22" t="s">
        <v>412</v>
      </c>
      <c r="H95" s="22" t="s">
        <v>413</v>
      </c>
      <c r="I95" s="22" t="s">
        <v>23</v>
      </c>
      <c r="J95" s="23">
        <v>-189.75</v>
      </c>
      <c r="K95" s="22" t="s">
        <v>414</v>
      </c>
      <c r="L95" s="22" t="s">
        <v>23</v>
      </c>
      <c r="M95" s="22" t="s">
        <v>23</v>
      </c>
      <c r="N95" s="22" t="s">
        <v>452</v>
      </c>
      <c r="O95" s="4">
        <v>42947</v>
      </c>
      <c r="P95" s="4">
        <v>42948</v>
      </c>
      <c r="Q95" s="22" t="s">
        <v>25</v>
      </c>
    </row>
    <row r="96" spans="1:17" x14ac:dyDescent="0.25">
      <c r="A96" s="22" t="s">
        <v>415</v>
      </c>
      <c r="B96" s="22" t="s">
        <v>130</v>
      </c>
      <c r="C96" s="22" t="s">
        <v>453</v>
      </c>
      <c r="D96" s="22" t="s">
        <v>464</v>
      </c>
      <c r="E96" s="22" t="s">
        <v>28</v>
      </c>
      <c r="F96" s="22" t="s">
        <v>411</v>
      </c>
      <c r="G96" s="22" t="s">
        <v>412</v>
      </c>
      <c r="H96" s="22" t="s">
        <v>413</v>
      </c>
      <c r="I96" s="22" t="s">
        <v>23</v>
      </c>
      <c r="J96" s="23">
        <v>4931.74</v>
      </c>
      <c r="K96" s="22" t="s">
        <v>414</v>
      </c>
      <c r="L96" s="22" t="s">
        <v>23</v>
      </c>
      <c r="M96" s="22" t="s">
        <v>23</v>
      </c>
      <c r="N96" s="22" t="s">
        <v>453</v>
      </c>
      <c r="O96" s="4">
        <v>42947</v>
      </c>
      <c r="P96" s="4">
        <v>42955</v>
      </c>
      <c r="Q96" s="22" t="s">
        <v>25</v>
      </c>
    </row>
    <row r="97" spans="1:17" x14ac:dyDescent="0.25">
      <c r="A97" s="22" t="s">
        <v>17</v>
      </c>
      <c r="B97" s="22" t="s">
        <v>28</v>
      </c>
      <c r="C97" s="22" t="s">
        <v>157</v>
      </c>
      <c r="D97" s="22" t="s">
        <v>464</v>
      </c>
      <c r="E97" s="22" t="s">
        <v>28</v>
      </c>
      <c r="F97" s="22" t="s">
        <v>411</v>
      </c>
      <c r="G97" s="22" t="s">
        <v>412</v>
      </c>
      <c r="H97" s="22" t="s">
        <v>413</v>
      </c>
      <c r="I97" s="22" t="s">
        <v>23</v>
      </c>
      <c r="J97" s="23">
        <v>-14155</v>
      </c>
      <c r="K97" s="22" t="s">
        <v>24</v>
      </c>
      <c r="L97" s="22" t="s">
        <v>23</v>
      </c>
      <c r="M97" s="22" t="s">
        <v>23</v>
      </c>
      <c r="N97" s="22" t="s">
        <v>157</v>
      </c>
      <c r="O97" s="4">
        <v>42947</v>
      </c>
      <c r="P97" s="4">
        <v>42956</v>
      </c>
      <c r="Q97" s="22" t="s">
        <v>25</v>
      </c>
    </row>
    <row r="98" spans="1:17" x14ac:dyDescent="0.25">
      <c r="A98" s="22" t="s">
        <v>409</v>
      </c>
      <c r="B98" s="22" t="s">
        <v>130</v>
      </c>
      <c r="C98" s="22" t="s">
        <v>454</v>
      </c>
      <c r="D98" s="22" t="s">
        <v>464</v>
      </c>
      <c r="E98" s="22" t="s">
        <v>28</v>
      </c>
      <c r="F98" s="22" t="s">
        <v>411</v>
      </c>
      <c r="G98" s="22" t="s">
        <v>412</v>
      </c>
      <c r="H98" s="22" t="s">
        <v>413</v>
      </c>
      <c r="I98" s="22" t="s">
        <v>23</v>
      </c>
      <c r="J98" s="23">
        <v>-135082.56</v>
      </c>
      <c r="K98" s="22" t="s">
        <v>414</v>
      </c>
      <c r="L98" s="22" t="s">
        <v>23</v>
      </c>
      <c r="M98" s="22" t="s">
        <v>23</v>
      </c>
      <c r="N98" s="22" t="s">
        <v>454</v>
      </c>
      <c r="O98" s="4">
        <v>42978</v>
      </c>
      <c r="P98" s="4">
        <v>42983</v>
      </c>
      <c r="Q98" s="22" t="s">
        <v>25</v>
      </c>
    </row>
    <row r="99" spans="1:17" x14ac:dyDescent="0.25">
      <c r="A99" s="22" t="s">
        <v>415</v>
      </c>
      <c r="B99" s="22" t="s">
        <v>130</v>
      </c>
      <c r="C99" s="22" t="s">
        <v>455</v>
      </c>
      <c r="D99" s="22" t="s">
        <v>464</v>
      </c>
      <c r="E99" s="22" t="s">
        <v>28</v>
      </c>
      <c r="F99" s="22" t="s">
        <v>411</v>
      </c>
      <c r="G99" s="22" t="s">
        <v>412</v>
      </c>
      <c r="H99" s="22" t="s">
        <v>413</v>
      </c>
      <c r="I99" s="22" t="s">
        <v>23</v>
      </c>
      <c r="J99" s="23">
        <v>3522.53</v>
      </c>
      <c r="K99" s="22" t="s">
        <v>414</v>
      </c>
      <c r="L99" s="22" t="s">
        <v>23</v>
      </c>
      <c r="M99" s="22" t="s">
        <v>23</v>
      </c>
      <c r="N99" s="22" t="s">
        <v>455</v>
      </c>
      <c r="O99" s="4">
        <v>42978</v>
      </c>
      <c r="P99" s="4">
        <v>42985</v>
      </c>
      <c r="Q99" s="22" t="s">
        <v>25</v>
      </c>
    </row>
    <row r="100" spans="1:17" x14ac:dyDescent="0.25">
      <c r="A100" s="22" t="s">
        <v>17</v>
      </c>
      <c r="B100" s="22" t="s">
        <v>28</v>
      </c>
      <c r="C100" s="22" t="s">
        <v>162</v>
      </c>
      <c r="D100" s="22" t="s">
        <v>464</v>
      </c>
      <c r="E100" s="22" t="s">
        <v>28</v>
      </c>
      <c r="F100" s="22" t="s">
        <v>411</v>
      </c>
      <c r="G100" s="22" t="s">
        <v>412</v>
      </c>
      <c r="H100" s="22" t="s">
        <v>413</v>
      </c>
      <c r="I100" s="22" t="s">
        <v>23</v>
      </c>
      <c r="J100" s="23">
        <v>-14434</v>
      </c>
      <c r="K100" s="22" t="s">
        <v>24</v>
      </c>
      <c r="L100" s="22" t="s">
        <v>23</v>
      </c>
      <c r="M100" s="22" t="s">
        <v>23</v>
      </c>
      <c r="N100" s="22" t="s">
        <v>162</v>
      </c>
      <c r="O100" s="4">
        <v>42978</v>
      </c>
      <c r="P100" s="4">
        <v>42989</v>
      </c>
      <c r="Q100" s="22" t="s">
        <v>25</v>
      </c>
    </row>
    <row r="101" spans="1:17" x14ac:dyDescent="0.25">
      <c r="A101" s="22" t="s">
        <v>409</v>
      </c>
      <c r="B101" s="22" t="s">
        <v>130</v>
      </c>
      <c r="C101" s="22" t="s">
        <v>456</v>
      </c>
      <c r="D101" s="22" t="s">
        <v>464</v>
      </c>
      <c r="E101" s="22" t="s">
        <v>28</v>
      </c>
      <c r="F101" s="22" t="s">
        <v>411</v>
      </c>
      <c r="G101" s="22" t="s">
        <v>412</v>
      </c>
      <c r="H101" s="22" t="s">
        <v>413</v>
      </c>
      <c r="I101" s="22" t="s">
        <v>23</v>
      </c>
      <c r="J101" s="23">
        <v>-20</v>
      </c>
      <c r="K101" s="22" t="s">
        <v>414</v>
      </c>
      <c r="L101" s="22" t="s">
        <v>23</v>
      </c>
      <c r="M101" s="22" t="s">
        <v>23</v>
      </c>
      <c r="N101" s="22" t="s">
        <v>456</v>
      </c>
      <c r="O101" s="4">
        <v>43008</v>
      </c>
      <c r="P101" s="4">
        <v>43010</v>
      </c>
      <c r="Q101" s="22" t="s">
        <v>25</v>
      </c>
    </row>
    <row r="102" spans="1:17" x14ac:dyDescent="0.25">
      <c r="A102" s="22" t="s">
        <v>415</v>
      </c>
      <c r="B102" s="22" t="s">
        <v>130</v>
      </c>
      <c r="C102" s="22" t="s">
        <v>457</v>
      </c>
      <c r="D102" s="22" t="s">
        <v>464</v>
      </c>
      <c r="E102" s="22" t="s">
        <v>28</v>
      </c>
      <c r="F102" s="22" t="s">
        <v>411</v>
      </c>
      <c r="G102" s="22" t="s">
        <v>412</v>
      </c>
      <c r="H102" s="22" t="s">
        <v>413</v>
      </c>
      <c r="I102" s="22" t="s">
        <v>23</v>
      </c>
      <c r="J102" s="23">
        <v>6332.47</v>
      </c>
      <c r="K102" s="22" t="s">
        <v>414</v>
      </c>
      <c r="L102" s="22" t="s">
        <v>23</v>
      </c>
      <c r="M102" s="22" t="s">
        <v>23</v>
      </c>
      <c r="N102" s="22" t="s">
        <v>457</v>
      </c>
      <c r="O102" s="4">
        <v>43008</v>
      </c>
      <c r="P102" s="4">
        <v>43018</v>
      </c>
      <c r="Q102" s="22" t="s">
        <v>25</v>
      </c>
    </row>
    <row r="103" spans="1:17" x14ac:dyDescent="0.25">
      <c r="A103" s="22" t="s">
        <v>17</v>
      </c>
      <c r="B103" s="22" t="s">
        <v>28</v>
      </c>
      <c r="C103" s="22" t="s">
        <v>166</v>
      </c>
      <c r="D103" s="22" t="s">
        <v>464</v>
      </c>
      <c r="E103" s="22" t="s">
        <v>28</v>
      </c>
      <c r="F103" s="22" t="s">
        <v>411</v>
      </c>
      <c r="G103" s="22" t="s">
        <v>412</v>
      </c>
      <c r="H103" s="22" t="s">
        <v>413</v>
      </c>
      <c r="I103" s="22" t="s">
        <v>23</v>
      </c>
      <c r="J103" s="23">
        <v>154186</v>
      </c>
      <c r="K103" s="22" t="s">
        <v>141</v>
      </c>
      <c r="L103" s="22" t="s">
        <v>23</v>
      </c>
      <c r="M103" s="22" t="s">
        <v>23</v>
      </c>
      <c r="N103" s="22" t="s">
        <v>166</v>
      </c>
      <c r="O103" s="4">
        <v>43008</v>
      </c>
      <c r="P103" s="4">
        <v>43017</v>
      </c>
      <c r="Q103" s="22" t="s">
        <v>25</v>
      </c>
    </row>
    <row r="104" spans="1:17" x14ac:dyDescent="0.25">
      <c r="A104" s="22" t="s">
        <v>409</v>
      </c>
      <c r="B104" s="22" t="s">
        <v>130</v>
      </c>
      <c r="C104" s="22" t="s">
        <v>458</v>
      </c>
      <c r="D104" s="22" t="s">
        <v>464</v>
      </c>
      <c r="E104" s="22" t="s">
        <v>28</v>
      </c>
      <c r="F104" s="22" t="s">
        <v>411</v>
      </c>
      <c r="G104" s="22" t="s">
        <v>412</v>
      </c>
      <c r="H104" s="22" t="s">
        <v>413</v>
      </c>
      <c r="I104" s="22" t="s">
        <v>23</v>
      </c>
      <c r="J104" s="23">
        <v>-2235.9699999999998</v>
      </c>
      <c r="K104" s="22" t="s">
        <v>414</v>
      </c>
      <c r="L104" s="22" t="s">
        <v>23</v>
      </c>
      <c r="M104" s="22" t="s">
        <v>23</v>
      </c>
      <c r="N104" s="22" t="s">
        <v>458</v>
      </c>
      <c r="O104" s="4">
        <v>43039</v>
      </c>
      <c r="P104" s="4">
        <v>43045</v>
      </c>
      <c r="Q104" s="22" t="s">
        <v>25</v>
      </c>
    </row>
    <row r="105" spans="1:17" x14ac:dyDescent="0.25">
      <c r="A105" s="22" t="s">
        <v>415</v>
      </c>
      <c r="B105" s="22" t="s">
        <v>130</v>
      </c>
      <c r="C105" s="22" t="s">
        <v>459</v>
      </c>
      <c r="D105" s="22" t="s">
        <v>464</v>
      </c>
      <c r="E105" s="22" t="s">
        <v>28</v>
      </c>
      <c r="F105" s="22" t="s">
        <v>411</v>
      </c>
      <c r="G105" s="22" t="s">
        <v>412</v>
      </c>
      <c r="H105" s="22" t="s">
        <v>413</v>
      </c>
      <c r="I105" s="22" t="s">
        <v>23</v>
      </c>
      <c r="J105" s="23">
        <v>5779.16</v>
      </c>
      <c r="K105" s="22" t="s">
        <v>414</v>
      </c>
      <c r="L105" s="22" t="s">
        <v>23</v>
      </c>
      <c r="M105" s="22" t="s">
        <v>23</v>
      </c>
      <c r="N105" s="22" t="s">
        <v>459</v>
      </c>
      <c r="O105" s="4">
        <v>43039</v>
      </c>
      <c r="P105" s="4">
        <v>43047</v>
      </c>
      <c r="Q105" s="22" t="s">
        <v>25</v>
      </c>
    </row>
    <row r="106" spans="1:17" x14ac:dyDescent="0.25">
      <c r="A106" s="22" t="s">
        <v>17</v>
      </c>
      <c r="B106" s="22" t="s">
        <v>28</v>
      </c>
      <c r="C106" s="22" t="s">
        <v>169</v>
      </c>
      <c r="D106" s="22" t="s">
        <v>464</v>
      </c>
      <c r="E106" s="22" t="s">
        <v>28</v>
      </c>
      <c r="F106" s="22" t="s">
        <v>411</v>
      </c>
      <c r="G106" s="22" t="s">
        <v>412</v>
      </c>
      <c r="H106" s="22" t="s">
        <v>413</v>
      </c>
      <c r="I106" s="22" t="s">
        <v>23</v>
      </c>
      <c r="J106" s="23">
        <v>-11585</v>
      </c>
      <c r="K106" s="22" t="s">
        <v>24</v>
      </c>
      <c r="L106" s="22" t="s">
        <v>23</v>
      </c>
      <c r="M106" s="22" t="s">
        <v>23</v>
      </c>
      <c r="N106" s="22" t="s">
        <v>169</v>
      </c>
      <c r="O106" s="4">
        <v>43039</v>
      </c>
      <c r="P106" s="4">
        <v>43046</v>
      </c>
      <c r="Q106" s="22" t="s">
        <v>25</v>
      </c>
    </row>
    <row r="107" spans="1:17" x14ac:dyDescent="0.25">
      <c r="A107" s="22" t="s">
        <v>409</v>
      </c>
      <c r="B107" s="22" t="s">
        <v>41</v>
      </c>
      <c r="C107" s="22" t="s">
        <v>460</v>
      </c>
      <c r="D107" s="22" t="s">
        <v>464</v>
      </c>
      <c r="E107" s="22" t="s">
        <v>28</v>
      </c>
      <c r="F107" s="22" t="s">
        <v>411</v>
      </c>
      <c r="G107" s="22" t="s">
        <v>412</v>
      </c>
      <c r="H107" s="22" t="s">
        <v>413</v>
      </c>
      <c r="I107" s="22" t="s">
        <v>23</v>
      </c>
      <c r="J107" s="23">
        <v>-805.84</v>
      </c>
      <c r="K107" s="22" t="s">
        <v>414</v>
      </c>
      <c r="L107" s="22" t="s">
        <v>23</v>
      </c>
      <c r="M107" s="22" t="s">
        <v>23</v>
      </c>
      <c r="N107" s="22" t="s">
        <v>460</v>
      </c>
      <c r="O107" s="4">
        <v>43069</v>
      </c>
      <c r="P107" s="4">
        <v>43073</v>
      </c>
      <c r="Q107" s="22" t="s">
        <v>25</v>
      </c>
    </row>
    <row r="108" spans="1:17" x14ac:dyDescent="0.25">
      <c r="A108" s="22" t="s">
        <v>415</v>
      </c>
      <c r="B108" s="22" t="s">
        <v>130</v>
      </c>
      <c r="C108" s="22" t="s">
        <v>461</v>
      </c>
      <c r="D108" s="22" t="s">
        <v>464</v>
      </c>
      <c r="E108" s="22" t="s">
        <v>28</v>
      </c>
      <c r="F108" s="22" t="s">
        <v>411</v>
      </c>
      <c r="G108" s="22" t="s">
        <v>412</v>
      </c>
      <c r="H108" s="22" t="s">
        <v>413</v>
      </c>
      <c r="I108" s="22" t="s">
        <v>23</v>
      </c>
      <c r="J108" s="23">
        <v>3487.03</v>
      </c>
      <c r="K108" s="22" t="s">
        <v>414</v>
      </c>
      <c r="L108" s="22" t="s">
        <v>23</v>
      </c>
      <c r="M108" s="22" t="s">
        <v>23</v>
      </c>
      <c r="N108" s="22" t="s">
        <v>461</v>
      </c>
      <c r="O108" s="4">
        <v>43069</v>
      </c>
      <c r="P108" s="4">
        <v>43077</v>
      </c>
      <c r="Q108" s="22" t="s">
        <v>25</v>
      </c>
    </row>
    <row r="109" spans="1:17" x14ac:dyDescent="0.25">
      <c r="A109" s="22" t="s">
        <v>17</v>
      </c>
      <c r="B109" s="22" t="s">
        <v>28</v>
      </c>
      <c r="C109" s="22" t="s">
        <v>172</v>
      </c>
      <c r="D109" s="22" t="s">
        <v>464</v>
      </c>
      <c r="E109" s="22" t="s">
        <v>28</v>
      </c>
      <c r="F109" s="22" t="s">
        <v>411</v>
      </c>
      <c r="G109" s="22" t="s">
        <v>412</v>
      </c>
      <c r="H109" s="22" t="s">
        <v>413</v>
      </c>
      <c r="I109" s="22" t="s">
        <v>23</v>
      </c>
      <c r="J109" s="23">
        <v>-12502</v>
      </c>
      <c r="K109" s="22" t="s">
        <v>24</v>
      </c>
      <c r="L109" s="22" t="s">
        <v>23</v>
      </c>
      <c r="M109" s="22" t="s">
        <v>23</v>
      </c>
      <c r="N109" s="22" t="s">
        <v>172</v>
      </c>
      <c r="O109" s="4">
        <v>43069</v>
      </c>
      <c r="P109" s="4">
        <v>43076</v>
      </c>
      <c r="Q109" s="22" t="s">
        <v>25</v>
      </c>
    </row>
    <row r="110" spans="1:17" x14ac:dyDescent="0.25">
      <c r="A110" s="22" t="s">
        <v>409</v>
      </c>
      <c r="B110" s="22" t="s">
        <v>130</v>
      </c>
      <c r="C110" s="22" t="s">
        <v>462</v>
      </c>
      <c r="D110" s="22" t="s">
        <v>464</v>
      </c>
      <c r="E110" s="22" t="s">
        <v>28</v>
      </c>
      <c r="F110" s="22" t="s">
        <v>411</v>
      </c>
      <c r="G110" s="22" t="s">
        <v>412</v>
      </c>
      <c r="H110" s="22" t="s">
        <v>413</v>
      </c>
      <c r="I110" s="22" t="s">
        <v>23</v>
      </c>
      <c r="J110" s="23">
        <v>-774.29</v>
      </c>
      <c r="K110" s="22" t="s">
        <v>414</v>
      </c>
      <c r="L110" s="22" t="s">
        <v>23</v>
      </c>
      <c r="M110" s="22" t="s">
        <v>23</v>
      </c>
      <c r="N110" s="22" t="s">
        <v>462</v>
      </c>
      <c r="O110" s="4">
        <v>43100</v>
      </c>
      <c r="P110" s="4">
        <v>43103</v>
      </c>
      <c r="Q110" s="22" t="s">
        <v>25</v>
      </c>
    </row>
    <row r="111" spans="1:17" x14ac:dyDescent="0.25">
      <c r="A111" s="22" t="s">
        <v>415</v>
      </c>
      <c r="B111" s="22" t="s">
        <v>130</v>
      </c>
      <c r="C111" s="22" t="s">
        <v>463</v>
      </c>
      <c r="D111" s="22" t="s">
        <v>464</v>
      </c>
      <c r="E111" s="22" t="s">
        <v>28</v>
      </c>
      <c r="F111" s="22" t="s">
        <v>411</v>
      </c>
      <c r="G111" s="22" t="s">
        <v>412</v>
      </c>
      <c r="H111" s="22" t="s">
        <v>413</v>
      </c>
      <c r="I111" s="22" t="s">
        <v>23</v>
      </c>
      <c r="J111" s="23">
        <v>4436.03</v>
      </c>
      <c r="K111" s="22" t="s">
        <v>414</v>
      </c>
      <c r="L111" s="22" t="s">
        <v>23</v>
      </c>
      <c r="M111" s="22" t="s">
        <v>23</v>
      </c>
      <c r="N111" s="22" t="s">
        <v>463</v>
      </c>
      <c r="O111" s="4">
        <v>43100</v>
      </c>
      <c r="P111" s="4">
        <v>43110</v>
      </c>
      <c r="Q111" s="22" t="s">
        <v>25</v>
      </c>
    </row>
    <row r="112" spans="1:17" x14ac:dyDescent="0.25">
      <c r="A112" s="22" t="s">
        <v>17</v>
      </c>
      <c r="B112" s="22" t="s">
        <v>28</v>
      </c>
      <c r="C112" s="22" t="s">
        <v>175</v>
      </c>
      <c r="D112" s="22" t="s">
        <v>464</v>
      </c>
      <c r="E112" s="22" t="s">
        <v>28</v>
      </c>
      <c r="F112" s="22" t="s">
        <v>411</v>
      </c>
      <c r="G112" s="22" t="s">
        <v>412</v>
      </c>
      <c r="H112" s="22" t="s">
        <v>413</v>
      </c>
      <c r="I112" s="22" t="s">
        <v>23</v>
      </c>
      <c r="J112" s="23">
        <v>49274</v>
      </c>
      <c r="K112" s="22" t="s">
        <v>176</v>
      </c>
      <c r="L112" s="22" t="s">
        <v>23</v>
      </c>
      <c r="M112" s="22" t="s">
        <v>23</v>
      </c>
      <c r="N112" s="22" t="s">
        <v>175</v>
      </c>
      <c r="O112" s="4">
        <v>43100</v>
      </c>
      <c r="P112" s="4">
        <v>43111</v>
      </c>
      <c r="Q112" s="22" t="s">
        <v>25</v>
      </c>
    </row>
    <row r="113" spans="1:17" hidden="1" x14ac:dyDescent="0.25">
      <c r="A113" s="22" t="s">
        <v>409</v>
      </c>
      <c r="B113" s="22" t="s">
        <v>130</v>
      </c>
      <c r="C113" s="22" t="s">
        <v>492</v>
      </c>
      <c r="D113" s="22" t="s">
        <v>464</v>
      </c>
      <c r="E113" s="22" t="s">
        <v>28</v>
      </c>
      <c r="F113" s="22" t="s">
        <v>411</v>
      </c>
      <c r="G113" s="22" t="s">
        <v>412</v>
      </c>
      <c r="H113" s="22" t="s">
        <v>413</v>
      </c>
      <c r="I113" s="22" t="s">
        <v>23</v>
      </c>
      <c r="J113" s="23">
        <v>-632.75</v>
      </c>
      <c r="K113" s="22" t="s">
        <v>414</v>
      </c>
      <c r="L113" s="22" t="s">
        <v>23</v>
      </c>
      <c r="M113" s="22" t="s">
        <v>23</v>
      </c>
      <c r="N113" s="22" t="s">
        <v>492</v>
      </c>
      <c r="O113" s="4">
        <v>43131</v>
      </c>
      <c r="P113" s="4">
        <v>43137</v>
      </c>
      <c r="Q113" s="22" t="s">
        <v>25</v>
      </c>
    </row>
    <row r="114" spans="1:17" hidden="1" x14ac:dyDescent="0.25">
      <c r="A114" s="22" t="s">
        <v>415</v>
      </c>
      <c r="B114" s="22" t="s">
        <v>130</v>
      </c>
      <c r="C114" s="22" t="s">
        <v>493</v>
      </c>
      <c r="D114" s="22" t="s">
        <v>464</v>
      </c>
      <c r="E114" s="22" t="s">
        <v>28</v>
      </c>
      <c r="F114" s="22" t="s">
        <v>411</v>
      </c>
      <c r="G114" s="22" t="s">
        <v>412</v>
      </c>
      <c r="H114" s="22" t="s">
        <v>413</v>
      </c>
      <c r="I114" s="22" t="s">
        <v>23</v>
      </c>
      <c r="J114" s="23">
        <v>3285.69</v>
      </c>
      <c r="K114" s="22" t="s">
        <v>414</v>
      </c>
      <c r="L114" s="22" t="s">
        <v>23</v>
      </c>
      <c r="M114" s="22" t="s">
        <v>23</v>
      </c>
      <c r="N114" s="22" t="s">
        <v>493</v>
      </c>
      <c r="O114" s="4">
        <v>43131</v>
      </c>
      <c r="P114" s="4">
        <v>43143</v>
      </c>
      <c r="Q114" s="22" t="s">
        <v>25</v>
      </c>
    </row>
    <row r="115" spans="1:17" hidden="1" x14ac:dyDescent="0.25">
      <c r="A115" s="22" t="s">
        <v>17</v>
      </c>
      <c r="B115" s="22" t="s">
        <v>28</v>
      </c>
      <c r="C115" s="22" t="s">
        <v>180</v>
      </c>
      <c r="D115" s="22" t="s">
        <v>464</v>
      </c>
      <c r="E115" s="22" t="s">
        <v>28</v>
      </c>
      <c r="F115" s="22" t="s">
        <v>411</v>
      </c>
      <c r="G115" s="22" t="s">
        <v>412</v>
      </c>
      <c r="H115" s="22" t="s">
        <v>413</v>
      </c>
      <c r="I115" s="22" t="s">
        <v>23</v>
      </c>
      <c r="J115" s="23">
        <v>-6726</v>
      </c>
      <c r="K115" s="22" t="s">
        <v>24</v>
      </c>
      <c r="L115" s="22" t="s">
        <v>23</v>
      </c>
      <c r="M115" s="22" t="s">
        <v>23</v>
      </c>
      <c r="N115" s="22" t="s">
        <v>180</v>
      </c>
      <c r="O115" s="4">
        <v>43131</v>
      </c>
      <c r="P115" s="4">
        <v>43147</v>
      </c>
      <c r="Q115" s="22" t="s">
        <v>25</v>
      </c>
    </row>
    <row r="116" spans="1:17" hidden="1" x14ac:dyDescent="0.25">
      <c r="A116" s="22" t="s">
        <v>17</v>
      </c>
      <c r="B116" s="22" t="s">
        <v>28</v>
      </c>
      <c r="C116" s="22" t="s">
        <v>184</v>
      </c>
      <c r="D116" s="22" t="s">
        <v>464</v>
      </c>
      <c r="E116" s="22" t="s">
        <v>28</v>
      </c>
      <c r="F116" s="22" t="s">
        <v>411</v>
      </c>
      <c r="G116" s="22" t="s">
        <v>412</v>
      </c>
      <c r="H116" s="22" t="s">
        <v>413</v>
      </c>
      <c r="I116" s="22" t="s">
        <v>23</v>
      </c>
      <c r="J116" s="23">
        <v>-1642</v>
      </c>
      <c r="K116" s="22" t="s">
        <v>185</v>
      </c>
      <c r="L116" s="22" t="s">
        <v>23</v>
      </c>
      <c r="M116" s="22" t="s">
        <v>23</v>
      </c>
      <c r="N116" s="22" t="s">
        <v>184</v>
      </c>
      <c r="O116" s="4">
        <v>43131</v>
      </c>
      <c r="P116" s="4">
        <v>43151</v>
      </c>
      <c r="Q116" s="22" t="s">
        <v>25</v>
      </c>
    </row>
    <row r="117" spans="1:17" hidden="1" x14ac:dyDescent="0.25">
      <c r="A117" s="22" t="s">
        <v>409</v>
      </c>
      <c r="B117" s="22" t="s">
        <v>130</v>
      </c>
      <c r="C117" s="22" t="s">
        <v>494</v>
      </c>
      <c r="D117" s="22" t="s">
        <v>464</v>
      </c>
      <c r="E117" s="22" t="s">
        <v>28</v>
      </c>
      <c r="F117" s="22" t="s">
        <v>411</v>
      </c>
      <c r="G117" s="22" t="s">
        <v>412</v>
      </c>
      <c r="H117" s="22" t="s">
        <v>413</v>
      </c>
      <c r="I117" s="22" t="s">
        <v>23</v>
      </c>
      <c r="J117" s="23">
        <v>-657.23</v>
      </c>
      <c r="K117" s="22" t="s">
        <v>414</v>
      </c>
      <c r="L117" s="22" t="s">
        <v>23</v>
      </c>
      <c r="M117" s="22" t="s">
        <v>23</v>
      </c>
      <c r="N117" s="22" t="s">
        <v>494</v>
      </c>
      <c r="O117" s="4">
        <v>43159</v>
      </c>
      <c r="P117" s="4">
        <v>43164</v>
      </c>
      <c r="Q117" s="22" t="s">
        <v>25</v>
      </c>
    </row>
    <row r="118" spans="1:17" hidden="1" x14ac:dyDescent="0.25">
      <c r="A118" s="22" t="s">
        <v>415</v>
      </c>
      <c r="B118" s="22" t="s">
        <v>130</v>
      </c>
      <c r="C118" s="22" t="s">
        <v>495</v>
      </c>
      <c r="D118" s="22" t="s">
        <v>464</v>
      </c>
      <c r="E118" s="22" t="s">
        <v>28</v>
      </c>
      <c r="F118" s="22" t="s">
        <v>411</v>
      </c>
      <c r="G118" s="22" t="s">
        <v>412</v>
      </c>
      <c r="H118" s="22" t="s">
        <v>413</v>
      </c>
      <c r="I118" s="22" t="s">
        <v>23</v>
      </c>
      <c r="J118" s="23">
        <v>5662.6</v>
      </c>
      <c r="K118" s="22" t="s">
        <v>414</v>
      </c>
      <c r="L118" s="22" t="s">
        <v>23</v>
      </c>
      <c r="M118" s="22" t="s">
        <v>23</v>
      </c>
      <c r="N118" s="22" t="s">
        <v>495</v>
      </c>
      <c r="O118" s="4">
        <v>43159</v>
      </c>
      <c r="P118" s="4">
        <v>43172</v>
      </c>
      <c r="Q118" s="22" t="s">
        <v>25</v>
      </c>
    </row>
    <row r="119" spans="1:17" hidden="1" x14ac:dyDescent="0.25">
      <c r="A119" s="22" t="s">
        <v>17</v>
      </c>
      <c r="B119" s="22" t="s">
        <v>28</v>
      </c>
      <c r="C119" s="22" t="s">
        <v>187</v>
      </c>
      <c r="D119" s="22" t="s">
        <v>464</v>
      </c>
      <c r="E119" s="22" t="s">
        <v>28</v>
      </c>
      <c r="F119" s="22" t="s">
        <v>411</v>
      </c>
      <c r="G119" s="22" t="s">
        <v>412</v>
      </c>
      <c r="H119" s="22" t="s">
        <v>413</v>
      </c>
      <c r="I119" s="22" t="s">
        <v>23</v>
      </c>
      <c r="J119" s="23">
        <v>-6277</v>
      </c>
      <c r="K119" s="22" t="s">
        <v>24</v>
      </c>
      <c r="L119" s="22" t="s">
        <v>23</v>
      </c>
      <c r="M119" s="22" t="s">
        <v>23</v>
      </c>
      <c r="N119" s="22" t="s">
        <v>187</v>
      </c>
      <c r="O119" s="4">
        <v>43159</v>
      </c>
      <c r="P119" s="4">
        <v>43172</v>
      </c>
      <c r="Q119" s="22" t="s">
        <v>25</v>
      </c>
    </row>
    <row r="120" spans="1:17" hidden="1" x14ac:dyDescent="0.25">
      <c r="A120" s="22" t="s">
        <v>409</v>
      </c>
      <c r="B120" s="22" t="s">
        <v>130</v>
      </c>
      <c r="C120" s="22" t="s">
        <v>496</v>
      </c>
      <c r="D120" s="22" t="s">
        <v>464</v>
      </c>
      <c r="E120" s="22" t="s">
        <v>28</v>
      </c>
      <c r="F120" s="22" t="s">
        <v>411</v>
      </c>
      <c r="G120" s="22" t="s">
        <v>412</v>
      </c>
      <c r="H120" s="22" t="s">
        <v>413</v>
      </c>
      <c r="I120" s="22" t="s">
        <v>23</v>
      </c>
      <c r="J120" s="23">
        <v>-657.23</v>
      </c>
      <c r="K120" s="22" t="s">
        <v>414</v>
      </c>
      <c r="L120" s="22" t="s">
        <v>23</v>
      </c>
      <c r="M120" s="22" t="s">
        <v>23</v>
      </c>
      <c r="N120" s="22" t="s">
        <v>496</v>
      </c>
      <c r="O120" s="4">
        <v>43190</v>
      </c>
      <c r="P120" s="4">
        <v>43192</v>
      </c>
      <c r="Q120" s="22" t="s">
        <v>25</v>
      </c>
    </row>
    <row r="121" spans="1:17" hidden="1" x14ac:dyDescent="0.25">
      <c r="A121" s="22" t="s">
        <v>409</v>
      </c>
      <c r="B121" s="22" t="s">
        <v>130</v>
      </c>
      <c r="C121" s="22" t="s">
        <v>497</v>
      </c>
      <c r="D121" s="22" t="s">
        <v>464</v>
      </c>
      <c r="E121" s="22" t="s">
        <v>28</v>
      </c>
      <c r="F121" s="22" t="s">
        <v>411</v>
      </c>
      <c r="G121" s="22" t="s">
        <v>412</v>
      </c>
      <c r="H121" s="22" t="s">
        <v>413</v>
      </c>
      <c r="I121" s="22" t="s">
        <v>23</v>
      </c>
      <c r="J121" s="23">
        <v>657.23</v>
      </c>
      <c r="K121" s="22" t="s">
        <v>414</v>
      </c>
      <c r="L121" s="22" t="s">
        <v>23</v>
      </c>
      <c r="M121" s="22" t="s">
        <v>23</v>
      </c>
      <c r="N121" s="22" t="s">
        <v>496</v>
      </c>
      <c r="O121" s="4">
        <v>43190</v>
      </c>
      <c r="P121" s="4">
        <v>43193</v>
      </c>
      <c r="Q121" s="22" t="s">
        <v>25</v>
      </c>
    </row>
    <row r="122" spans="1:17" hidden="1" x14ac:dyDescent="0.25">
      <c r="A122" s="22" t="s">
        <v>409</v>
      </c>
      <c r="B122" s="22" t="s">
        <v>130</v>
      </c>
      <c r="C122" s="22" t="s">
        <v>498</v>
      </c>
      <c r="D122" s="22" t="s">
        <v>464</v>
      </c>
      <c r="E122" s="22" t="s">
        <v>28</v>
      </c>
      <c r="F122" s="22" t="s">
        <v>411</v>
      </c>
      <c r="G122" s="22" t="s">
        <v>412</v>
      </c>
      <c r="H122" s="22" t="s">
        <v>413</v>
      </c>
      <c r="I122" s="22" t="s">
        <v>23</v>
      </c>
      <c r="J122" s="23">
        <v>-561.32000000000005</v>
      </c>
      <c r="K122" s="22" t="s">
        <v>414</v>
      </c>
      <c r="L122" s="22" t="s">
        <v>23</v>
      </c>
      <c r="M122" s="22" t="s">
        <v>23</v>
      </c>
      <c r="N122" s="22" t="s">
        <v>498</v>
      </c>
      <c r="O122" s="4">
        <v>43190</v>
      </c>
      <c r="P122" s="4">
        <v>43193</v>
      </c>
      <c r="Q122" s="22" t="s">
        <v>25</v>
      </c>
    </row>
    <row r="123" spans="1:17" hidden="1" x14ac:dyDescent="0.25">
      <c r="A123" s="22" t="s">
        <v>415</v>
      </c>
      <c r="B123" s="22" t="s">
        <v>130</v>
      </c>
      <c r="C123" s="22" t="s">
        <v>499</v>
      </c>
      <c r="D123" s="22" t="s">
        <v>464</v>
      </c>
      <c r="E123" s="22" t="s">
        <v>28</v>
      </c>
      <c r="F123" s="22" t="s">
        <v>411</v>
      </c>
      <c r="G123" s="22" t="s">
        <v>412</v>
      </c>
      <c r="H123" s="22" t="s">
        <v>413</v>
      </c>
      <c r="I123" s="22" t="s">
        <v>23</v>
      </c>
      <c r="J123" s="23">
        <v>3771.17</v>
      </c>
      <c r="K123" s="22" t="s">
        <v>414</v>
      </c>
      <c r="L123" s="22" t="s">
        <v>23</v>
      </c>
      <c r="M123" s="22" t="s">
        <v>23</v>
      </c>
      <c r="N123" s="22" t="s">
        <v>499</v>
      </c>
      <c r="O123" s="4">
        <v>43190</v>
      </c>
      <c r="P123" s="4">
        <v>43196</v>
      </c>
      <c r="Q123" s="22" t="s">
        <v>25</v>
      </c>
    </row>
    <row r="124" spans="1:17" hidden="1" x14ac:dyDescent="0.25">
      <c r="A124" s="22" t="s">
        <v>17</v>
      </c>
      <c r="B124" s="22" t="s">
        <v>28</v>
      </c>
      <c r="C124" s="22" t="s">
        <v>193</v>
      </c>
      <c r="D124" s="22" t="s">
        <v>464</v>
      </c>
      <c r="E124" s="22" t="s">
        <v>28</v>
      </c>
      <c r="F124" s="22" t="s">
        <v>411</v>
      </c>
      <c r="G124" s="22" t="s">
        <v>412</v>
      </c>
      <c r="H124" s="22" t="s">
        <v>413</v>
      </c>
      <c r="I124" s="22" t="s">
        <v>23</v>
      </c>
      <c r="J124" s="23">
        <v>-480</v>
      </c>
      <c r="K124" s="22" t="s">
        <v>185</v>
      </c>
      <c r="L124" s="22" t="s">
        <v>23</v>
      </c>
      <c r="M124" s="22" t="s">
        <v>23</v>
      </c>
      <c r="N124" s="22" t="s">
        <v>193</v>
      </c>
      <c r="O124" s="4">
        <v>43190</v>
      </c>
      <c r="P124" s="4">
        <v>43199</v>
      </c>
      <c r="Q124" s="22" t="s">
        <v>25</v>
      </c>
    </row>
    <row r="125" spans="1:17" hidden="1" x14ac:dyDescent="0.25">
      <c r="A125" s="22" t="s">
        <v>409</v>
      </c>
      <c r="B125" s="22" t="s">
        <v>130</v>
      </c>
      <c r="C125" s="22" t="s">
        <v>500</v>
      </c>
      <c r="D125" s="22" t="s">
        <v>464</v>
      </c>
      <c r="E125" s="22" t="s">
        <v>28</v>
      </c>
      <c r="F125" s="22" t="s">
        <v>411</v>
      </c>
      <c r="G125" s="22" t="s">
        <v>412</v>
      </c>
      <c r="H125" s="22" t="s">
        <v>413</v>
      </c>
      <c r="I125" s="22" t="s">
        <v>23</v>
      </c>
      <c r="J125" s="23">
        <v>-617.77</v>
      </c>
      <c r="K125" s="22" t="s">
        <v>414</v>
      </c>
      <c r="L125" s="22" t="s">
        <v>23</v>
      </c>
      <c r="M125" s="22" t="s">
        <v>23</v>
      </c>
      <c r="N125" s="22" t="s">
        <v>500</v>
      </c>
      <c r="O125" s="4">
        <v>43220</v>
      </c>
      <c r="P125" s="4">
        <v>43221</v>
      </c>
      <c r="Q125" s="22" t="s">
        <v>25</v>
      </c>
    </row>
    <row r="126" spans="1:17" hidden="1" x14ac:dyDescent="0.25">
      <c r="A126" s="22" t="s">
        <v>415</v>
      </c>
      <c r="B126" s="22" t="s">
        <v>130</v>
      </c>
      <c r="C126" s="22" t="s">
        <v>501</v>
      </c>
      <c r="D126" s="22" t="s">
        <v>464</v>
      </c>
      <c r="E126" s="22" t="s">
        <v>28</v>
      </c>
      <c r="F126" s="22" t="s">
        <v>411</v>
      </c>
      <c r="G126" s="22" t="s">
        <v>412</v>
      </c>
      <c r="H126" s="22" t="s">
        <v>413</v>
      </c>
      <c r="I126" s="22" t="s">
        <v>23</v>
      </c>
      <c r="J126" s="23">
        <v>7100.75</v>
      </c>
      <c r="K126" s="22" t="s">
        <v>502</v>
      </c>
      <c r="L126" s="22" t="s">
        <v>23</v>
      </c>
      <c r="M126" s="22" t="s">
        <v>23</v>
      </c>
      <c r="N126" s="22" t="s">
        <v>501</v>
      </c>
      <c r="O126" s="4">
        <v>43220</v>
      </c>
      <c r="P126" s="4">
        <v>43227</v>
      </c>
      <c r="Q126" s="22" t="s">
        <v>25</v>
      </c>
    </row>
    <row r="127" spans="1:17" hidden="1" x14ac:dyDescent="0.25">
      <c r="A127" s="22" t="s">
        <v>17</v>
      </c>
      <c r="B127" s="22" t="s">
        <v>28</v>
      </c>
      <c r="C127" s="22" t="s">
        <v>196</v>
      </c>
      <c r="D127" s="22" t="s">
        <v>464</v>
      </c>
      <c r="E127" s="22" t="s">
        <v>28</v>
      </c>
      <c r="F127" s="22" t="s">
        <v>411</v>
      </c>
      <c r="G127" s="22" t="s">
        <v>412</v>
      </c>
      <c r="H127" s="22" t="s">
        <v>413</v>
      </c>
      <c r="I127" s="22" t="s">
        <v>23</v>
      </c>
      <c r="J127" s="23">
        <v>-7050</v>
      </c>
      <c r="K127" s="22" t="s">
        <v>24</v>
      </c>
      <c r="L127" s="22" t="s">
        <v>23</v>
      </c>
      <c r="M127" s="22" t="s">
        <v>23</v>
      </c>
      <c r="N127" s="22" t="s">
        <v>196</v>
      </c>
      <c r="O127" s="4">
        <v>43220</v>
      </c>
      <c r="P127" s="4">
        <v>43229</v>
      </c>
      <c r="Q127" s="22" t="s">
        <v>25</v>
      </c>
    </row>
    <row r="128" spans="1:17" hidden="1" x14ac:dyDescent="0.25">
      <c r="A128" s="22" t="s">
        <v>409</v>
      </c>
      <c r="B128" s="22" t="s">
        <v>130</v>
      </c>
      <c r="C128" s="22" t="s">
        <v>503</v>
      </c>
      <c r="D128" s="22" t="s">
        <v>464</v>
      </c>
      <c r="E128" s="22" t="s">
        <v>28</v>
      </c>
      <c r="F128" s="22" t="s">
        <v>411</v>
      </c>
      <c r="G128" s="22" t="s">
        <v>412</v>
      </c>
      <c r="H128" s="22" t="s">
        <v>413</v>
      </c>
      <c r="I128" s="22" t="s">
        <v>23</v>
      </c>
      <c r="J128" s="23">
        <v>-669.51</v>
      </c>
      <c r="K128" s="22" t="s">
        <v>414</v>
      </c>
      <c r="L128" s="22" t="s">
        <v>23</v>
      </c>
      <c r="M128" s="22" t="s">
        <v>23</v>
      </c>
      <c r="N128" s="22" t="s">
        <v>503</v>
      </c>
      <c r="O128" s="4">
        <v>43251</v>
      </c>
      <c r="P128" s="4">
        <v>43255</v>
      </c>
      <c r="Q128" s="22" t="s">
        <v>25</v>
      </c>
    </row>
    <row r="129" spans="1:17" hidden="1" x14ac:dyDescent="0.25">
      <c r="A129" s="22" t="s">
        <v>415</v>
      </c>
      <c r="B129" s="22" t="s">
        <v>130</v>
      </c>
      <c r="C129" s="22" t="s">
        <v>504</v>
      </c>
      <c r="D129" s="22" t="s">
        <v>464</v>
      </c>
      <c r="E129" s="22" t="s">
        <v>28</v>
      </c>
      <c r="F129" s="22" t="s">
        <v>411</v>
      </c>
      <c r="G129" s="22" t="s">
        <v>412</v>
      </c>
      <c r="H129" s="22" t="s">
        <v>413</v>
      </c>
      <c r="I129" s="22" t="s">
        <v>23</v>
      </c>
      <c r="J129" s="23">
        <v>4168.76</v>
      </c>
      <c r="K129" s="22" t="s">
        <v>414</v>
      </c>
      <c r="L129" s="22" t="s">
        <v>23</v>
      </c>
      <c r="M129" s="22" t="s">
        <v>23</v>
      </c>
      <c r="N129" s="22" t="s">
        <v>504</v>
      </c>
      <c r="O129" s="4">
        <v>43251</v>
      </c>
      <c r="P129" s="4">
        <v>43262</v>
      </c>
      <c r="Q129" s="22" t="s">
        <v>25</v>
      </c>
    </row>
    <row r="130" spans="1:17" hidden="1" x14ac:dyDescent="0.25">
      <c r="A130" s="22" t="s">
        <v>17</v>
      </c>
      <c r="B130" s="22" t="s">
        <v>28</v>
      </c>
      <c r="C130" s="22" t="s">
        <v>198</v>
      </c>
      <c r="D130" s="22" t="s">
        <v>464</v>
      </c>
      <c r="E130" s="22" t="s">
        <v>28</v>
      </c>
      <c r="F130" s="22" t="s">
        <v>411</v>
      </c>
      <c r="G130" s="22" t="s">
        <v>412</v>
      </c>
      <c r="H130" s="22" t="s">
        <v>413</v>
      </c>
      <c r="I130" s="22" t="s">
        <v>23</v>
      </c>
      <c r="J130" s="23">
        <v>-5245</v>
      </c>
      <c r="K130" s="22" t="s">
        <v>24</v>
      </c>
      <c r="L130" s="22" t="s">
        <v>23</v>
      </c>
      <c r="M130" s="22" t="s">
        <v>23</v>
      </c>
      <c r="N130" s="22" t="s">
        <v>198</v>
      </c>
      <c r="O130" s="4">
        <v>43251</v>
      </c>
      <c r="P130" s="4">
        <v>43263</v>
      </c>
      <c r="Q130" s="22" t="s">
        <v>25</v>
      </c>
    </row>
    <row r="131" spans="1:17" hidden="1" x14ac:dyDescent="0.25">
      <c r="A131" s="22" t="s">
        <v>409</v>
      </c>
      <c r="B131" s="22" t="s">
        <v>130</v>
      </c>
      <c r="C131" s="22" t="s">
        <v>505</v>
      </c>
      <c r="D131" s="22" t="s">
        <v>464</v>
      </c>
      <c r="E131" s="22" t="s">
        <v>28</v>
      </c>
      <c r="F131" s="22" t="s">
        <v>411</v>
      </c>
      <c r="G131" s="22" t="s">
        <v>412</v>
      </c>
      <c r="H131" s="22" t="s">
        <v>413</v>
      </c>
      <c r="I131" s="22" t="s">
        <v>23</v>
      </c>
      <c r="J131" s="23">
        <v>-313.20999999999998</v>
      </c>
      <c r="K131" s="22" t="s">
        <v>414</v>
      </c>
      <c r="L131" s="22" t="s">
        <v>23</v>
      </c>
      <c r="M131" s="22" t="s">
        <v>23</v>
      </c>
      <c r="N131" s="22" t="s">
        <v>505</v>
      </c>
      <c r="O131" s="4">
        <v>43281</v>
      </c>
      <c r="P131" s="4">
        <v>43284</v>
      </c>
      <c r="Q131" s="22" t="s">
        <v>25</v>
      </c>
    </row>
    <row r="132" spans="1:17" hidden="1" x14ac:dyDescent="0.25">
      <c r="A132" s="22" t="s">
        <v>415</v>
      </c>
      <c r="B132" s="22" t="s">
        <v>130</v>
      </c>
      <c r="C132" s="22" t="s">
        <v>506</v>
      </c>
      <c r="D132" s="22" t="s">
        <v>464</v>
      </c>
      <c r="E132" s="22" t="s">
        <v>28</v>
      </c>
      <c r="F132" s="22" t="s">
        <v>411</v>
      </c>
      <c r="G132" s="22" t="s">
        <v>412</v>
      </c>
      <c r="H132" s="22" t="s">
        <v>413</v>
      </c>
      <c r="I132" s="22" t="s">
        <v>23</v>
      </c>
      <c r="J132" s="23">
        <v>5826.88</v>
      </c>
      <c r="K132" s="22" t="s">
        <v>414</v>
      </c>
      <c r="L132" s="22" t="s">
        <v>23</v>
      </c>
      <c r="M132" s="22" t="s">
        <v>23</v>
      </c>
      <c r="N132" s="22" t="s">
        <v>506</v>
      </c>
      <c r="O132" s="4">
        <v>43281</v>
      </c>
      <c r="P132" s="4">
        <v>43291</v>
      </c>
      <c r="Q132" s="22" t="s">
        <v>25</v>
      </c>
    </row>
    <row r="133" spans="1:17" hidden="1" x14ac:dyDescent="0.25">
      <c r="A133" s="22" t="s">
        <v>17</v>
      </c>
      <c r="B133" s="22" t="s">
        <v>28</v>
      </c>
      <c r="C133" s="22" t="s">
        <v>205</v>
      </c>
      <c r="D133" s="22" t="s">
        <v>464</v>
      </c>
      <c r="E133" s="22" t="s">
        <v>28</v>
      </c>
      <c r="F133" s="22" t="s">
        <v>411</v>
      </c>
      <c r="G133" s="22" t="s">
        <v>412</v>
      </c>
      <c r="H133" s="22" t="s">
        <v>413</v>
      </c>
      <c r="I133" s="22" t="s">
        <v>23</v>
      </c>
      <c r="J133" s="23">
        <v>3657</v>
      </c>
      <c r="K133" s="22" t="s">
        <v>185</v>
      </c>
      <c r="L133" s="22" t="s">
        <v>23</v>
      </c>
      <c r="M133" s="22" t="s">
        <v>23</v>
      </c>
      <c r="N133" s="22" t="s">
        <v>205</v>
      </c>
      <c r="O133" s="4">
        <v>43281</v>
      </c>
      <c r="P133" s="4">
        <v>43292</v>
      </c>
      <c r="Q133" s="22" t="s">
        <v>25</v>
      </c>
    </row>
    <row r="134" spans="1:17" hidden="1" x14ac:dyDescent="0.25">
      <c r="A134" s="22" t="s">
        <v>409</v>
      </c>
      <c r="B134" s="22" t="s">
        <v>130</v>
      </c>
      <c r="C134" s="22" t="s">
        <v>507</v>
      </c>
      <c r="D134" s="22" t="s">
        <v>464</v>
      </c>
      <c r="E134" s="22" t="s">
        <v>28</v>
      </c>
      <c r="F134" s="22" t="s">
        <v>411</v>
      </c>
      <c r="G134" s="22" t="s">
        <v>412</v>
      </c>
      <c r="H134" s="22" t="s">
        <v>413</v>
      </c>
      <c r="I134" s="22" t="s">
        <v>23</v>
      </c>
      <c r="J134" s="23">
        <v>-103.34</v>
      </c>
      <c r="K134" s="22" t="s">
        <v>414</v>
      </c>
      <c r="L134" s="22" t="s">
        <v>23</v>
      </c>
      <c r="M134" s="22" t="s">
        <v>23</v>
      </c>
      <c r="N134" s="22" t="s">
        <v>507</v>
      </c>
      <c r="O134" s="4">
        <v>43312</v>
      </c>
      <c r="P134" s="4">
        <v>43313</v>
      </c>
      <c r="Q134" s="22" t="s">
        <v>25</v>
      </c>
    </row>
    <row r="135" spans="1:17" hidden="1" x14ac:dyDescent="0.25">
      <c r="A135" s="22" t="s">
        <v>415</v>
      </c>
      <c r="B135" s="22" t="s">
        <v>130</v>
      </c>
      <c r="C135" s="22" t="s">
        <v>508</v>
      </c>
      <c r="D135" s="22" t="s">
        <v>464</v>
      </c>
      <c r="E135" s="22" t="s">
        <v>28</v>
      </c>
      <c r="F135" s="22" t="s">
        <v>411</v>
      </c>
      <c r="G135" s="22" t="s">
        <v>412</v>
      </c>
      <c r="H135" s="22" t="s">
        <v>413</v>
      </c>
      <c r="I135" s="22" t="s">
        <v>23</v>
      </c>
      <c r="J135" s="23">
        <v>3771.05</v>
      </c>
      <c r="K135" s="22" t="s">
        <v>417</v>
      </c>
      <c r="L135" s="22" t="s">
        <v>23</v>
      </c>
      <c r="M135" s="22" t="s">
        <v>23</v>
      </c>
      <c r="N135" s="22" t="s">
        <v>508</v>
      </c>
      <c r="O135" s="4">
        <v>43312</v>
      </c>
      <c r="P135" s="4">
        <v>43321</v>
      </c>
      <c r="Q135" s="22" t="s">
        <v>25</v>
      </c>
    </row>
    <row r="136" spans="1:17" hidden="1" x14ac:dyDescent="0.25">
      <c r="A136" s="22" t="s">
        <v>17</v>
      </c>
      <c r="B136" s="22" t="s">
        <v>28</v>
      </c>
      <c r="C136" s="22" t="s">
        <v>208</v>
      </c>
      <c r="D136" s="22" t="s">
        <v>464</v>
      </c>
      <c r="E136" s="22" t="s">
        <v>28</v>
      </c>
      <c r="F136" s="22" t="s">
        <v>411</v>
      </c>
      <c r="G136" s="22" t="s">
        <v>412</v>
      </c>
      <c r="H136" s="22" t="s">
        <v>413</v>
      </c>
      <c r="I136" s="22" t="s">
        <v>23</v>
      </c>
      <c r="J136" s="23">
        <v>-4735</v>
      </c>
      <c r="K136" s="22" t="s">
        <v>24</v>
      </c>
      <c r="L136" s="22" t="s">
        <v>23</v>
      </c>
      <c r="M136" s="22" t="s">
        <v>23</v>
      </c>
      <c r="N136" s="22" t="s">
        <v>208</v>
      </c>
      <c r="O136" s="4">
        <v>43312</v>
      </c>
      <c r="P136" s="4">
        <v>43321</v>
      </c>
      <c r="Q136" s="22" t="s">
        <v>25</v>
      </c>
    </row>
    <row r="137" spans="1:17" hidden="1" x14ac:dyDescent="0.25">
      <c r="A137" s="22" t="s">
        <v>415</v>
      </c>
      <c r="B137" s="22" t="s">
        <v>130</v>
      </c>
      <c r="C137" s="22" t="s">
        <v>509</v>
      </c>
      <c r="D137" s="22" t="s">
        <v>464</v>
      </c>
      <c r="E137" s="22" t="s">
        <v>28</v>
      </c>
      <c r="F137" s="22" t="s">
        <v>411</v>
      </c>
      <c r="G137" s="22" t="s">
        <v>412</v>
      </c>
      <c r="H137" s="22" t="s">
        <v>413</v>
      </c>
      <c r="I137" s="22" t="s">
        <v>23</v>
      </c>
      <c r="J137" s="23">
        <v>4423.6099999999997</v>
      </c>
      <c r="K137" s="22" t="s">
        <v>417</v>
      </c>
      <c r="L137" s="22" t="s">
        <v>23</v>
      </c>
      <c r="M137" s="22" t="s">
        <v>23</v>
      </c>
      <c r="N137" s="22" t="s">
        <v>509</v>
      </c>
      <c r="O137" s="4">
        <v>43343</v>
      </c>
      <c r="P137" s="4">
        <v>43352</v>
      </c>
      <c r="Q137" s="22" t="s">
        <v>25</v>
      </c>
    </row>
    <row r="138" spans="1:17" hidden="1" x14ac:dyDescent="0.25">
      <c r="A138" s="22" t="s">
        <v>409</v>
      </c>
      <c r="B138" s="22" t="s">
        <v>130</v>
      </c>
      <c r="C138" s="22" t="s">
        <v>510</v>
      </c>
      <c r="D138" s="22" t="s">
        <v>464</v>
      </c>
      <c r="E138" s="22" t="s">
        <v>28</v>
      </c>
      <c r="F138" s="22" t="s">
        <v>411</v>
      </c>
      <c r="G138" s="22" t="s">
        <v>412</v>
      </c>
      <c r="H138" s="22" t="s">
        <v>413</v>
      </c>
      <c r="I138" s="22" t="s">
        <v>23</v>
      </c>
      <c r="J138" s="23">
        <v>-279.98</v>
      </c>
      <c r="K138" s="22" t="s">
        <v>414</v>
      </c>
      <c r="L138" s="22" t="s">
        <v>23</v>
      </c>
      <c r="M138" s="22" t="s">
        <v>23</v>
      </c>
      <c r="N138" s="22" t="s">
        <v>510</v>
      </c>
      <c r="O138" s="4">
        <v>43343</v>
      </c>
      <c r="P138" s="4">
        <v>43349</v>
      </c>
      <c r="Q138" s="22" t="s">
        <v>25</v>
      </c>
    </row>
    <row r="139" spans="1:17" hidden="1" x14ac:dyDescent="0.25">
      <c r="A139" s="22" t="s">
        <v>17</v>
      </c>
      <c r="B139" s="22" t="s">
        <v>28</v>
      </c>
      <c r="C139" s="22" t="s">
        <v>211</v>
      </c>
      <c r="D139" s="22" t="s">
        <v>464</v>
      </c>
      <c r="E139" s="22" t="s">
        <v>28</v>
      </c>
      <c r="F139" s="22" t="s">
        <v>411</v>
      </c>
      <c r="G139" s="22" t="s">
        <v>412</v>
      </c>
      <c r="H139" s="22" t="s">
        <v>413</v>
      </c>
      <c r="I139" s="22" t="s">
        <v>23</v>
      </c>
      <c r="J139" s="23">
        <v>-5755</v>
      </c>
      <c r="K139" s="22" t="s">
        <v>24</v>
      </c>
      <c r="L139" s="22" t="s">
        <v>23</v>
      </c>
      <c r="M139" s="22" t="s">
        <v>23</v>
      </c>
      <c r="N139" s="22" t="s">
        <v>211</v>
      </c>
      <c r="O139" s="4">
        <v>43343</v>
      </c>
      <c r="P139" s="4">
        <v>43355</v>
      </c>
      <c r="Q139" s="22" t="s">
        <v>25</v>
      </c>
    </row>
    <row r="140" spans="1:17" hidden="1" x14ac:dyDescent="0.25">
      <c r="A140" s="22" t="s">
        <v>409</v>
      </c>
      <c r="B140" s="22" t="s">
        <v>130</v>
      </c>
      <c r="C140" s="22" t="s">
        <v>511</v>
      </c>
      <c r="D140" s="22" t="s">
        <v>464</v>
      </c>
      <c r="E140" s="22" t="s">
        <v>28</v>
      </c>
      <c r="F140" s="22" t="s">
        <v>411</v>
      </c>
      <c r="G140" s="22" t="s">
        <v>412</v>
      </c>
      <c r="H140" s="22" t="s">
        <v>413</v>
      </c>
      <c r="I140" s="22" t="s">
        <v>23</v>
      </c>
      <c r="J140" s="23">
        <v>-1204.46</v>
      </c>
      <c r="K140" s="22" t="s">
        <v>414</v>
      </c>
      <c r="L140" s="22" t="s">
        <v>23</v>
      </c>
      <c r="M140" s="22" t="s">
        <v>23</v>
      </c>
      <c r="N140" s="22" t="s">
        <v>511</v>
      </c>
      <c r="O140" s="4">
        <v>43373</v>
      </c>
      <c r="P140" s="4">
        <v>43374</v>
      </c>
      <c r="Q140" s="22" t="s">
        <v>25</v>
      </c>
    </row>
    <row r="141" spans="1:17" hidden="1" x14ac:dyDescent="0.25">
      <c r="A141" s="22" t="s">
        <v>415</v>
      </c>
      <c r="B141" s="22" t="s">
        <v>130</v>
      </c>
      <c r="C141" s="22" t="s">
        <v>512</v>
      </c>
      <c r="D141" s="22" t="s">
        <v>464</v>
      </c>
      <c r="E141" s="22" t="s">
        <v>28</v>
      </c>
      <c r="F141" s="22" t="s">
        <v>411</v>
      </c>
      <c r="G141" s="22" t="s">
        <v>412</v>
      </c>
      <c r="H141" s="22" t="s">
        <v>413</v>
      </c>
      <c r="I141" s="22" t="s">
        <v>23</v>
      </c>
      <c r="J141" s="23">
        <v>7393.01</v>
      </c>
      <c r="K141" s="22" t="s">
        <v>414</v>
      </c>
      <c r="L141" s="22" t="s">
        <v>23</v>
      </c>
      <c r="M141" s="22" t="s">
        <v>23</v>
      </c>
      <c r="N141" s="22" t="s">
        <v>512</v>
      </c>
      <c r="O141" s="4">
        <v>43373</v>
      </c>
      <c r="P141" s="4">
        <v>43380</v>
      </c>
      <c r="Q141" s="22" t="s">
        <v>25</v>
      </c>
    </row>
    <row r="142" spans="1:17" hidden="1" x14ac:dyDescent="0.25">
      <c r="A142" s="22" t="s">
        <v>17</v>
      </c>
      <c r="B142" s="22" t="s">
        <v>28</v>
      </c>
      <c r="C142" s="22" t="s">
        <v>217</v>
      </c>
      <c r="D142" s="22" t="s">
        <v>464</v>
      </c>
      <c r="E142" s="22" t="s">
        <v>28</v>
      </c>
      <c r="F142" s="22" t="s">
        <v>411</v>
      </c>
      <c r="G142" s="22" t="s">
        <v>412</v>
      </c>
      <c r="H142" s="22" t="s">
        <v>413</v>
      </c>
      <c r="I142" s="22" t="s">
        <v>23</v>
      </c>
      <c r="J142" s="23">
        <v>-4374</v>
      </c>
      <c r="K142" s="22" t="s">
        <v>185</v>
      </c>
      <c r="L142" s="22" t="s">
        <v>23</v>
      </c>
      <c r="M142" s="22" t="s">
        <v>23</v>
      </c>
      <c r="N142" s="22" t="s">
        <v>217</v>
      </c>
      <c r="O142" s="4">
        <v>43373</v>
      </c>
      <c r="P142" s="4">
        <v>43381</v>
      </c>
      <c r="Q142" s="22" t="s">
        <v>25</v>
      </c>
    </row>
    <row r="143" spans="1:17" hidden="1" x14ac:dyDescent="0.25">
      <c r="A143" s="22" t="s">
        <v>409</v>
      </c>
      <c r="B143" s="22" t="s">
        <v>130</v>
      </c>
      <c r="C143" s="22" t="s">
        <v>513</v>
      </c>
      <c r="D143" s="22" t="s">
        <v>464</v>
      </c>
      <c r="E143" s="22" t="s">
        <v>28</v>
      </c>
      <c r="F143" s="22" t="s">
        <v>411</v>
      </c>
      <c r="G143" s="22" t="s">
        <v>412</v>
      </c>
      <c r="H143" s="22" t="s">
        <v>413</v>
      </c>
      <c r="I143" s="22" t="s">
        <v>23</v>
      </c>
      <c r="J143" s="23">
        <v>-512.84</v>
      </c>
      <c r="K143" s="22" t="s">
        <v>414</v>
      </c>
      <c r="L143" s="22" t="s">
        <v>23</v>
      </c>
      <c r="M143" s="22" t="s">
        <v>23</v>
      </c>
      <c r="N143" s="22" t="s">
        <v>513</v>
      </c>
      <c r="O143" s="4">
        <v>43404</v>
      </c>
      <c r="P143" s="4">
        <v>43409</v>
      </c>
      <c r="Q143" s="22" t="s">
        <v>25</v>
      </c>
    </row>
    <row r="144" spans="1:17" hidden="1" x14ac:dyDescent="0.25">
      <c r="A144" s="22" t="s">
        <v>415</v>
      </c>
      <c r="B144" s="22" t="s">
        <v>130</v>
      </c>
      <c r="C144" s="22" t="s">
        <v>514</v>
      </c>
      <c r="D144" s="22" t="s">
        <v>464</v>
      </c>
      <c r="E144" s="22" t="s">
        <v>28</v>
      </c>
      <c r="F144" s="22" t="s">
        <v>411</v>
      </c>
      <c r="G144" s="22" t="s">
        <v>412</v>
      </c>
      <c r="H144" s="22" t="s">
        <v>413</v>
      </c>
      <c r="I144" s="22" t="s">
        <v>23</v>
      </c>
      <c r="J144" s="23">
        <v>6188.82</v>
      </c>
      <c r="K144" s="22" t="s">
        <v>414</v>
      </c>
      <c r="L144" s="22" t="s">
        <v>23</v>
      </c>
      <c r="M144" s="22" t="s">
        <v>23</v>
      </c>
      <c r="N144" s="22" t="s">
        <v>514</v>
      </c>
      <c r="O144" s="4">
        <v>43404</v>
      </c>
      <c r="P144" s="4">
        <v>43410</v>
      </c>
      <c r="Q144" s="22" t="s">
        <v>25</v>
      </c>
    </row>
    <row r="145" spans="1:17" hidden="1" x14ac:dyDescent="0.25">
      <c r="A145" s="22" t="s">
        <v>17</v>
      </c>
      <c r="B145" s="22" t="s">
        <v>28</v>
      </c>
      <c r="C145" s="22" t="s">
        <v>220</v>
      </c>
      <c r="D145" s="22" t="s">
        <v>464</v>
      </c>
      <c r="E145" s="22" t="s">
        <v>28</v>
      </c>
      <c r="F145" s="22" t="s">
        <v>411</v>
      </c>
      <c r="G145" s="22" t="s">
        <v>412</v>
      </c>
      <c r="H145" s="22" t="s">
        <v>413</v>
      </c>
      <c r="I145" s="22" t="s">
        <v>23</v>
      </c>
      <c r="J145" s="23">
        <v>-5910</v>
      </c>
      <c r="K145" s="22" t="s">
        <v>24</v>
      </c>
      <c r="L145" s="22" t="s">
        <v>23</v>
      </c>
      <c r="M145" s="22" t="s">
        <v>23</v>
      </c>
      <c r="N145" s="22" t="s">
        <v>220</v>
      </c>
      <c r="O145" s="4">
        <v>43404</v>
      </c>
      <c r="P145" s="4">
        <v>43416</v>
      </c>
      <c r="Q145" s="22" t="s">
        <v>25</v>
      </c>
    </row>
    <row r="146" spans="1:17" hidden="1" x14ac:dyDescent="0.25">
      <c r="A146" s="22" t="s">
        <v>409</v>
      </c>
      <c r="B146" s="22" t="s">
        <v>130</v>
      </c>
      <c r="C146" s="22" t="s">
        <v>515</v>
      </c>
      <c r="D146" s="22" t="s">
        <v>464</v>
      </c>
      <c r="E146" s="22" t="s">
        <v>28</v>
      </c>
      <c r="F146" s="22" t="s">
        <v>411</v>
      </c>
      <c r="G146" s="22" t="s">
        <v>412</v>
      </c>
      <c r="H146" s="22" t="s">
        <v>413</v>
      </c>
      <c r="I146" s="22" t="s">
        <v>23</v>
      </c>
      <c r="J146" s="23">
        <v>-247.59</v>
      </c>
      <c r="K146" s="22" t="s">
        <v>414</v>
      </c>
      <c r="L146" s="22" t="s">
        <v>23</v>
      </c>
      <c r="M146" s="22" t="s">
        <v>23</v>
      </c>
      <c r="N146" s="22" t="s">
        <v>515</v>
      </c>
      <c r="O146" s="4">
        <v>43434</v>
      </c>
      <c r="P146" s="4">
        <v>43437</v>
      </c>
      <c r="Q146" s="22" t="s">
        <v>25</v>
      </c>
    </row>
    <row r="147" spans="1:17" hidden="1" x14ac:dyDescent="0.25">
      <c r="A147" s="22" t="s">
        <v>415</v>
      </c>
      <c r="B147" s="22" t="s">
        <v>130</v>
      </c>
      <c r="C147" s="22" t="s">
        <v>516</v>
      </c>
      <c r="D147" s="22" t="s">
        <v>464</v>
      </c>
      <c r="E147" s="22" t="s">
        <v>28</v>
      </c>
      <c r="F147" s="22" t="s">
        <v>411</v>
      </c>
      <c r="G147" s="22" t="s">
        <v>412</v>
      </c>
      <c r="H147" s="22" t="s">
        <v>413</v>
      </c>
      <c r="I147" s="22" t="s">
        <v>23</v>
      </c>
      <c r="J147" s="23">
        <v>5039.59</v>
      </c>
      <c r="K147" s="22" t="s">
        <v>417</v>
      </c>
      <c r="L147" s="22" t="s">
        <v>23</v>
      </c>
      <c r="M147" s="22" t="s">
        <v>23</v>
      </c>
      <c r="N147" s="22" t="s">
        <v>516</v>
      </c>
      <c r="O147" s="4">
        <v>43434</v>
      </c>
      <c r="P147" s="4">
        <v>43444</v>
      </c>
      <c r="Q147" s="22" t="s">
        <v>25</v>
      </c>
    </row>
    <row r="148" spans="1:17" hidden="1" x14ac:dyDescent="0.25">
      <c r="A148" s="22" t="s">
        <v>17</v>
      </c>
      <c r="B148" s="22" t="s">
        <v>28</v>
      </c>
      <c r="C148" s="22" t="s">
        <v>222</v>
      </c>
      <c r="D148" s="22" t="s">
        <v>464</v>
      </c>
      <c r="E148" s="22" t="s">
        <v>28</v>
      </c>
      <c r="F148" s="22" t="s">
        <v>411</v>
      </c>
      <c r="G148" s="22" t="s">
        <v>412</v>
      </c>
      <c r="H148" s="22" t="s">
        <v>413</v>
      </c>
      <c r="I148" s="22" t="s">
        <v>23</v>
      </c>
      <c r="J148" s="23">
        <v>-6199</v>
      </c>
      <c r="K148" s="22" t="s">
        <v>24</v>
      </c>
      <c r="L148" s="22" t="s">
        <v>23</v>
      </c>
      <c r="M148" s="22" t="s">
        <v>23</v>
      </c>
      <c r="N148" s="22" t="s">
        <v>222</v>
      </c>
      <c r="O148" s="4">
        <v>43434</v>
      </c>
      <c r="P148" s="4">
        <v>43444</v>
      </c>
      <c r="Q148" s="22" t="s">
        <v>25</v>
      </c>
    </row>
    <row r="149" spans="1:17" hidden="1" x14ac:dyDescent="0.25">
      <c r="A149" s="22" t="s">
        <v>409</v>
      </c>
      <c r="B149" s="22" t="s">
        <v>130</v>
      </c>
      <c r="C149" s="22" t="s">
        <v>517</v>
      </c>
      <c r="D149" s="22" t="s">
        <v>464</v>
      </c>
      <c r="E149" s="22" t="s">
        <v>28</v>
      </c>
      <c r="F149" s="22" t="s">
        <v>411</v>
      </c>
      <c r="G149" s="22" t="s">
        <v>412</v>
      </c>
      <c r="H149" s="22" t="s">
        <v>413</v>
      </c>
      <c r="I149" s="22" t="s">
        <v>23</v>
      </c>
      <c r="J149" s="23">
        <v>-140.78</v>
      </c>
      <c r="K149" s="22" t="s">
        <v>414</v>
      </c>
      <c r="L149" s="22" t="s">
        <v>23</v>
      </c>
      <c r="M149" s="22" t="s">
        <v>23</v>
      </c>
      <c r="N149" s="22" t="s">
        <v>517</v>
      </c>
      <c r="O149" s="4">
        <v>43465</v>
      </c>
      <c r="P149" s="4">
        <v>43467</v>
      </c>
      <c r="Q149" s="22" t="s">
        <v>25</v>
      </c>
    </row>
    <row r="150" spans="1:17" hidden="1" x14ac:dyDescent="0.25">
      <c r="A150" s="22" t="s">
        <v>415</v>
      </c>
      <c r="B150" s="22" t="s">
        <v>130</v>
      </c>
      <c r="C150" s="22" t="s">
        <v>518</v>
      </c>
      <c r="D150" s="22" t="s">
        <v>464</v>
      </c>
      <c r="E150" s="22" t="s">
        <v>28</v>
      </c>
      <c r="F150" s="22" t="s">
        <v>411</v>
      </c>
      <c r="G150" s="22" t="s">
        <v>412</v>
      </c>
      <c r="H150" s="22" t="s">
        <v>413</v>
      </c>
      <c r="I150" s="22" t="s">
        <v>23</v>
      </c>
      <c r="J150" s="23">
        <v>3810.11</v>
      </c>
      <c r="K150" s="22" t="s">
        <v>417</v>
      </c>
      <c r="L150" s="22" t="s">
        <v>23</v>
      </c>
      <c r="M150" s="22" t="s">
        <v>23</v>
      </c>
      <c r="N150" s="22" t="s">
        <v>518</v>
      </c>
      <c r="O150" s="4">
        <v>43465</v>
      </c>
      <c r="P150" s="4">
        <v>43471</v>
      </c>
      <c r="Q150" s="22" t="s">
        <v>25</v>
      </c>
    </row>
    <row r="151" spans="1:17" hidden="1" x14ac:dyDescent="0.25">
      <c r="A151" s="22" t="s">
        <v>17</v>
      </c>
      <c r="B151" s="22" t="s">
        <v>28</v>
      </c>
      <c r="C151" s="22" t="s">
        <v>227</v>
      </c>
      <c r="D151" s="22" t="s">
        <v>464</v>
      </c>
      <c r="E151" s="22" t="s">
        <v>28</v>
      </c>
      <c r="F151" s="22" t="s">
        <v>411</v>
      </c>
      <c r="G151" s="22" t="s">
        <v>412</v>
      </c>
      <c r="H151" s="22" t="s">
        <v>413</v>
      </c>
      <c r="I151" s="22" t="s">
        <v>23</v>
      </c>
      <c r="J151" s="23">
        <v>1035</v>
      </c>
      <c r="K151" s="22" t="s">
        <v>185</v>
      </c>
      <c r="L151" s="22" t="s">
        <v>23</v>
      </c>
      <c r="M151" s="22" t="s">
        <v>23</v>
      </c>
      <c r="N151" s="22" t="s">
        <v>227</v>
      </c>
      <c r="O151" s="4">
        <v>43465</v>
      </c>
      <c r="P151" s="4">
        <v>43476</v>
      </c>
      <c r="Q151" s="22" t="s">
        <v>25</v>
      </c>
    </row>
    <row r="152" spans="1:17" hidden="1" x14ac:dyDescent="0.25">
      <c r="A152" s="22" t="s">
        <v>409</v>
      </c>
      <c r="B152" s="22" t="s">
        <v>130</v>
      </c>
      <c r="C152" s="22" t="s">
        <v>519</v>
      </c>
      <c r="D152" s="22" t="s">
        <v>464</v>
      </c>
      <c r="E152" s="22" t="s">
        <v>28</v>
      </c>
      <c r="F152" s="22" t="s">
        <v>411</v>
      </c>
      <c r="G152" s="22" t="s">
        <v>412</v>
      </c>
      <c r="H152" s="22" t="s">
        <v>413</v>
      </c>
      <c r="I152" s="22" t="s">
        <v>23</v>
      </c>
      <c r="J152" s="23">
        <v>-1963.49</v>
      </c>
      <c r="K152" s="22" t="s">
        <v>414</v>
      </c>
      <c r="L152" s="22" t="s">
        <v>23</v>
      </c>
      <c r="M152" s="22" t="s">
        <v>23</v>
      </c>
      <c r="N152" s="22" t="s">
        <v>519</v>
      </c>
      <c r="O152" s="4">
        <v>43496</v>
      </c>
      <c r="P152" s="4">
        <v>43500</v>
      </c>
      <c r="Q152" s="22" t="s">
        <v>25</v>
      </c>
    </row>
    <row r="153" spans="1:17" hidden="1" x14ac:dyDescent="0.25">
      <c r="A153" s="22" t="s">
        <v>415</v>
      </c>
      <c r="B153" s="22" t="s">
        <v>130</v>
      </c>
      <c r="C153" s="22" t="s">
        <v>520</v>
      </c>
      <c r="D153" s="22" t="s">
        <v>464</v>
      </c>
      <c r="E153" s="22" t="s">
        <v>28</v>
      </c>
      <c r="F153" s="22" t="s">
        <v>411</v>
      </c>
      <c r="G153" s="22" t="s">
        <v>412</v>
      </c>
      <c r="H153" s="22" t="s">
        <v>413</v>
      </c>
      <c r="I153" s="22" t="s">
        <v>23</v>
      </c>
      <c r="J153" s="23">
        <v>4704.6400000000003</v>
      </c>
      <c r="K153" s="22" t="s">
        <v>417</v>
      </c>
      <c r="L153" s="22" t="s">
        <v>23</v>
      </c>
      <c r="M153" s="22" t="s">
        <v>23</v>
      </c>
      <c r="N153" s="22" t="s">
        <v>520</v>
      </c>
      <c r="O153" s="4">
        <v>43496</v>
      </c>
      <c r="P153" s="4">
        <v>43504</v>
      </c>
      <c r="Q153" s="22" t="s">
        <v>25</v>
      </c>
    </row>
    <row r="154" spans="1:17" hidden="1" x14ac:dyDescent="0.25">
      <c r="A154" s="22" t="s">
        <v>17</v>
      </c>
      <c r="B154" s="22" t="s">
        <v>28</v>
      </c>
      <c r="C154" s="22" t="s">
        <v>233</v>
      </c>
      <c r="D154" s="22" t="s">
        <v>464</v>
      </c>
      <c r="E154" s="22" t="s">
        <v>28</v>
      </c>
      <c r="F154" s="22" t="s">
        <v>411</v>
      </c>
      <c r="G154" s="22" t="s">
        <v>412</v>
      </c>
      <c r="H154" s="22" t="s">
        <v>413</v>
      </c>
      <c r="I154" s="22" t="s">
        <v>23</v>
      </c>
      <c r="J154" s="23">
        <v>-6654</v>
      </c>
      <c r="K154" s="22" t="s">
        <v>24</v>
      </c>
      <c r="L154" s="22" t="s">
        <v>23</v>
      </c>
      <c r="M154" s="22" t="s">
        <v>23</v>
      </c>
      <c r="N154" s="22" t="s">
        <v>233</v>
      </c>
      <c r="O154" s="4">
        <v>43496</v>
      </c>
      <c r="P154" s="4">
        <v>43510</v>
      </c>
      <c r="Q154" s="22" t="s">
        <v>25</v>
      </c>
    </row>
    <row r="155" spans="1:17" hidden="1" x14ac:dyDescent="0.25">
      <c r="A155" s="22" t="s">
        <v>409</v>
      </c>
      <c r="B155" s="22" t="s">
        <v>130</v>
      </c>
      <c r="C155" s="22" t="s">
        <v>521</v>
      </c>
      <c r="D155" s="22" t="s">
        <v>464</v>
      </c>
      <c r="E155" s="22" t="s">
        <v>28</v>
      </c>
      <c r="F155" s="22" t="s">
        <v>411</v>
      </c>
      <c r="G155" s="22" t="s">
        <v>412</v>
      </c>
      <c r="H155" s="22" t="s">
        <v>413</v>
      </c>
      <c r="I155" s="22" t="s">
        <v>23</v>
      </c>
      <c r="J155" s="23">
        <v>-1108.8399999999999</v>
      </c>
      <c r="K155" s="22" t="s">
        <v>414</v>
      </c>
      <c r="L155" s="22" t="s">
        <v>23</v>
      </c>
      <c r="M155" s="22" t="s">
        <v>23</v>
      </c>
      <c r="N155" s="22" t="s">
        <v>521</v>
      </c>
      <c r="O155" s="4">
        <v>43524</v>
      </c>
      <c r="P155" s="4">
        <v>43526</v>
      </c>
      <c r="Q155" s="22" t="s">
        <v>25</v>
      </c>
    </row>
    <row r="156" spans="1:17" hidden="1" x14ac:dyDescent="0.25">
      <c r="A156" s="22" t="s">
        <v>415</v>
      </c>
      <c r="B156" s="22" t="s">
        <v>130</v>
      </c>
      <c r="C156" s="22" t="s">
        <v>522</v>
      </c>
      <c r="D156" s="22" t="s">
        <v>464</v>
      </c>
      <c r="E156" s="22" t="s">
        <v>28</v>
      </c>
      <c r="F156" s="22" t="s">
        <v>411</v>
      </c>
      <c r="G156" s="22" t="s">
        <v>412</v>
      </c>
      <c r="H156" s="22" t="s">
        <v>413</v>
      </c>
      <c r="I156" s="22" t="s">
        <v>23</v>
      </c>
      <c r="J156" s="23">
        <v>2679.87</v>
      </c>
      <c r="K156" s="22" t="s">
        <v>417</v>
      </c>
      <c r="L156" s="22" t="s">
        <v>23</v>
      </c>
      <c r="M156" s="22" t="s">
        <v>23</v>
      </c>
      <c r="N156" s="22" t="s">
        <v>522</v>
      </c>
      <c r="O156" s="4">
        <v>43524</v>
      </c>
      <c r="P156" s="4">
        <v>43532</v>
      </c>
      <c r="Q156" s="22" t="s">
        <v>25</v>
      </c>
    </row>
    <row r="157" spans="1:17" hidden="1" x14ac:dyDescent="0.25">
      <c r="A157" s="22" t="s">
        <v>17</v>
      </c>
      <c r="B157" s="22" t="s">
        <v>28</v>
      </c>
      <c r="C157" s="22" t="s">
        <v>237</v>
      </c>
      <c r="D157" s="22" t="s">
        <v>464</v>
      </c>
      <c r="E157" s="22" t="s">
        <v>28</v>
      </c>
      <c r="F157" s="22" t="s">
        <v>411</v>
      </c>
      <c r="G157" s="22" t="s">
        <v>412</v>
      </c>
      <c r="H157" s="22" t="s">
        <v>413</v>
      </c>
      <c r="I157" s="22" t="s">
        <v>23</v>
      </c>
      <c r="J157" s="23">
        <v>-6256</v>
      </c>
      <c r="K157" s="22" t="s">
        <v>24</v>
      </c>
      <c r="L157" s="22" t="s">
        <v>23</v>
      </c>
      <c r="M157" s="22" t="s">
        <v>23</v>
      </c>
      <c r="N157" s="22" t="s">
        <v>237</v>
      </c>
      <c r="O157" s="4">
        <v>43524</v>
      </c>
      <c r="P157" s="4">
        <v>43535</v>
      </c>
      <c r="Q157" s="22" t="s">
        <v>25</v>
      </c>
    </row>
    <row r="158" spans="1:17" hidden="1" x14ac:dyDescent="0.25">
      <c r="A158" s="22" t="s">
        <v>409</v>
      </c>
      <c r="B158" s="22" t="s">
        <v>130</v>
      </c>
      <c r="C158" s="22" t="s">
        <v>523</v>
      </c>
      <c r="D158" s="22" t="s">
        <v>464</v>
      </c>
      <c r="E158" s="22" t="s">
        <v>28</v>
      </c>
      <c r="F158" s="22" t="s">
        <v>411</v>
      </c>
      <c r="G158" s="22" t="s">
        <v>412</v>
      </c>
      <c r="H158" s="22" t="s">
        <v>413</v>
      </c>
      <c r="I158" s="22" t="s">
        <v>23</v>
      </c>
      <c r="J158" s="23">
        <v>-1365.04</v>
      </c>
      <c r="K158" s="22" t="s">
        <v>414</v>
      </c>
      <c r="L158" s="22" t="s">
        <v>23</v>
      </c>
      <c r="M158" s="22" t="s">
        <v>23</v>
      </c>
      <c r="N158" s="22" t="s">
        <v>523</v>
      </c>
      <c r="O158" s="4">
        <v>43555</v>
      </c>
      <c r="P158" s="4">
        <v>43556</v>
      </c>
      <c r="Q158" s="22" t="s">
        <v>25</v>
      </c>
    </row>
    <row r="159" spans="1:17" hidden="1" x14ac:dyDescent="0.25">
      <c r="A159" s="22" t="s">
        <v>415</v>
      </c>
      <c r="B159" s="22" t="s">
        <v>130</v>
      </c>
      <c r="C159" s="22" t="s">
        <v>524</v>
      </c>
      <c r="D159" s="22" t="s">
        <v>464</v>
      </c>
      <c r="E159" s="22" t="s">
        <v>28</v>
      </c>
      <c r="F159" s="22" t="s">
        <v>411</v>
      </c>
      <c r="G159" s="22" t="s">
        <v>412</v>
      </c>
      <c r="H159" s="22" t="s">
        <v>413</v>
      </c>
      <c r="I159" s="22" t="s">
        <v>23</v>
      </c>
      <c r="J159" s="23">
        <v>3244.37</v>
      </c>
      <c r="K159" s="22" t="s">
        <v>417</v>
      </c>
      <c r="L159" s="22" t="s">
        <v>23</v>
      </c>
      <c r="M159" s="22" t="s">
        <v>23</v>
      </c>
      <c r="N159" s="22" t="s">
        <v>524</v>
      </c>
      <c r="O159" s="4">
        <v>43555</v>
      </c>
      <c r="P159" s="4">
        <v>43559</v>
      </c>
      <c r="Q159" s="22" t="s">
        <v>25</v>
      </c>
    </row>
    <row r="160" spans="1:17" hidden="1" x14ac:dyDescent="0.25">
      <c r="A160" s="22" t="s">
        <v>17</v>
      </c>
      <c r="B160" s="22" t="s">
        <v>28</v>
      </c>
      <c r="C160" s="22" t="s">
        <v>238</v>
      </c>
      <c r="D160" s="22" t="s">
        <v>464</v>
      </c>
      <c r="E160" s="22" t="s">
        <v>28</v>
      </c>
      <c r="F160" s="22" t="s">
        <v>411</v>
      </c>
      <c r="G160" s="22" t="s">
        <v>412</v>
      </c>
      <c r="H160" s="22" t="s">
        <v>413</v>
      </c>
      <c r="I160" s="22" t="s">
        <v>23</v>
      </c>
      <c r="J160" s="23">
        <v>-3428</v>
      </c>
      <c r="K160" s="22" t="s">
        <v>185</v>
      </c>
      <c r="L160" s="22" t="s">
        <v>23</v>
      </c>
      <c r="M160" s="22" t="s">
        <v>23</v>
      </c>
      <c r="N160" s="22" t="s">
        <v>238</v>
      </c>
      <c r="O160" s="4">
        <v>43555</v>
      </c>
      <c r="P160" s="4">
        <v>43563</v>
      </c>
      <c r="Q160" s="22" t="s">
        <v>25</v>
      </c>
    </row>
    <row r="161" spans="1:17" hidden="1" x14ac:dyDescent="0.25">
      <c r="A161" s="22" t="s">
        <v>409</v>
      </c>
      <c r="B161" s="22" t="s">
        <v>130</v>
      </c>
      <c r="C161" s="22" t="s">
        <v>525</v>
      </c>
      <c r="D161" s="22" t="s">
        <v>464</v>
      </c>
      <c r="E161" s="22" t="s">
        <v>28</v>
      </c>
      <c r="F161" s="22" t="s">
        <v>411</v>
      </c>
      <c r="G161" s="22" t="s">
        <v>412</v>
      </c>
      <c r="H161" s="22" t="s">
        <v>413</v>
      </c>
      <c r="I161" s="22" t="s">
        <v>23</v>
      </c>
      <c r="J161" s="23">
        <v>-493.73</v>
      </c>
      <c r="K161" s="22" t="s">
        <v>414</v>
      </c>
      <c r="L161" s="22" t="s">
        <v>23</v>
      </c>
      <c r="M161" s="22" t="s">
        <v>23</v>
      </c>
      <c r="N161" s="22" t="s">
        <v>525</v>
      </c>
      <c r="O161" s="4">
        <v>43585</v>
      </c>
      <c r="P161" s="4">
        <v>43586</v>
      </c>
      <c r="Q161" s="22" t="s">
        <v>25</v>
      </c>
    </row>
    <row r="162" spans="1:17" hidden="1" x14ac:dyDescent="0.25">
      <c r="A162" s="22" t="s">
        <v>415</v>
      </c>
      <c r="B162" s="22" t="s">
        <v>130</v>
      </c>
      <c r="C162" s="22" t="s">
        <v>526</v>
      </c>
      <c r="D162" s="22" t="s">
        <v>464</v>
      </c>
      <c r="E162" s="22" t="s">
        <v>28</v>
      </c>
      <c r="F162" s="22" t="s">
        <v>411</v>
      </c>
      <c r="G162" s="22" t="s">
        <v>412</v>
      </c>
      <c r="H162" s="22" t="s">
        <v>413</v>
      </c>
      <c r="I162" s="22" t="s">
        <v>23</v>
      </c>
      <c r="J162" s="23">
        <v>5856.45</v>
      </c>
      <c r="K162" s="22" t="s">
        <v>414</v>
      </c>
      <c r="L162" s="22" t="s">
        <v>23</v>
      </c>
      <c r="M162" s="22" t="s">
        <v>23</v>
      </c>
      <c r="N162" s="22" t="s">
        <v>526</v>
      </c>
      <c r="O162" s="4">
        <v>43585</v>
      </c>
      <c r="P162" s="4">
        <v>43588</v>
      </c>
      <c r="Q162" s="22" t="s">
        <v>25</v>
      </c>
    </row>
    <row r="163" spans="1:17" hidden="1" x14ac:dyDescent="0.25">
      <c r="A163" s="22" t="s">
        <v>17</v>
      </c>
      <c r="B163" s="22" t="s">
        <v>28</v>
      </c>
      <c r="C163" s="22" t="s">
        <v>245</v>
      </c>
      <c r="D163" s="22" t="s">
        <v>464</v>
      </c>
      <c r="E163" s="22" t="s">
        <v>28</v>
      </c>
      <c r="F163" s="22" t="s">
        <v>411</v>
      </c>
      <c r="G163" s="22" t="s">
        <v>412</v>
      </c>
      <c r="H163" s="22" t="s">
        <v>413</v>
      </c>
      <c r="I163" s="22" t="s">
        <v>23</v>
      </c>
      <c r="J163" s="23">
        <v>-5552</v>
      </c>
      <c r="K163" s="22" t="s">
        <v>24</v>
      </c>
      <c r="L163" s="22" t="s">
        <v>23</v>
      </c>
      <c r="M163" s="22" t="s">
        <v>23</v>
      </c>
      <c r="N163" s="22" t="s">
        <v>245</v>
      </c>
      <c r="O163" s="4">
        <v>43585</v>
      </c>
      <c r="P163" s="4">
        <v>43593</v>
      </c>
      <c r="Q163" s="22" t="s">
        <v>25</v>
      </c>
    </row>
    <row r="164" spans="1:17" hidden="1" x14ac:dyDescent="0.25">
      <c r="A164" s="22" t="s">
        <v>409</v>
      </c>
      <c r="B164" s="22" t="s">
        <v>130</v>
      </c>
      <c r="C164" s="22" t="s">
        <v>527</v>
      </c>
      <c r="D164" s="22" t="s">
        <v>464</v>
      </c>
      <c r="E164" s="22" t="s">
        <v>28</v>
      </c>
      <c r="F164" s="22" t="s">
        <v>411</v>
      </c>
      <c r="G164" s="22" t="s">
        <v>412</v>
      </c>
      <c r="H164" s="22" t="s">
        <v>413</v>
      </c>
      <c r="I164" s="22" t="s">
        <v>23</v>
      </c>
      <c r="J164" s="23">
        <v>-367.22</v>
      </c>
      <c r="K164" s="22" t="s">
        <v>414</v>
      </c>
      <c r="L164" s="22" t="s">
        <v>23</v>
      </c>
      <c r="M164" s="22" t="s">
        <v>23</v>
      </c>
      <c r="N164" s="22" t="s">
        <v>527</v>
      </c>
      <c r="O164" s="4">
        <v>43616</v>
      </c>
      <c r="P164" s="4">
        <v>43619</v>
      </c>
      <c r="Q164" s="22" t="s">
        <v>25</v>
      </c>
    </row>
    <row r="165" spans="1:17" hidden="1" x14ac:dyDescent="0.25">
      <c r="A165" s="22" t="s">
        <v>415</v>
      </c>
      <c r="B165" s="22" t="s">
        <v>130</v>
      </c>
      <c r="C165" s="22" t="s">
        <v>528</v>
      </c>
      <c r="D165" s="22" t="s">
        <v>464</v>
      </c>
      <c r="E165" s="22" t="s">
        <v>28</v>
      </c>
      <c r="F165" s="22" t="s">
        <v>411</v>
      </c>
      <c r="G165" s="22" t="s">
        <v>412</v>
      </c>
      <c r="H165" s="22" t="s">
        <v>413</v>
      </c>
      <c r="I165" s="22" t="s">
        <v>23</v>
      </c>
      <c r="J165" s="23">
        <v>3705.69</v>
      </c>
      <c r="K165" s="22" t="s">
        <v>417</v>
      </c>
      <c r="L165" s="22" t="s">
        <v>23</v>
      </c>
      <c r="M165" s="22" t="s">
        <v>23</v>
      </c>
      <c r="N165" s="22" t="s">
        <v>528</v>
      </c>
      <c r="O165" s="4">
        <v>43616</v>
      </c>
      <c r="P165" s="4">
        <v>43622</v>
      </c>
      <c r="Q165" s="22" t="s">
        <v>25</v>
      </c>
    </row>
    <row r="166" spans="1:17" hidden="1" x14ac:dyDescent="0.25">
      <c r="A166" s="22" t="s">
        <v>17</v>
      </c>
      <c r="B166" s="22" t="s">
        <v>28</v>
      </c>
      <c r="C166" s="22" t="s">
        <v>248</v>
      </c>
      <c r="D166" s="22" t="s">
        <v>464</v>
      </c>
      <c r="E166" s="22" t="s">
        <v>28</v>
      </c>
      <c r="F166" s="22" t="s">
        <v>411</v>
      </c>
      <c r="G166" s="22" t="s">
        <v>412</v>
      </c>
      <c r="H166" s="22" t="s">
        <v>413</v>
      </c>
      <c r="I166" s="22" t="s">
        <v>23</v>
      </c>
      <c r="J166" s="23">
        <v>-5442</v>
      </c>
      <c r="K166" s="22" t="s">
        <v>24</v>
      </c>
      <c r="L166" s="22" t="s">
        <v>23</v>
      </c>
      <c r="M166" s="22" t="s">
        <v>23</v>
      </c>
      <c r="N166" s="22" t="s">
        <v>248</v>
      </c>
      <c r="O166" s="4">
        <v>43616</v>
      </c>
      <c r="P166" s="4">
        <v>43626</v>
      </c>
      <c r="Q166" s="22" t="s">
        <v>25</v>
      </c>
    </row>
    <row r="167" spans="1:17" hidden="1" x14ac:dyDescent="0.25">
      <c r="A167" s="22" t="s">
        <v>409</v>
      </c>
      <c r="B167" s="22" t="s">
        <v>130</v>
      </c>
      <c r="C167" s="22" t="s">
        <v>529</v>
      </c>
      <c r="D167" s="22" t="s">
        <v>464</v>
      </c>
      <c r="E167" s="22" t="s">
        <v>28</v>
      </c>
      <c r="F167" s="22" t="s">
        <v>411</v>
      </c>
      <c r="G167" s="22" t="s">
        <v>412</v>
      </c>
      <c r="H167" s="22" t="s">
        <v>413</v>
      </c>
      <c r="I167" s="22" t="s">
        <v>23</v>
      </c>
      <c r="J167" s="23">
        <v>-339.07</v>
      </c>
      <c r="K167" s="22" t="s">
        <v>414</v>
      </c>
      <c r="L167" s="22" t="s">
        <v>23</v>
      </c>
      <c r="M167" s="22" t="s">
        <v>23</v>
      </c>
      <c r="N167" s="22" t="s">
        <v>529</v>
      </c>
      <c r="O167" s="4">
        <v>43646</v>
      </c>
      <c r="P167" s="4">
        <v>43647</v>
      </c>
      <c r="Q167" s="22" t="s">
        <v>25</v>
      </c>
    </row>
    <row r="168" spans="1:17" hidden="1" x14ac:dyDescent="0.25">
      <c r="A168" s="22" t="s">
        <v>415</v>
      </c>
      <c r="B168" s="22" t="s">
        <v>130</v>
      </c>
      <c r="C168" s="22" t="s">
        <v>530</v>
      </c>
      <c r="D168" s="22" t="s">
        <v>464</v>
      </c>
      <c r="E168" s="22" t="s">
        <v>28</v>
      </c>
      <c r="F168" s="22" t="s">
        <v>411</v>
      </c>
      <c r="G168" s="22" t="s">
        <v>412</v>
      </c>
      <c r="H168" s="22" t="s">
        <v>413</v>
      </c>
      <c r="I168" s="22" t="s">
        <v>23</v>
      </c>
      <c r="J168" s="23">
        <v>4312.07</v>
      </c>
      <c r="K168" s="22" t="s">
        <v>417</v>
      </c>
      <c r="L168" s="22" t="s">
        <v>23</v>
      </c>
      <c r="M168" s="22" t="s">
        <v>23</v>
      </c>
      <c r="N168" s="22" t="s">
        <v>530</v>
      </c>
      <c r="O168" s="4">
        <v>43646</v>
      </c>
      <c r="P168" s="4">
        <v>43651</v>
      </c>
      <c r="Q168" s="22" t="s">
        <v>25</v>
      </c>
    </row>
    <row r="169" spans="1:17" hidden="1" x14ac:dyDescent="0.25">
      <c r="A169" s="22" t="s">
        <v>17</v>
      </c>
      <c r="B169" s="22" t="s">
        <v>28</v>
      </c>
      <c r="C169" s="22" t="s">
        <v>252</v>
      </c>
      <c r="D169" s="22" t="s">
        <v>464</v>
      </c>
      <c r="E169" s="22" t="s">
        <v>28</v>
      </c>
      <c r="F169" s="22" t="s">
        <v>411</v>
      </c>
      <c r="G169" s="22" t="s">
        <v>412</v>
      </c>
      <c r="H169" s="22" t="s">
        <v>413</v>
      </c>
      <c r="I169" s="22" t="s">
        <v>23</v>
      </c>
      <c r="J169" s="23">
        <v>-51458</v>
      </c>
      <c r="K169" s="22" t="s">
        <v>24</v>
      </c>
      <c r="L169" s="22" t="s">
        <v>23</v>
      </c>
      <c r="M169" s="22" t="s">
        <v>23</v>
      </c>
      <c r="N169" s="22" t="s">
        <v>252</v>
      </c>
      <c r="O169" s="4">
        <v>43646</v>
      </c>
      <c r="P169" s="4">
        <v>43655</v>
      </c>
      <c r="Q169" s="22" t="s">
        <v>25</v>
      </c>
    </row>
    <row r="170" spans="1:17" hidden="1" x14ac:dyDescent="0.25">
      <c r="A170" s="22" t="s">
        <v>17</v>
      </c>
      <c r="B170" s="22" t="s">
        <v>28</v>
      </c>
      <c r="C170" s="22" t="s">
        <v>254</v>
      </c>
      <c r="D170" s="22" t="s">
        <v>464</v>
      </c>
      <c r="E170" s="22" t="s">
        <v>28</v>
      </c>
      <c r="F170" s="22" t="s">
        <v>411</v>
      </c>
      <c r="G170" s="22" t="s">
        <v>412</v>
      </c>
      <c r="H170" s="22" t="s">
        <v>413</v>
      </c>
      <c r="I170" s="22" t="s">
        <v>23</v>
      </c>
      <c r="J170" s="23">
        <v>56400</v>
      </c>
      <c r="K170" s="22" t="s">
        <v>185</v>
      </c>
      <c r="L170" s="22" t="s">
        <v>23</v>
      </c>
      <c r="M170" s="22" t="s">
        <v>23</v>
      </c>
      <c r="N170" s="22" t="s">
        <v>254</v>
      </c>
      <c r="O170" s="4">
        <v>43646</v>
      </c>
      <c r="P170" s="4">
        <v>43655</v>
      </c>
      <c r="Q170" s="22" t="s">
        <v>25</v>
      </c>
    </row>
    <row r="171" spans="1:17" hidden="1" x14ac:dyDescent="0.25">
      <c r="A171" s="22" t="s">
        <v>17</v>
      </c>
      <c r="B171" s="22" t="s">
        <v>28</v>
      </c>
      <c r="C171" s="22" t="s">
        <v>255</v>
      </c>
      <c r="D171" s="22" t="s">
        <v>464</v>
      </c>
      <c r="E171" s="22" t="s">
        <v>28</v>
      </c>
      <c r="F171" s="22" t="s">
        <v>411</v>
      </c>
      <c r="G171" s="22" t="s">
        <v>412</v>
      </c>
      <c r="H171" s="22" t="s">
        <v>413</v>
      </c>
      <c r="I171" s="22" t="s">
        <v>23</v>
      </c>
      <c r="J171" s="23">
        <v>-56400</v>
      </c>
      <c r="K171" s="22" t="s">
        <v>256</v>
      </c>
      <c r="L171" s="22" t="s">
        <v>23</v>
      </c>
      <c r="M171" s="22" t="s">
        <v>23</v>
      </c>
      <c r="N171" s="22" t="s">
        <v>255</v>
      </c>
      <c r="O171" s="4">
        <v>43646</v>
      </c>
      <c r="P171" s="4">
        <v>43655</v>
      </c>
      <c r="Q171" s="22" t="s">
        <v>25</v>
      </c>
    </row>
    <row r="172" spans="1:17" hidden="1" x14ac:dyDescent="0.25">
      <c r="A172" s="22" t="s">
        <v>17</v>
      </c>
      <c r="B172" s="22" t="s">
        <v>28</v>
      </c>
      <c r="C172" s="22" t="s">
        <v>257</v>
      </c>
      <c r="D172" s="22" t="s">
        <v>464</v>
      </c>
      <c r="E172" s="22" t="s">
        <v>28</v>
      </c>
      <c r="F172" s="22" t="s">
        <v>411</v>
      </c>
      <c r="G172" s="22" t="s">
        <v>412</v>
      </c>
      <c r="H172" s="22" t="s">
        <v>413</v>
      </c>
      <c r="I172" s="22" t="s">
        <v>23</v>
      </c>
      <c r="J172" s="23">
        <v>56400</v>
      </c>
      <c r="K172" s="22" t="s">
        <v>258</v>
      </c>
      <c r="L172" s="22" t="s">
        <v>23</v>
      </c>
      <c r="M172" s="22" t="s">
        <v>259</v>
      </c>
      <c r="N172" s="22" t="s">
        <v>257</v>
      </c>
      <c r="O172" s="4">
        <v>43646</v>
      </c>
      <c r="P172" s="4">
        <v>43656</v>
      </c>
      <c r="Q172" s="22" t="s">
        <v>25</v>
      </c>
    </row>
    <row r="173" spans="1:17" hidden="1" x14ac:dyDescent="0.25">
      <c r="A173" s="22" t="s">
        <v>409</v>
      </c>
      <c r="B173" s="22" t="s">
        <v>130</v>
      </c>
      <c r="C173" s="22" t="s">
        <v>531</v>
      </c>
      <c r="D173" s="22" t="s">
        <v>464</v>
      </c>
      <c r="E173" s="22" t="s">
        <v>28</v>
      </c>
      <c r="F173" s="22" t="s">
        <v>411</v>
      </c>
      <c r="G173" s="22" t="s">
        <v>412</v>
      </c>
      <c r="H173" s="22" t="s">
        <v>413</v>
      </c>
      <c r="I173" s="22" t="s">
        <v>23</v>
      </c>
      <c r="J173" s="23">
        <v>-99.37</v>
      </c>
      <c r="K173" s="22" t="s">
        <v>414</v>
      </c>
      <c r="L173" s="22" t="s">
        <v>23</v>
      </c>
      <c r="M173" s="22" t="s">
        <v>23</v>
      </c>
      <c r="N173" s="22" t="s">
        <v>531</v>
      </c>
      <c r="O173" s="4">
        <v>43677</v>
      </c>
      <c r="P173" s="4">
        <v>43678</v>
      </c>
      <c r="Q173" s="22" t="s">
        <v>25</v>
      </c>
    </row>
    <row r="174" spans="1:17" hidden="1" x14ac:dyDescent="0.25">
      <c r="A174" s="22" t="s">
        <v>415</v>
      </c>
      <c r="B174" s="22" t="s">
        <v>130</v>
      </c>
      <c r="C174" s="22" t="s">
        <v>532</v>
      </c>
      <c r="D174" s="22" t="s">
        <v>464</v>
      </c>
      <c r="E174" s="22" t="s">
        <v>28</v>
      </c>
      <c r="F174" s="22" t="s">
        <v>411</v>
      </c>
      <c r="G174" s="22" t="s">
        <v>412</v>
      </c>
      <c r="H174" s="22" t="s">
        <v>413</v>
      </c>
      <c r="I174" s="22" t="s">
        <v>23</v>
      </c>
      <c r="J174" s="23">
        <v>4426.67</v>
      </c>
      <c r="K174" s="22" t="s">
        <v>417</v>
      </c>
      <c r="L174" s="22" t="s">
        <v>23</v>
      </c>
      <c r="M174" s="22" t="s">
        <v>23</v>
      </c>
      <c r="N174" s="22" t="s">
        <v>532</v>
      </c>
      <c r="O174" s="4">
        <v>43677</v>
      </c>
      <c r="P174" s="4">
        <v>43682</v>
      </c>
      <c r="Q174" s="22" t="s">
        <v>25</v>
      </c>
    </row>
    <row r="175" spans="1:17" hidden="1" x14ac:dyDescent="0.25">
      <c r="A175" s="22" t="s">
        <v>17</v>
      </c>
      <c r="B175" s="22" t="s">
        <v>28</v>
      </c>
      <c r="C175" s="22" t="s">
        <v>262</v>
      </c>
      <c r="D175" s="22" t="s">
        <v>464</v>
      </c>
      <c r="E175" s="22" t="s">
        <v>28</v>
      </c>
      <c r="F175" s="22" t="s">
        <v>411</v>
      </c>
      <c r="G175" s="22" t="s">
        <v>412</v>
      </c>
      <c r="H175" s="22" t="s">
        <v>413</v>
      </c>
      <c r="I175" s="22" t="s">
        <v>23</v>
      </c>
      <c r="J175" s="23">
        <v>-4602</v>
      </c>
      <c r="K175" s="22" t="s">
        <v>24</v>
      </c>
      <c r="L175" s="22" t="s">
        <v>23</v>
      </c>
      <c r="M175" s="22" t="s">
        <v>23</v>
      </c>
      <c r="N175" s="22" t="s">
        <v>262</v>
      </c>
      <c r="O175" s="4">
        <v>43677</v>
      </c>
      <c r="P175" s="4">
        <v>43685</v>
      </c>
      <c r="Q175" s="22" t="s">
        <v>25</v>
      </c>
    </row>
    <row r="176" spans="1:17" hidden="1" x14ac:dyDescent="0.25">
      <c r="A176" s="22" t="s">
        <v>409</v>
      </c>
      <c r="B176" s="22" t="s">
        <v>130</v>
      </c>
      <c r="C176" s="22" t="s">
        <v>533</v>
      </c>
      <c r="D176" s="22" t="s">
        <v>464</v>
      </c>
      <c r="E176" s="22" t="s">
        <v>28</v>
      </c>
      <c r="F176" s="22" t="s">
        <v>411</v>
      </c>
      <c r="G176" s="22" t="s">
        <v>412</v>
      </c>
      <c r="H176" s="22" t="s">
        <v>413</v>
      </c>
      <c r="I176" s="22" t="s">
        <v>23</v>
      </c>
      <c r="J176" s="23">
        <v>-817.33</v>
      </c>
      <c r="K176" s="22" t="s">
        <v>414</v>
      </c>
      <c r="L176" s="22" t="s">
        <v>23</v>
      </c>
      <c r="M176" s="22" t="s">
        <v>23</v>
      </c>
      <c r="N176" s="22" t="s">
        <v>533</v>
      </c>
      <c r="O176" s="4">
        <v>43708</v>
      </c>
      <c r="P176" s="4">
        <v>43712</v>
      </c>
      <c r="Q176" s="22" t="s">
        <v>25</v>
      </c>
    </row>
    <row r="177" spans="1:17" hidden="1" x14ac:dyDescent="0.25">
      <c r="A177" s="22" t="s">
        <v>415</v>
      </c>
      <c r="B177" s="22" t="s">
        <v>130</v>
      </c>
      <c r="C177" s="22" t="s">
        <v>534</v>
      </c>
      <c r="D177" s="22" t="s">
        <v>464</v>
      </c>
      <c r="E177" s="22" t="s">
        <v>28</v>
      </c>
      <c r="F177" s="22" t="s">
        <v>411</v>
      </c>
      <c r="G177" s="22" t="s">
        <v>412</v>
      </c>
      <c r="H177" s="22" t="s">
        <v>413</v>
      </c>
      <c r="I177" s="22" t="s">
        <v>23</v>
      </c>
      <c r="J177" s="23">
        <v>9212.27</v>
      </c>
      <c r="K177" s="22" t="s">
        <v>417</v>
      </c>
      <c r="L177" s="22" t="s">
        <v>23</v>
      </c>
      <c r="M177" s="22" t="s">
        <v>23</v>
      </c>
      <c r="N177" s="22" t="s">
        <v>534</v>
      </c>
      <c r="O177" s="4">
        <v>43708</v>
      </c>
      <c r="P177" s="4">
        <v>43714</v>
      </c>
      <c r="Q177" s="22" t="s">
        <v>25</v>
      </c>
    </row>
    <row r="178" spans="1:17" hidden="1" x14ac:dyDescent="0.25">
      <c r="A178" s="22" t="s">
        <v>17</v>
      </c>
      <c r="B178" s="22" t="s">
        <v>28</v>
      </c>
      <c r="C178" s="22" t="s">
        <v>265</v>
      </c>
      <c r="D178" s="22" t="s">
        <v>464</v>
      </c>
      <c r="E178" s="22" t="s">
        <v>28</v>
      </c>
      <c r="F178" s="22" t="s">
        <v>411</v>
      </c>
      <c r="G178" s="22" t="s">
        <v>412</v>
      </c>
      <c r="H178" s="22" t="s">
        <v>413</v>
      </c>
      <c r="I178" s="22" t="s">
        <v>23</v>
      </c>
      <c r="J178" s="23">
        <v>-4627</v>
      </c>
      <c r="K178" s="22" t="s">
        <v>24</v>
      </c>
      <c r="L178" s="22" t="s">
        <v>23</v>
      </c>
      <c r="M178" s="22" t="s">
        <v>23</v>
      </c>
      <c r="N178" s="22" t="s">
        <v>265</v>
      </c>
      <c r="O178" s="4">
        <v>43708</v>
      </c>
      <c r="P178" s="4">
        <v>43719</v>
      </c>
      <c r="Q178" s="22" t="s">
        <v>25</v>
      </c>
    </row>
    <row r="179" spans="1:17" hidden="1" x14ac:dyDescent="0.25">
      <c r="A179" s="22" t="s">
        <v>409</v>
      </c>
      <c r="B179" s="22" t="s">
        <v>130</v>
      </c>
      <c r="C179" s="22" t="s">
        <v>535</v>
      </c>
      <c r="D179" s="22" t="s">
        <v>464</v>
      </c>
      <c r="E179" s="22" t="s">
        <v>28</v>
      </c>
      <c r="F179" s="22" t="s">
        <v>411</v>
      </c>
      <c r="G179" s="22" t="s">
        <v>412</v>
      </c>
      <c r="H179" s="22" t="s">
        <v>413</v>
      </c>
      <c r="I179" s="22" t="s">
        <v>23</v>
      </c>
      <c r="J179" s="23">
        <v>-286.25</v>
      </c>
      <c r="K179" s="22" t="s">
        <v>414</v>
      </c>
      <c r="L179" s="22" t="s">
        <v>23</v>
      </c>
      <c r="M179" s="22" t="s">
        <v>23</v>
      </c>
      <c r="N179" s="22" t="s">
        <v>535</v>
      </c>
      <c r="O179" s="4">
        <v>43738</v>
      </c>
      <c r="P179" s="4">
        <v>43741</v>
      </c>
      <c r="Q179" s="22" t="s">
        <v>25</v>
      </c>
    </row>
    <row r="180" spans="1:17" hidden="1" x14ac:dyDescent="0.25">
      <c r="A180" s="22" t="s">
        <v>415</v>
      </c>
      <c r="B180" s="22" t="s">
        <v>130</v>
      </c>
      <c r="C180" s="22" t="s">
        <v>536</v>
      </c>
      <c r="D180" s="22" t="s">
        <v>464</v>
      </c>
      <c r="E180" s="22" t="s">
        <v>28</v>
      </c>
      <c r="F180" s="22" t="s">
        <v>411</v>
      </c>
      <c r="G180" s="22" t="s">
        <v>412</v>
      </c>
      <c r="H180" s="22" t="s">
        <v>413</v>
      </c>
      <c r="I180" s="22" t="s">
        <v>23</v>
      </c>
      <c r="J180" s="23">
        <v>5784.59</v>
      </c>
      <c r="K180" s="22" t="s">
        <v>417</v>
      </c>
      <c r="L180" s="22" t="s">
        <v>23</v>
      </c>
      <c r="M180" s="22" t="s">
        <v>23</v>
      </c>
      <c r="N180" s="22" t="s">
        <v>536</v>
      </c>
      <c r="O180" s="4">
        <v>43738</v>
      </c>
      <c r="P180" s="4">
        <v>43741</v>
      </c>
      <c r="Q180" s="22" t="s">
        <v>25</v>
      </c>
    </row>
    <row r="181" spans="1:17" hidden="1" x14ac:dyDescent="0.25">
      <c r="A181" s="22" t="s">
        <v>17</v>
      </c>
      <c r="B181" s="22" t="s">
        <v>28</v>
      </c>
      <c r="C181" s="22" t="s">
        <v>271</v>
      </c>
      <c r="D181" s="22" t="s">
        <v>464</v>
      </c>
      <c r="E181" s="22" t="s">
        <v>28</v>
      </c>
      <c r="F181" s="22" t="s">
        <v>411</v>
      </c>
      <c r="G181" s="22" t="s">
        <v>412</v>
      </c>
      <c r="H181" s="22" t="s">
        <v>413</v>
      </c>
      <c r="I181" s="22" t="s">
        <v>23</v>
      </c>
      <c r="J181" s="23">
        <v>-90314</v>
      </c>
      <c r="K181" s="22" t="s">
        <v>185</v>
      </c>
      <c r="L181" s="22" t="s">
        <v>23</v>
      </c>
      <c r="M181" s="22" t="s">
        <v>23</v>
      </c>
      <c r="N181" s="22" t="s">
        <v>271</v>
      </c>
      <c r="O181" s="4">
        <v>43738</v>
      </c>
      <c r="P181" s="4">
        <v>43746</v>
      </c>
      <c r="Q181" s="22" t="s">
        <v>25</v>
      </c>
    </row>
    <row r="182" spans="1:17" hidden="1" x14ac:dyDescent="0.25">
      <c r="A182" s="22" t="s">
        <v>409</v>
      </c>
      <c r="B182" s="22" t="s">
        <v>130</v>
      </c>
      <c r="C182" s="22" t="s">
        <v>537</v>
      </c>
      <c r="D182" s="22" t="s">
        <v>464</v>
      </c>
      <c r="E182" s="22" t="s">
        <v>28</v>
      </c>
      <c r="F182" s="22" t="s">
        <v>411</v>
      </c>
      <c r="G182" s="22" t="s">
        <v>412</v>
      </c>
      <c r="H182" s="22" t="s">
        <v>413</v>
      </c>
      <c r="I182" s="22" t="s">
        <v>23</v>
      </c>
      <c r="J182" s="23">
        <v>-784.41</v>
      </c>
      <c r="K182" s="22" t="s">
        <v>414</v>
      </c>
      <c r="L182" s="22" t="s">
        <v>23</v>
      </c>
      <c r="M182" s="22" t="s">
        <v>23</v>
      </c>
      <c r="N182" s="22" t="s">
        <v>537</v>
      </c>
      <c r="O182" s="4">
        <v>43769</v>
      </c>
      <c r="P182" s="4">
        <v>43777</v>
      </c>
      <c r="Q182" s="22" t="s">
        <v>25</v>
      </c>
    </row>
    <row r="183" spans="1:17" hidden="1" x14ac:dyDescent="0.25">
      <c r="A183" s="22" t="s">
        <v>415</v>
      </c>
      <c r="B183" s="22" t="s">
        <v>130</v>
      </c>
      <c r="C183" s="22" t="s">
        <v>538</v>
      </c>
      <c r="D183" s="22" t="s">
        <v>464</v>
      </c>
      <c r="E183" s="22" t="s">
        <v>28</v>
      </c>
      <c r="F183" s="22" t="s">
        <v>411</v>
      </c>
      <c r="G183" s="22" t="s">
        <v>412</v>
      </c>
      <c r="H183" s="22" t="s">
        <v>413</v>
      </c>
      <c r="I183" s="22" t="s">
        <v>23</v>
      </c>
      <c r="J183" s="23">
        <v>4769.29</v>
      </c>
      <c r="K183" s="22" t="s">
        <v>417</v>
      </c>
      <c r="L183" s="22" t="s">
        <v>23</v>
      </c>
      <c r="M183" s="22" t="s">
        <v>23</v>
      </c>
      <c r="N183" s="22" t="s">
        <v>538</v>
      </c>
      <c r="O183" s="4">
        <v>43769</v>
      </c>
      <c r="P183" s="4">
        <v>43774</v>
      </c>
      <c r="Q183" s="22" t="s">
        <v>25</v>
      </c>
    </row>
    <row r="184" spans="1:17" hidden="1" x14ac:dyDescent="0.25">
      <c r="A184" s="22" t="s">
        <v>17</v>
      </c>
      <c r="B184" s="22" t="s">
        <v>28</v>
      </c>
      <c r="C184" s="22" t="s">
        <v>274</v>
      </c>
      <c r="D184" s="22" t="s">
        <v>464</v>
      </c>
      <c r="E184" s="22" t="s">
        <v>28</v>
      </c>
      <c r="F184" s="22" t="s">
        <v>411</v>
      </c>
      <c r="G184" s="22" t="s">
        <v>412</v>
      </c>
      <c r="H184" s="22" t="s">
        <v>413</v>
      </c>
      <c r="I184" s="22" t="s">
        <v>23</v>
      </c>
      <c r="J184" s="23">
        <v>-4746</v>
      </c>
      <c r="K184" s="22" t="s">
        <v>24</v>
      </c>
      <c r="L184" s="22" t="s">
        <v>23</v>
      </c>
      <c r="M184" s="22" t="s">
        <v>23</v>
      </c>
      <c r="N184" s="22" t="s">
        <v>274</v>
      </c>
      <c r="O184" s="4">
        <v>43769</v>
      </c>
      <c r="P184" s="4">
        <v>43777</v>
      </c>
      <c r="Q184" s="22" t="s">
        <v>25</v>
      </c>
    </row>
    <row r="185" spans="1:17" hidden="1" x14ac:dyDescent="0.25">
      <c r="A185" s="22" t="s">
        <v>409</v>
      </c>
      <c r="B185" s="22" t="s">
        <v>130</v>
      </c>
      <c r="C185" s="22" t="s">
        <v>539</v>
      </c>
      <c r="D185" s="22" t="s">
        <v>464</v>
      </c>
      <c r="E185" s="22" t="s">
        <v>28</v>
      </c>
      <c r="F185" s="22" t="s">
        <v>411</v>
      </c>
      <c r="G185" s="22" t="s">
        <v>412</v>
      </c>
      <c r="H185" s="22" t="s">
        <v>413</v>
      </c>
      <c r="I185" s="22" t="s">
        <v>23</v>
      </c>
      <c r="J185" s="23">
        <v>-466.64</v>
      </c>
      <c r="K185" s="22" t="s">
        <v>414</v>
      </c>
      <c r="L185" s="22" t="s">
        <v>23</v>
      </c>
      <c r="M185" s="22" t="s">
        <v>23</v>
      </c>
      <c r="N185" s="22" t="s">
        <v>539</v>
      </c>
      <c r="O185" s="4">
        <v>43799</v>
      </c>
      <c r="P185" s="4">
        <v>43801</v>
      </c>
      <c r="Q185" s="22" t="s">
        <v>25</v>
      </c>
    </row>
    <row r="186" spans="1:17" hidden="1" x14ac:dyDescent="0.25">
      <c r="A186" s="22" t="s">
        <v>415</v>
      </c>
      <c r="B186" s="22" t="s">
        <v>130</v>
      </c>
      <c r="C186" s="22" t="s">
        <v>540</v>
      </c>
      <c r="D186" s="22" t="s">
        <v>464</v>
      </c>
      <c r="E186" s="22" t="s">
        <v>28</v>
      </c>
      <c r="F186" s="22" t="s">
        <v>411</v>
      </c>
      <c r="G186" s="22" t="s">
        <v>412</v>
      </c>
      <c r="H186" s="22" t="s">
        <v>413</v>
      </c>
      <c r="I186" s="22" t="s">
        <v>23</v>
      </c>
      <c r="J186" s="23">
        <v>4130.78</v>
      </c>
      <c r="K186" s="22" t="s">
        <v>417</v>
      </c>
      <c r="L186" s="22" t="s">
        <v>23</v>
      </c>
      <c r="M186" s="22" t="s">
        <v>23</v>
      </c>
      <c r="N186" s="22" t="s">
        <v>540</v>
      </c>
      <c r="O186" s="4">
        <v>43799</v>
      </c>
      <c r="P186" s="4">
        <v>43804</v>
      </c>
      <c r="Q186" s="22" t="s">
        <v>25</v>
      </c>
    </row>
    <row r="187" spans="1:17" hidden="1" x14ac:dyDescent="0.25">
      <c r="A187" s="22" t="s">
        <v>17</v>
      </c>
      <c r="B187" s="22" t="s">
        <v>28</v>
      </c>
      <c r="C187" s="22" t="s">
        <v>277</v>
      </c>
      <c r="D187" s="22" t="s">
        <v>464</v>
      </c>
      <c r="E187" s="22" t="s">
        <v>28</v>
      </c>
      <c r="F187" s="22" t="s">
        <v>411</v>
      </c>
      <c r="G187" s="22" t="s">
        <v>412</v>
      </c>
      <c r="H187" s="22" t="s">
        <v>413</v>
      </c>
      <c r="I187" s="22" t="s">
        <v>23</v>
      </c>
      <c r="J187" s="23">
        <v>-4189</v>
      </c>
      <c r="K187" s="22" t="s">
        <v>24</v>
      </c>
      <c r="L187" s="22" t="s">
        <v>23</v>
      </c>
      <c r="M187" s="22" t="s">
        <v>23</v>
      </c>
      <c r="N187" s="22" t="s">
        <v>277</v>
      </c>
      <c r="O187" s="4">
        <v>43799</v>
      </c>
      <c r="P187" s="4">
        <v>43808</v>
      </c>
      <c r="Q187" s="22" t="s">
        <v>25</v>
      </c>
    </row>
    <row r="188" spans="1:17" hidden="1" x14ac:dyDescent="0.25">
      <c r="A188" s="22" t="s">
        <v>409</v>
      </c>
      <c r="B188" s="22" t="s">
        <v>130</v>
      </c>
      <c r="C188" s="22" t="s">
        <v>541</v>
      </c>
      <c r="D188" s="22" t="s">
        <v>464</v>
      </c>
      <c r="E188" s="22" t="s">
        <v>28</v>
      </c>
      <c r="F188" s="22" t="s">
        <v>411</v>
      </c>
      <c r="G188" s="22" t="s">
        <v>412</v>
      </c>
      <c r="H188" s="22" t="s">
        <v>413</v>
      </c>
      <c r="I188" s="22" t="s">
        <v>23</v>
      </c>
      <c r="J188" s="23">
        <v>-1149.8499999999999</v>
      </c>
      <c r="K188" s="22" t="s">
        <v>414</v>
      </c>
      <c r="L188" s="22" t="s">
        <v>23</v>
      </c>
      <c r="M188" s="22" t="s">
        <v>23</v>
      </c>
      <c r="N188" s="22" t="s">
        <v>541</v>
      </c>
      <c r="O188" s="4">
        <v>43830</v>
      </c>
      <c r="P188" s="4">
        <v>43833</v>
      </c>
      <c r="Q188" s="22" t="s">
        <v>25</v>
      </c>
    </row>
    <row r="189" spans="1:17" hidden="1" x14ac:dyDescent="0.25">
      <c r="A189" s="22" t="s">
        <v>17</v>
      </c>
      <c r="B189" s="22" t="s">
        <v>28</v>
      </c>
      <c r="C189" s="22" t="s">
        <v>281</v>
      </c>
      <c r="D189" s="22" t="s">
        <v>464</v>
      </c>
      <c r="E189" s="22" t="s">
        <v>28</v>
      </c>
      <c r="F189" s="22" t="s">
        <v>411</v>
      </c>
      <c r="G189" s="22" t="s">
        <v>412</v>
      </c>
      <c r="H189" s="22" t="s">
        <v>413</v>
      </c>
      <c r="I189" s="22" t="s">
        <v>23</v>
      </c>
      <c r="J189" s="23">
        <v>-1964</v>
      </c>
      <c r="K189" s="22" t="s">
        <v>185</v>
      </c>
      <c r="L189" s="22" t="s">
        <v>23</v>
      </c>
      <c r="M189" s="22" t="s">
        <v>23</v>
      </c>
      <c r="N189" s="22" t="s">
        <v>281</v>
      </c>
      <c r="O189" s="4">
        <v>43830</v>
      </c>
      <c r="P189" s="4">
        <v>43843</v>
      </c>
      <c r="Q189" s="22" t="s">
        <v>25</v>
      </c>
    </row>
    <row r="190" spans="1:17" hidden="1" x14ac:dyDescent="0.25">
      <c r="A190" s="22" t="s">
        <v>17</v>
      </c>
      <c r="B190" s="22" t="s">
        <v>28</v>
      </c>
      <c r="C190" s="22" t="s">
        <v>282</v>
      </c>
      <c r="D190" s="22" t="s">
        <v>464</v>
      </c>
      <c r="E190" s="22" t="s">
        <v>28</v>
      </c>
      <c r="F190" s="22" t="s">
        <v>411</v>
      </c>
      <c r="G190" s="22" t="s">
        <v>412</v>
      </c>
      <c r="H190" s="22" t="s">
        <v>413</v>
      </c>
      <c r="I190" s="22" t="s">
        <v>23</v>
      </c>
      <c r="J190" s="23">
        <v>-34466</v>
      </c>
      <c r="K190" s="22" t="s">
        <v>185</v>
      </c>
      <c r="L190" s="22" t="s">
        <v>23</v>
      </c>
      <c r="M190" s="22" t="s">
        <v>23</v>
      </c>
      <c r="N190" s="22" t="s">
        <v>282</v>
      </c>
      <c r="O190" s="4">
        <v>43830</v>
      </c>
      <c r="P190" s="4">
        <v>43844</v>
      </c>
      <c r="Q190" s="22" t="s">
        <v>25</v>
      </c>
    </row>
    <row r="191" spans="1:17" hidden="1" x14ac:dyDescent="0.25">
      <c r="A191" s="22" t="s">
        <v>415</v>
      </c>
      <c r="B191" s="22" t="s">
        <v>130</v>
      </c>
      <c r="C191" s="22" t="s">
        <v>542</v>
      </c>
      <c r="D191" s="22" t="s">
        <v>464</v>
      </c>
      <c r="E191" s="22" t="s">
        <v>28</v>
      </c>
      <c r="F191" s="22" t="s">
        <v>411</v>
      </c>
      <c r="G191" s="22" t="s">
        <v>412</v>
      </c>
      <c r="H191" s="22" t="s">
        <v>413</v>
      </c>
      <c r="I191" s="22" t="s">
        <v>23</v>
      </c>
      <c r="J191" s="23">
        <v>99946.01</v>
      </c>
      <c r="K191" s="22" t="s">
        <v>417</v>
      </c>
      <c r="L191" s="22" t="s">
        <v>23</v>
      </c>
      <c r="M191" s="22" t="s">
        <v>23</v>
      </c>
      <c r="N191" s="22" t="s">
        <v>542</v>
      </c>
      <c r="O191" s="4">
        <v>43830</v>
      </c>
      <c r="P191" s="4">
        <v>43844</v>
      </c>
      <c r="Q191" s="22" t="s">
        <v>25</v>
      </c>
    </row>
    <row r="192" spans="1:17" hidden="1" x14ac:dyDescent="0.25">
      <c r="A192" s="22" t="s">
        <v>415</v>
      </c>
      <c r="B192" s="22" t="s">
        <v>130</v>
      </c>
      <c r="C192" s="22" t="s">
        <v>543</v>
      </c>
      <c r="D192" s="22" t="s">
        <v>464</v>
      </c>
      <c r="E192" s="22" t="s">
        <v>28</v>
      </c>
      <c r="F192" s="22" t="s">
        <v>411</v>
      </c>
      <c r="G192" s="22" t="s">
        <v>412</v>
      </c>
      <c r="H192" s="22" t="s">
        <v>413</v>
      </c>
      <c r="I192" s="22" t="s">
        <v>23</v>
      </c>
      <c r="J192" s="23">
        <v>-99946.01</v>
      </c>
      <c r="K192" s="22" t="s">
        <v>417</v>
      </c>
      <c r="L192" s="22" t="s">
        <v>23</v>
      </c>
      <c r="M192" s="22" t="s">
        <v>23</v>
      </c>
      <c r="N192" s="22" t="s">
        <v>542</v>
      </c>
      <c r="O192" s="4">
        <v>43861</v>
      </c>
      <c r="P192" s="4">
        <v>43844</v>
      </c>
      <c r="Q192" s="22" t="s">
        <v>25</v>
      </c>
    </row>
    <row r="193" spans="1:17" hidden="1" x14ac:dyDescent="0.25">
      <c r="A193" s="22" t="s">
        <v>409</v>
      </c>
      <c r="B193" s="22" t="s">
        <v>130</v>
      </c>
      <c r="C193" s="22" t="s">
        <v>544</v>
      </c>
      <c r="D193" s="22" t="s">
        <v>464</v>
      </c>
      <c r="E193" s="22" t="s">
        <v>28</v>
      </c>
      <c r="F193" s="22" t="s">
        <v>411</v>
      </c>
      <c r="G193" s="22" t="s">
        <v>412</v>
      </c>
      <c r="H193" s="22" t="s">
        <v>413</v>
      </c>
      <c r="I193" s="22" t="s">
        <v>23</v>
      </c>
      <c r="J193" s="23">
        <v>-479.68</v>
      </c>
      <c r="K193" s="22" t="s">
        <v>414</v>
      </c>
      <c r="L193" s="22" t="s">
        <v>23</v>
      </c>
      <c r="M193" s="22" t="s">
        <v>23</v>
      </c>
      <c r="N193" s="22" t="s">
        <v>544</v>
      </c>
      <c r="O193" s="4">
        <v>43861</v>
      </c>
      <c r="P193" s="4">
        <v>43866</v>
      </c>
      <c r="Q193" s="22" t="s">
        <v>25</v>
      </c>
    </row>
    <row r="194" spans="1:17" hidden="1" x14ac:dyDescent="0.25">
      <c r="A194" s="22" t="s">
        <v>415</v>
      </c>
      <c r="B194" s="22" t="s">
        <v>130</v>
      </c>
      <c r="C194" s="22" t="s">
        <v>545</v>
      </c>
      <c r="D194" s="22" t="s">
        <v>464</v>
      </c>
      <c r="E194" s="22" t="s">
        <v>28</v>
      </c>
      <c r="F194" s="22" t="s">
        <v>411</v>
      </c>
      <c r="G194" s="22" t="s">
        <v>412</v>
      </c>
      <c r="H194" s="22" t="s">
        <v>413</v>
      </c>
      <c r="I194" s="22" t="s">
        <v>23</v>
      </c>
      <c r="J194" s="23">
        <v>29312.54</v>
      </c>
      <c r="K194" s="22" t="s">
        <v>417</v>
      </c>
      <c r="L194" s="22" t="s">
        <v>23</v>
      </c>
      <c r="M194" s="22" t="s">
        <v>23</v>
      </c>
      <c r="N194" s="22" t="s">
        <v>545</v>
      </c>
      <c r="O194" s="4">
        <v>43861</v>
      </c>
      <c r="P194" s="4">
        <v>43866</v>
      </c>
      <c r="Q194" s="22" t="s">
        <v>25</v>
      </c>
    </row>
    <row r="195" spans="1:17" hidden="1" x14ac:dyDescent="0.25">
      <c r="A195" s="22" t="s">
        <v>17</v>
      </c>
      <c r="B195" s="22" t="s">
        <v>28</v>
      </c>
      <c r="C195" s="22" t="s">
        <v>295</v>
      </c>
      <c r="D195" s="22" t="s">
        <v>464</v>
      </c>
      <c r="E195" s="22" t="s">
        <v>28</v>
      </c>
      <c r="F195" s="22" t="s">
        <v>411</v>
      </c>
      <c r="G195" s="22" t="s">
        <v>412</v>
      </c>
      <c r="H195" s="22" t="s">
        <v>413</v>
      </c>
      <c r="I195" s="22" t="s">
        <v>23</v>
      </c>
      <c r="J195" s="23">
        <v>-4402</v>
      </c>
      <c r="K195" s="22" t="s">
        <v>24</v>
      </c>
      <c r="L195" s="22" t="s">
        <v>23</v>
      </c>
      <c r="M195" s="22" t="s">
        <v>23</v>
      </c>
      <c r="N195" s="22" t="s">
        <v>295</v>
      </c>
      <c r="O195" s="4">
        <v>43861</v>
      </c>
      <c r="P195" s="4">
        <v>43874</v>
      </c>
      <c r="Q195" s="22" t="s">
        <v>25</v>
      </c>
    </row>
    <row r="196" spans="1:17" hidden="1" x14ac:dyDescent="0.25">
      <c r="A196" s="22" t="s">
        <v>409</v>
      </c>
      <c r="B196" s="22" t="s">
        <v>130</v>
      </c>
      <c r="C196" s="22" t="s">
        <v>546</v>
      </c>
      <c r="D196" s="22" t="s">
        <v>464</v>
      </c>
      <c r="E196" s="22" t="s">
        <v>28</v>
      </c>
      <c r="F196" s="22" t="s">
        <v>411</v>
      </c>
      <c r="G196" s="22" t="s">
        <v>412</v>
      </c>
      <c r="H196" s="22" t="s">
        <v>413</v>
      </c>
      <c r="I196" s="22" t="s">
        <v>23</v>
      </c>
      <c r="J196" s="23">
        <v>-78.12</v>
      </c>
      <c r="K196" s="22" t="s">
        <v>414</v>
      </c>
      <c r="L196" s="22" t="s">
        <v>23</v>
      </c>
      <c r="M196" s="22" t="s">
        <v>23</v>
      </c>
      <c r="N196" s="22" t="s">
        <v>546</v>
      </c>
      <c r="O196" s="4">
        <v>43890</v>
      </c>
      <c r="P196" s="4">
        <v>43892</v>
      </c>
      <c r="Q196" s="22" t="s">
        <v>25</v>
      </c>
    </row>
    <row r="197" spans="1:17" hidden="1" x14ac:dyDescent="0.25">
      <c r="A197" s="22" t="s">
        <v>415</v>
      </c>
      <c r="B197" s="22" t="s">
        <v>130</v>
      </c>
      <c r="C197" s="22" t="s">
        <v>547</v>
      </c>
      <c r="D197" s="22" t="s">
        <v>464</v>
      </c>
      <c r="E197" s="22" t="s">
        <v>28</v>
      </c>
      <c r="F197" s="22" t="s">
        <v>411</v>
      </c>
      <c r="G197" s="22" t="s">
        <v>412</v>
      </c>
      <c r="H197" s="22" t="s">
        <v>413</v>
      </c>
      <c r="I197" s="22" t="s">
        <v>23</v>
      </c>
      <c r="J197" s="23">
        <v>11426.62</v>
      </c>
      <c r="K197" s="22" t="s">
        <v>417</v>
      </c>
      <c r="L197" s="22" t="s">
        <v>23</v>
      </c>
      <c r="M197" s="22" t="s">
        <v>23</v>
      </c>
      <c r="N197" s="22" t="s">
        <v>547</v>
      </c>
      <c r="O197" s="4">
        <v>43890</v>
      </c>
      <c r="P197" s="4">
        <v>43894</v>
      </c>
      <c r="Q197" s="22" t="s">
        <v>25</v>
      </c>
    </row>
    <row r="198" spans="1:17" hidden="1" x14ac:dyDescent="0.25">
      <c r="A198" s="22" t="s">
        <v>17</v>
      </c>
      <c r="B198" s="22" t="s">
        <v>28</v>
      </c>
      <c r="C198" s="22" t="s">
        <v>298</v>
      </c>
      <c r="D198" s="22" t="s">
        <v>464</v>
      </c>
      <c r="E198" s="22" t="s">
        <v>28</v>
      </c>
      <c r="F198" s="22" t="s">
        <v>411</v>
      </c>
      <c r="G198" s="22" t="s">
        <v>412</v>
      </c>
      <c r="H198" s="22" t="s">
        <v>413</v>
      </c>
      <c r="I198" s="22" t="s">
        <v>23</v>
      </c>
      <c r="J198" s="23">
        <v>-4811</v>
      </c>
      <c r="K198" s="22" t="s">
        <v>24</v>
      </c>
      <c r="L198" s="22" t="s">
        <v>23</v>
      </c>
      <c r="M198" s="22" t="s">
        <v>23</v>
      </c>
      <c r="N198" s="22" t="s">
        <v>298</v>
      </c>
      <c r="O198" s="4">
        <v>43890</v>
      </c>
      <c r="P198" s="4">
        <v>43896</v>
      </c>
      <c r="Q198" s="22" t="s">
        <v>25</v>
      </c>
    </row>
    <row r="199" spans="1:17" hidden="1" x14ac:dyDescent="0.25">
      <c r="A199" s="22" t="s">
        <v>409</v>
      </c>
      <c r="B199" s="22" t="s">
        <v>130</v>
      </c>
      <c r="C199" s="22" t="s">
        <v>548</v>
      </c>
      <c r="D199" s="22" t="s">
        <v>464</v>
      </c>
      <c r="E199" s="22" t="s">
        <v>28</v>
      </c>
      <c r="F199" s="22" t="s">
        <v>411</v>
      </c>
      <c r="G199" s="22" t="s">
        <v>412</v>
      </c>
      <c r="H199" s="22" t="s">
        <v>413</v>
      </c>
      <c r="I199" s="22" t="s">
        <v>23</v>
      </c>
      <c r="J199" s="23">
        <v>-482.38</v>
      </c>
      <c r="K199" s="22" t="s">
        <v>414</v>
      </c>
      <c r="L199" s="22" t="s">
        <v>23</v>
      </c>
      <c r="M199" s="22" t="s">
        <v>23</v>
      </c>
      <c r="N199" s="22" t="s">
        <v>548</v>
      </c>
      <c r="O199" s="4">
        <v>43921</v>
      </c>
      <c r="P199" s="4">
        <v>43922</v>
      </c>
      <c r="Q199" s="22" t="s">
        <v>25</v>
      </c>
    </row>
    <row r="200" spans="1:17" hidden="1" x14ac:dyDescent="0.25">
      <c r="A200" s="22" t="s">
        <v>415</v>
      </c>
      <c r="B200" s="22" t="s">
        <v>130</v>
      </c>
      <c r="C200" s="22" t="s">
        <v>549</v>
      </c>
      <c r="D200" s="22" t="s">
        <v>464</v>
      </c>
      <c r="E200" s="22" t="s">
        <v>28</v>
      </c>
      <c r="F200" s="22" t="s">
        <v>411</v>
      </c>
      <c r="G200" s="22" t="s">
        <v>412</v>
      </c>
      <c r="H200" s="22" t="s">
        <v>413</v>
      </c>
      <c r="I200" s="22" t="s">
        <v>23</v>
      </c>
      <c r="J200" s="23">
        <v>3180.64</v>
      </c>
      <c r="K200" s="22" t="s">
        <v>417</v>
      </c>
      <c r="L200" s="22" t="s">
        <v>23</v>
      </c>
      <c r="M200" s="22" t="s">
        <v>23</v>
      </c>
      <c r="N200" s="22" t="s">
        <v>549</v>
      </c>
      <c r="O200" s="4">
        <v>43921</v>
      </c>
      <c r="P200" s="4">
        <v>43924</v>
      </c>
      <c r="Q200" s="22" t="s">
        <v>25</v>
      </c>
    </row>
    <row r="201" spans="1:17" hidden="1" x14ac:dyDescent="0.25">
      <c r="A201" s="22" t="s">
        <v>17</v>
      </c>
      <c r="B201" s="22" t="s">
        <v>28</v>
      </c>
      <c r="C201" s="22" t="s">
        <v>301</v>
      </c>
      <c r="D201" s="22" t="s">
        <v>464</v>
      </c>
      <c r="E201" s="22" t="s">
        <v>28</v>
      </c>
      <c r="F201" s="22" t="s">
        <v>411</v>
      </c>
      <c r="G201" s="22" t="s">
        <v>412</v>
      </c>
      <c r="H201" s="22" t="s">
        <v>413</v>
      </c>
      <c r="I201" s="22" t="s">
        <v>23</v>
      </c>
      <c r="J201" s="23">
        <v>89410</v>
      </c>
      <c r="K201" s="22" t="s">
        <v>185</v>
      </c>
      <c r="L201" s="22" t="s">
        <v>23</v>
      </c>
      <c r="M201" s="22" t="s">
        <v>23</v>
      </c>
      <c r="N201" s="22" t="s">
        <v>301</v>
      </c>
      <c r="O201" s="4">
        <v>43921</v>
      </c>
      <c r="P201" s="4">
        <v>43929</v>
      </c>
      <c r="Q201" s="22" t="s">
        <v>25</v>
      </c>
    </row>
    <row r="202" spans="1:17" hidden="1" x14ac:dyDescent="0.25">
      <c r="A202" s="22" t="s">
        <v>409</v>
      </c>
      <c r="B202" s="22" t="s">
        <v>130</v>
      </c>
      <c r="C202" s="22" t="s">
        <v>550</v>
      </c>
      <c r="D202" s="22" t="s">
        <v>464</v>
      </c>
      <c r="E202" s="22" t="s">
        <v>28</v>
      </c>
      <c r="F202" s="22" t="s">
        <v>411</v>
      </c>
      <c r="G202" s="22" t="s">
        <v>412</v>
      </c>
      <c r="H202" s="22" t="s">
        <v>413</v>
      </c>
      <c r="I202" s="22" t="s">
        <v>23</v>
      </c>
      <c r="J202" s="23">
        <v>-297.38</v>
      </c>
      <c r="K202" s="22" t="s">
        <v>414</v>
      </c>
      <c r="L202" s="22" t="s">
        <v>23</v>
      </c>
      <c r="M202" s="22" t="s">
        <v>23</v>
      </c>
      <c r="N202" s="22" t="s">
        <v>550</v>
      </c>
      <c r="O202" s="4">
        <v>43951</v>
      </c>
      <c r="P202" s="4">
        <v>43955</v>
      </c>
      <c r="Q202" s="22" t="s">
        <v>25</v>
      </c>
    </row>
    <row r="203" spans="1:17" hidden="1" x14ac:dyDescent="0.25">
      <c r="A203" s="22" t="s">
        <v>415</v>
      </c>
      <c r="B203" s="22" t="s">
        <v>130</v>
      </c>
      <c r="C203" s="22" t="s">
        <v>551</v>
      </c>
      <c r="D203" s="22" t="s">
        <v>464</v>
      </c>
      <c r="E203" s="22" t="s">
        <v>28</v>
      </c>
      <c r="F203" s="22" t="s">
        <v>411</v>
      </c>
      <c r="G203" s="22" t="s">
        <v>412</v>
      </c>
      <c r="H203" s="22" t="s">
        <v>413</v>
      </c>
      <c r="I203" s="22" t="s">
        <v>23</v>
      </c>
      <c r="J203" s="23">
        <v>3041.24</v>
      </c>
      <c r="K203" s="22" t="s">
        <v>417</v>
      </c>
      <c r="L203" s="22" t="s">
        <v>23</v>
      </c>
      <c r="M203" s="22" t="s">
        <v>23</v>
      </c>
      <c r="N203" s="22" t="s">
        <v>551</v>
      </c>
      <c r="O203" s="4">
        <v>43951</v>
      </c>
      <c r="P203" s="4">
        <v>43956</v>
      </c>
      <c r="Q203" s="22" t="s">
        <v>25</v>
      </c>
    </row>
    <row r="204" spans="1:17" hidden="1" x14ac:dyDescent="0.25">
      <c r="A204" s="22" t="s">
        <v>17</v>
      </c>
      <c r="B204" s="22" t="s">
        <v>28</v>
      </c>
      <c r="C204" s="22" t="s">
        <v>306</v>
      </c>
      <c r="D204" s="22" t="s">
        <v>464</v>
      </c>
      <c r="E204" s="22" t="s">
        <v>28</v>
      </c>
      <c r="F204" s="22" t="s">
        <v>411</v>
      </c>
      <c r="G204" s="22" t="s">
        <v>412</v>
      </c>
      <c r="H204" s="22" t="s">
        <v>413</v>
      </c>
      <c r="I204" s="22" t="s">
        <v>23</v>
      </c>
      <c r="J204" s="23">
        <v>-6425</v>
      </c>
      <c r="K204" s="22" t="s">
        <v>24</v>
      </c>
      <c r="L204" s="22" t="s">
        <v>23</v>
      </c>
      <c r="M204" s="22" t="s">
        <v>23</v>
      </c>
      <c r="N204" s="22" t="s">
        <v>306</v>
      </c>
      <c r="O204" s="4">
        <v>43951</v>
      </c>
      <c r="P204" s="4">
        <v>43962</v>
      </c>
      <c r="Q204" s="22" t="s">
        <v>25</v>
      </c>
    </row>
    <row r="205" spans="1:17" hidden="1" x14ac:dyDescent="0.25">
      <c r="A205" s="22" t="s">
        <v>409</v>
      </c>
      <c r="B205" s="22" t="s">
        <v>130</v>
      </c>
      <c r="C205" s="22" t="s">
        <v>552</v>
      </c>
      <c r="D205" s="22" t="s">
        <v>464</v>
      </c>
      <c r="E205" s="22" t="s">
        <v>28</v>
      </c>
      <c r="F205" s="22" t="s">
        <v>411</v>
      </c>
      <c r="G205" s="22" t="s">
        <v>412</v>
      </c>
      <c r="H205" s="22" t="s">
        <v>413</v>
      </c>
      <c r="I205" s="22" t="s">
        <v>23</v>
      </c>
      <c r="J205" s="23">
        <v>-417.87</v>
      </c>
      <c r="K205" s="22" t="s">
        <v>414</v>
      </c>
      <c r="L205" s="22" t="s">
        <v>23</v>
      </c>
      <c r="M205" s="22" t="s">
        <v>23</v>
      </c>
      <c r="N205" s="22" t="s">
        <v>552</v>
      </c>
      <c r="O205" s="4">
        <v>43982</v>
      </c>
      <c r="P205" s="4">
        <v>43983</v>
      </c>
      <c r="Q205" s="22" t="s">
        <v>25</v>
      </c>
    </row>
    <row r="206" spans="1:17" hidden="1" x14ac:dyDescent="0.25">
      <c r="A206" s="22" t="s">
        <v>415</v>
      </c>
      <c r="B206" s="22" t="s">
        <v>130</v>
      </c>
      <c r="C206" s="22" t="s">
        <v>553</v>
      </c>
      <c r="D206" s="22" t="s">
        <v>464</v>
      </c>
      <c r="E206" s="22" t="s">
        <v>28</v>
      </c>
      <c r="F206" s="22" t="s">
        <v>411</v>
      </c>
      <c r="G206" s="22" t="s">
        <v>412</v>
      </c>
      <c r="H206" s="22" t="s">
        <v>413</v>
      </c>
      <c r="I206" s="22" t="s">
        <v>23</v>
      </c>
      <c r="J206" s="23">
        <v>3101.59</v>
      </c>
      <c r="K206" s="22" t="s">
        <v>417</v>
      </c>
      <c r="L206" s="22" t="s">
        <v>23</v>
      </c>
      <c r="M206" s="22" t="s">
        <v>23</v>
      </c>
      <c r="N206" s="22" t="s">
        <v>553</v>
      </c>
      <c r="O206" s="4">
        <v>43982</v>
      </c>
      <c r="P206" s="4">
        <v>43985</v>
      </c>
      <c r="Q206" s="22" t="s">
        <v>25</v>
      </c>
    </row>
    <row r="207" spans="1:17" hidden="1" x14ac:dyDescent="0.25">
      <c r="A207" s="22" t="s">
        <v>17</v>
      </c>
      <c r="B207" s="22" t="s">
        <v>28</v>
      </c>
      <c r="C207" s="22" t="s">
        <v>309</v>
      </c>
      <c r="D207" s="22" t="s">
        <v>464</v>
      </c>
      <c r="E207" s="22" t="s">
        <v>28</v>
      </c>
      <c r="F207" s="22" t="s">
        <v>411</v>
      </c>
      <c r="G207" s="22" t="s">
        <v>412</v>
      </c>
      <c r="H207" s="22" t="s">
        <v>413</v>
      </c>
      <c r="I207" s="22" t="s">
        <v>23</v>
      </c>
      <c r="J207" s="23">
        <v>-6372</v>
      </c>
      <c r="K207" s="22" t="s">
        <v>24</v>
      </c>
      <c r="L207" s="22" t="s">
        <v>23</v>
      </c>
      <c r="M207" s="22" t="s">
        <v>23</v>
      </c>
      <c r="N207" s="22" t="s">
        <v>309</v>
      </c>
      <c r="O207" s="4">
        <v>43982</v>
      </c>
      <c r="P207" s="4">
        <v>43987</v>
      </c>
      <c r="Q207" s="22" t="s">
        <v>25</v>
      </c>
    </row>
    <row r="208" spans="1:17" hidden="1" x14ac:dyDescent="0.25">
      <c r="A208" s="22" t="s">
        <v>409</v>
      </c>
      <c r="B208" s="22" t="s">
        <v>130</v>
      </c>
      <c r="C208" s="22" t="s">
        <v>554</v>
      </c>
      <c r="D208" s="22" t="s">
        <v>464</v>
      </c>
      <c r="E208" s="22" t="s">
        <v>28</v>
      </c>
      <c r="F208" s="22" t="s">
        <v>411</v>
      </c>
      <c r="G208" s="22" t="s">
        <v>412</v>
      </c>
      <c r="H208" s="22" t="s">
        <v>413</v>
      </c>
      <c r="I208" s="22" t="s">
        <v>23</v>
      </c>
      <c r="J208" s="23">
        <v>-444.95</v>
      </c>
      <c r="K208" s="22" t="s">
        <v>414</v>
      </c>
      <c r="L208" s="22" t="s">
        <v>23</v>
      </c>
      <c r="M208" s="22" t="s">
        <v>23</v>
      </c>
      <c r="N208" s="22" t="s">
        <v>554</v>
      </c>
      <c r="O208" s="4">
        <v>44012</v>
      </c>
      <c r="P208" s="4">
        <v>44013</v>
      </c>
      <c r="Q208" s="22" t="s">
        <v>25</v>
      </c>
    </row>
    <row r="209" spans="1:17" hidden="1" x14ac:dyDescent="0.25">
      <c r="A209" s="22" t="s">
        <v>415</v>
      </c>
      <c r="B209" s="22" t="s">
        <v>130</v>
      </c>
      <c r="C209" s="22" t="s">
        <v>555</v>
      </c>
      <c r="D209" s="22" t="s">
        <v>464</v>
      </c>
      <c r="E209" s="22" t="s">
        <v>28</v>
      </c>
      <c r="F209" s="22" t="s">
        <v>411</v>
      </c>
      <c r="G209" s="22" t="s">
        <v>412</v>
      </c>
      <c r="H209" s="22" t="s">
        <v>413</v>
      </c>
      <c r="I209" s="22" t="s">
        <v>23</v>
      </c>
      <c r="J209" s="23">
        <v>3880.46</v>
      </c>
      <c r="K209" s="22" t="s">
        <v>417</v>
      </c>
      <c r="L209" s="22" t="s">
        <v>23</v>
      </c>
      <c r="M209" s="22" t="s">
        <v>23</v>
      </c>
      <c r="N209" s="22" t="s">
        <v>555</v>
      </c>
      <c r="O209" s="4">
        <v>44012</v>
      </c>
      <c r="P209" s="4">
        <v>44019</v>
      </c>
      <c r="Q209" s="22" t="s">
        <v>25</v>
      </c>
    </row>
    <row r="210" spans="1:17" hidden="1" x14ac:dyDescent="0.25">
      <c r="A210" s="22" t="s">
        <v>17</v>
      </c>
      <c r="B210" s="22" t="s">
        <v>28</v>
      </c>
      <c r="C210" s="22" t="s">
        <v>313</v>
      </c>
      <c r="D210" s="22" t="s">
        <v>464</v>
      </c>
      <c r="E210" s="22" t="s">
        <v>28</v>
      </c>
      <c r="F210" s="22" t="s">
        <v>411</v>
      </c>
      <c r="G210" s="22" t="s">
        <v>412</v>
      </c>
      <c r="H210" s="22" t="s">
        <v>413</v>
      </c>
      <c r="I210" s="22" t="s">
        <v>23</v>
      </c>
      <c r="J210" s="23">
        <v>-123612</v>
      </c>
      <c r="K210" s="22" t="s">
        <v>185</v>
      </c>
      <c r="L210" s="22" t="s">
        <v>23</v>
      </c>
      <c r="M210" s="22" t="s">
        <v>23</v>
      </c>
      <c r="N210" s="22" t="s">
        <v>313</v>
      </c>
      <c r="O210" s="4">
        <v>44012</v>
      </c>
      <c r="P210" s="4">
        <v>44021</v>
      </c>
      <c r="Q210" s="22" t="s">
        <v>25</v>
      </c>
    </row>
    <row r="211" spans="1:17" hidden="1" x14ac:dyDescent="0.25">
      <c r="A211" s="22" t="s">
        <v>409</v>
      </c>
      <c r="B211" s="22" t="s">
        <v>130</v>
      </c>
      <c r="C211" s="22" t="s">
        <v>556</v>
      </c>
      <c r="D211" s="22" t="s">
        <v>464</v>
      </c>
      <c r="E211" s="22" t="s">
        <v>28</v>
      </c>
      <c r="F211" s="22" t="s">
        <v>411</v>
      </c>
      <c r="G211" s="22" t="s">
        <v>412</v>
      </c>
      <c r="H211" s="22" t="s">
        <v>413</v>
      </c>
      <c r="I211" s="22" t="s">
        <v>23</v>
      </c>
      <c r="J211" s="23">
        <v>-236.47</v>
      </c>
      <c r="K211" s="22" t="s">
        <v>414</v>
      </c>
      <c r="L211" s="22" t="s">
        <v>23</v>
      </c>
      <c r="M211" s="22" t="s">
        <v>23</v>
      </c>
      <c r="N211" s="22" t="s">
        <v>556</v>
      </c>
      <c r="O211" s="4">
        <v>44043</v>
      </c>
      <c r="P211" s="4">
        <v>44046</v>
      </c>
      <c r="Q211" s="22" t="s">
        <v>25</v>
      </c>
    </row>
    <row r="212" spans="1:17" hidden="1" x14ac:dyDescent="0.25">
      <c r="A212" s="22" t="s">
        <v>415</v>
      </c>
      <c r="B212" s="22" t="s">
        <v>130</v>
      </c>
      <c r="C212" s="22" t="s">
        <v>557</v>
      </c>
      <c r="D212" s="22" t="s">
        <v>464</v>
      </c>
      <c r="E212" s="22" t="s">
        <v>28</v>
      </c>
      <c r="F212" s="22" t="s">
        <v>411</v>
      </c>
      <c r="G212" s="22" t="s">
        <v>412</v>
      </c>
      <c r="H212" s="22" t="s">
        <v>413</v>
      </c>
      <c r="I212" s="22" t="s">
        <v>23</v>
      </c>
      <c r="J212" s="23">
        <v>4589.1000000000004</v>
      </c>
      <c r="K212" s="22" t="s">
        <v>417</v>
      </c>
      <c r="L212" s="22" t="s">
        <v>23</v>
      </c>
      <c r="M212" s="22" t="s">
        <v>23</v>
      </c>
      <c r="N212" s="22" t="s">
        <v>557</v>
      </c>
      <c r="O212" s="4">
        <v>44043</v>
      </c>
      <c r="P212" s="4">
        <v>44049</v>
      </c>
      <c r="Q212" s="22" t="s">
        <v>25</v>
      </c>
    </row>
    <row r="213" spans="1:17" hidden="1" x14ac:dyDescent="0.25">
      <c r="A213" s="22" t="s">
        <v>17</v>
      </c>
      <c r="B213" s="22" t="s">
        <v>28</v>
      </c>
      <c r="C213" s="22" t="s">
        <v>317</v>
      </c>
      <c r="D213" s="22" t="s">
        <v>464</v>
      </c>
      <c r="E213" s="22" t="s">
        <v>28</v>
      </c>
      <c r="F213" s="22" t="s">
        <v>411</v>
      </c>
      <c r="G213" s="22" t="s">
        <v>412</v>
      </c>
      <c r="H213" s="22" t="s">
        <v>413</v>
      </c>
      <c r="I213" s="22" t="s">
        <v>23</v>
      </c>
      <c r="J213" s="23">
        <v>-6531</v>
      </c>
      <c r="K213" s="22" t="s">
        <v>24</v>
      </c>
      <c r="L213" s="22" t="s">
        <v>23</v>
      </c>
      <c r="M213" s="22" t="s">
        <v>23</v>
      </c>
      <c r="N213" s="22" t="s">
        <v>317</v>
      </c>
      <c r="O213" s="4">
        <v>44043</v>
      </c>
      <c r="P213" s="4">
        <v>44053</v>
      </c>
      <c r="Q213" s="22" t="s">
        <v>25</v>
      </c>
    </row>
    <row r="214" spans="1:17" hidden="1" x14ac:dyDescent="0.25">
      <c r="A214" s="22" t="s">
        <v>409</v>
      </c>
      <c r="B214" s="22" t="s">
        <v>130</v>
      </c>
      <c r="C214" s="22" t="s">
        <v>558</v>
      </c>
      <c r="D214" s="22" t="s">
        <v>464</v>
      </c>
      <c r="E214" s="22" t="s">
        <v>28</v>
      </c>
      <c r="F214" s="22" t="s">
        <v>411</v>
      </c>
      <c r="G214" s="22" t="s">
        <v>412</v>
      </c>
      <c r="H214" s="22" t="s">
        <v>413</v>
      </c>
      <c r="I214" s="22" t="s">
        <v>23</v>
      </c>
      <c r="J214" s="23">
        <v>-340.02</v>
      </c>
      <c r="K214" s="22" t="s">
        <v>414</v>
      </c>
      <c r="L214" s="22" t="s">
        <v>23</v>
      </c>
      <c r="M214" s="22" t="s">
        <v>23</v>
      </c>
      <c r="N214" s="22" t="s">
        <v>558</v>
      </c>
      <c r="O214" s="4">
        <v>44074</v>
      </c>
      <c r="P214" s="4">
        <v>44081</v>
      </c>
      <c r="Q214" s="22" t="s">
        <v>25</v>
      </c>
    </row>
    <row r="215" spans="1:17" hidden="1" x14ac:dyDescent="0.25">
      <c r="A215" s="22" t="s">
        <v>415</v>
      </c>
      <c r="B215" s="22" t="s">
        <v>130</v>
      </c>
      <c r="C215" s="22" t="s">
        <v>559</v>
      </c>
      <c r="D215" s="22" t="s">
        <v>464</v>
      </c>
      <c r="E215" s="22" t="s">
        <v>28</v>
      </c>
      <c r="F215" s="22" t="s">
        <v>411</v>
      </c>
      <c r="G215" s="22" t="s">
        <v>412</v>
      </c>
      <c r="H215" s="22" t="s">
        <v>413</v>
      </c>
      <c r="I215" s="22" t="s">
        <v>23</v>
      </c>
      <c r="J215" s="23">
        <v>9299.5300000000007</v>
      </c>
      <c r="K215" s="22" t="s">
        <v>417</v>
      </c>
      <c r="L215" s="22" t="s">
        <v>23</v>
      </c>
      <c r="M215" s="22" t="s">
        <v>23</v>
      </c>
      <c r="N215" s="22" t="s">
        <v>559</v>
      </c>
      <c r="O215" s="4">
        <v>44074</v>
      </c>
      <c r="P215" s="4">
        <v>44078</v>
      </c>
      <c r="Q215" s="22" t="s">
        <v>25</v>
      </c>
    </row>
    <row r="216" spans="1:17" hidden="1" x14ac:dyDescent="0.25">
      <c r="A216" s="22" t="s">
        <v>17</v>
      </c>
      <c r="B216" s="22" t="s">
        <v>28</v>
      </c>
      <c r="C216" s="22" t="s">
        <v>320</v>
      </c>
      <c r="D216" s="22" t="s">
        <v>464</v>
      </c>
      <c r="E216" s="22" t="s">
        <v>28</v>
      </c>
      <c r="F216" s="22" t="s">
        <v>411</v>
      </c>
      <c r="G216" s="22" t="s">
        <v>412</v>
      </c>
      <c r="H216" s="22" t="s">
        <v>413</v>
      </c>
      <c r="I216" s="22" t="s">
        <v>23</v>
      </c>
      <c r="J216" s="23">
        <v>-6754</v>
      </c>
      <c r="K216" s="22" t="s">
        <v>24</v>
      </c>
      <c r="L216" s="22" t="s">
        <v>23</v>
      </c>
      <c r="M216" s="22" t="s">
        <v>23</v>
      </c>
      <c r="N216" s="22" t="s">
        <v>320</v>
      </c>
      <c r="O216" s="4">
        <v>44074</v>
      </c>
      <c r="P216" s="4">
        <v>44084</v>
      </c>
      <c r="Q216" s="22" t="s">
        <v>25</v>
      </c>
    </row>
    <row r="217" spans="1:17" hidden="1" x14ac:dyDescent="0.25">
      <c r="A217" s="22" t="s">
        <v>409</v>
      </c>
      <c r="B217" s="22" t="s">
        <v>130</v>
      </c>
      <c r="C217" s="22" t="s">
        <v>560</v>
      </c>
      <c r="D217" s="22" t="s">
        <v>464</v>
      </c>
      <c r="E217" s="22" t="s">
        <v>28</v>
      </c>
      <c r="F217" s="22" t="s">
        <v>411</v>
      </c>
      <c r="G217" s="22" t="s">
        <v>412</v>
      </c>
      <c r="H217" s="22" t="s">
        <v>413</v>
      </c>
      <c r="I217" s="22" t="s">
        <v>23</v>
      </c>
      <c r="J217" s="23">
        <v>-226.38</v>
      </c>
      <c r="K217" s="22" t="s">
        <v>414</v>
      </c>
      <c r="L217" s="22" t="s">
        <v>23</v>
      </c>
      <c r="M217" s="22" t="s">
        <v>23</v>
      </c>
      <c r="N217" s="22" t="s">
        <v>560</v>
      </c>
      <c r="O217" s="4">
        <v>44104</v>
      </c>
      <c r="P217" s="4">
        <v>44105</v>
      </c>
      <c r="Q217" s="22" t="s">
        <v>25</v>
      </c>
    </row>
    <row r="218" spans="1:17" hidden="1" x14ac:dyDescent="0.25">
      <c r="A218" s="22" t="s">
        <v>415</v>
      </c>
      <c r="B218" s="22" t="s">
        <v>130</v>
      </c>
      <c r="C218" s="22" t="s">
        <v>561</v>
      </c>
      <c r="D218" s="22" t="s">
        <v>464</v>
      </c>
      <c r="E218" s="22" t="s">
        <v>28</v>
      </c>
      <c r="F218" s="22" t="s">
        <v>411</v>
      </c>
      <c r="G218" s="22" t="s">
        <v>412</v>
      </c>
      <c r="H218" s="22" t="s">
        <v>413</v>
      </c>
      <c r="I218" s="22" t="s">
        <v>23</v>
      </c>
      <c r="J218" s="23">
        <v>2903.9</v>
      </c>
      <c r="K218" s="22" t="s">
        <v>417</v>
      </c>
      <c r="L218" s="22" t="s">
        <v>23</v>
      </c>
      <c r="M218" s="22" t="s">
        <v>23</v>
      </c>
      <c r="N218" s="22" t="s">
        <v>561</v>
      </c>
      <c r="O218" s="4">
        <v>44104</v>
      </c>
      <c r="P218" s="4">
        <v>44110</v>
      </c>
      <c r="Q218" s="22" t="s">
        <v>25</v>
      </c>
    </row>
    <row r="219" spans="1:17" hidden="1" x14ac:dyDescent="0.25">
      <c r="A219" s="22" t="s">
        <v>17</v>
      </c>
      <c r="B219" s="22" t="s">
        <v>28</v>
      </c>
      <c r="C219" s="22" t="s">
        <v>327</v>
      </c>
      <c r="D219" s="22" t="s">
        <v>464</v>
      </c>
      <c r="E219" s="22" t="s">
        <v>28</v>
      </c>
      <c r="F219" s="22" t="s">
        <v>411</v>
      </c>
      <c r="G219" s="22" t="s">
        <v>412</v>
      </c>
      <c r="H219" s="22" t="s">
        <v>413</v>
      </c>
      <c r="I219" s="22" t="s">
        <v>23</v>
      </c>
      <c r="J219" s="23">
        <v>-20587</v>
      </c>
      <c r="K219" s="22" t="s">
        <v>185</v>
      </c>
      <c r="L219" s="22" t="s">
        <v>23</v>
      </c>
      <c r="M219" s="22" t="s">
        <v>23</v>
      </c>
      <c r="N219" s="22" t="s">
        <v>327</v>
      </c>
      <c r="O219" s="4">
        <v>44104</v>
      </c>
      <c r="P219" s="4">
        <v>44112</v>
      </c>
      <c r="Q219" s="22" t="s">
        <v>25</v>
      </c>
    </row>
    <row r="220" spans="1:17" hidden="1" x14ac:dyDescent="0.25">
      <c r="A220" s="22" t="s">
        <v>409</v>
      </c>
      <c r="B220" s="22" t="s">
        <v>130</v>
      </c>
      <c r="C220" s="22" t="s">
        <v>562</v>
      </c>
      <c r="D220" s="22" t="s">
        <v>464</v>
      </c>
      <c r="E220" s="22" t="s">
        <v>28</v>
      </c>
      <c r="F220" s="22" t="s">
        <v>411</v>
      </c>
      <c r="G220" s="22" t="s">
        <v>412</v>
      </c>
      <c r="H220" s="22" t="s">
        <v>413</v>
      </c>
      <c r="I220" s="22" t="s">
        <v>23</v>
      </c>
      <c r="J220" s="23">
        <v>-500.97</v>
      </c>
      <c r="K220" s="22" t="s">
        <v>414</v>
      </c>
      <c r="L220" s="22" t="s">
        <v>23</v>
      </c>
      <c r="M220" s="22" t="s">
        <v>23</v>
      </c>
      <c r="N220" s="22" t="s">
        <v>562</v>
      </c>
      <c r="O220" s="4">
        <v>44135</v>
      </c>
      <c r="P220" s="4">
        <v>44137</v>
      </c>
      <c r="Q220" s="22" t="s">
        <v>25</v>
      </c>
    </row>
    <row r="221" spans="1:17" hidden="1" x14ac:dyDescent="0.25">
      <c r="A221" s="22" t="s">
        <v>415</v>
      </c>
      <c r="B221" s="22" t="s">
        <v>130</v>
      </c>
      <c r="C221" s="22" t="s">
        <v>563</v>
      </c>
      <c r="D221" s="22" t="s">
        <v>464</v>
      </c>
      <c r="E221" s="22" t="s">
        <v>28</v>
      </c>
      <c r="F221" s="22" t="s">
        <v>411</v>
      </c>
      <c r="G221" s="22" t="s">
        <v>412</v>
      </c>
      <c r="H221" s="22" t="s">
        <v>413</v>
      </c>
      <c r="I221" s="22" t="s">
        <v>23</v>
      </c>
      <c r="J221" s="23">
        <v>3567.98</v>
      </c>
      <c r="K221" s="22" t="s">
        <v>417</v>
      </c>
      <c r="L221" s="22" t="s">
        <v>23</v>
      </c>
      <c r="M221" s="22" t="s">
        <v>23</v>
      </c>
      <c r="N221" s="22" t="s">
        <v>563</v>
      </c>
      <c r="O221" s="4">
        <v>44135</v>
      </c>
      <c r="P221" s="4">
        <v>44139</v>
      </c>
      <c r="Q221" s="22" t="s">
        <v>25</v>
      </c>
    </row>
    <row r="222" spans="1:17" hidden="1" x14ac:dyDescent="0.25">
      <c r="A222" s="22" t="s">
        <v>17</v>
      </c>
      <c r="B222" s="22" t="s">
        <v>28</v>
      </c>
      <c r="C222" s="22" t="s">
        <v>330</v>
      </c>
      <c r="D222" s="22" t="s">
        <v>464</v>
      </c>
      <c r="E222" s="22" t="s">
        <v>28</v>
      </c>
      <c r="F222" s="22" t="s">
        <v>411</v>
      </c>
      <c r="G222" s="22" t="s">
        <v>412</v>
      </c>
      <c r="H222" s="22" t="s">
        <v>413</v>
      </c>
      <c r="I222" s="22" t="s">
        <v>23</v>
      </c>
      <c r="J222" s="23">
        <v>-6603</v>
      </c>
      <c r="K222" s="22" t="s">
        <v>24</v>
      </c>
      <c r="L222" s="22" t="s">
        <v>23</v>
      </c>
      <c r="M222" s="22" t="s">
        <v>23</v>
      </c>
      <c r="N222" s="22" t="s">
        <v>330</v>
      </c>
      <c r="O222" s="4">
        <v>44135</v>
      </c>
      <c r="P222" s="4">
        <v>44144</v>
      </c>
      <c r="Q222" s="22" t="s">
        <v>25</v>
      </c>
    </row>
    <row r="223" spans="1:17" hidden="1" x14ac:dyDescent="0.25">
      <c r="A223" s="22" t="s">
        <v>409</v>
      </c>
      <c r="B223" s="22" t="s">
        <v>130</v>
      </c>
      <c r="C223" s="22" t="s">
        <v>564</v>
      </c>
      <c r="D223" s="22" t="s">
        <v>464</v>
      </c>
      <c r="E223" s="22" t="s">
        <v>28</v>
      </c>
      <c r="F223" s="22" t="s">
        <v>411</v>
      </c>
      <c r="G223" s="22" t="s">
        <v>412</v>
      </c>
      <c r="H223" s="22" t="s">
        <v>413</v>
      </c>
      <c r="I223" s="22" t="s">
        <v>23</v>
      </c>
      <c r="J223" s="23">
        <v>-132.30000000000001</v>
      </c>
      <c r="K223" s="22" t="s">
        <v>414</v>
      </c>
      <c r="L223" s="22" t="s">
        <v>23</v>
      </c>
      <c r="M223" s="22" t="s">
        <v>23</v>
      </c>
      <c r="N223" s="22" t="s">
        <v>564</v>
      </c>
      <c r="O223" s="4">
        <v>44165</v>
      </c>
      <c r="P223" s="4">
        <v>44167</v>
      </c>
      <c r="Q223" s="22" t="s">
        <v>25</v>
      </c>
    </row>
    <row r="224" spans="1:17" hidden="1" x14ac:dyDescent="0.25">
      <c r="A224" s="22" t="s">
        <v>415</v>
      </c>
      <c r="B224" s="22" t="s">
        <v>130</v>
      </c>
      <c r="C224" s="22" t="s">
        <v>565</v>
      </c>
      <c r="D224" s="22" t="s">
        <v>464</v>
      </c>
      <c r="E224" s="22" t="s">
        <v>28</v>
      </c>
      <c r="F224" s="22" t="s">
        <v>411</v>
      </c>
      <c r="G224" s="22" t="s">
        <v>412</v>
      </c>
      <c r="H224" s="22" t="s">
        <v>413</v>
      </c>
      <c r="I224" s="22" t="s">
        <v>23</v>
      </c>
      <c r="J224" s="23">
        <v>3530.37</v>
      </c>
      <c r="K224" s="22" t="s">
        <v>417</v>
      </c>
      <c r="L224" s="22" t="s">
        <v>23</v>
      </c>
      <c r="M224" s="22" t="s">
        <v>23</v>
      </c>
      <c r="N224" s="22" t="s">
        <v>565</v>
      </c>
      <c r="O224" s="4">
        <v>44165</v>
      </c>
      <c r="P224" s="4">
        <v>44172</v>
      </c>
      <c r="Q224" s="22" t="s">
        <v>25</v>
      </c>
    </row>
    <row r="225" spans="1:17" hidden="1" x14ac:dyDescent="0.25">
      <c r="A225" s="22" t="s">
        <v>17</v>
      </c>
      <c r="B225" s="22" t="s">
        <v>28</v>
      </c>
      <c r="C225" s="22" t="s">
        <v>566</v>
      </c>
      <c r="D225" s="22" t="s">
        <v>464</v>
      </c>
      <c r="E225" s="22" t="s">
        <v>28</v>
      </c>
      <c r="F225" s="22" t="s">
        <v>411</v>
      </c>
      <c r="G225" s="22" t="s">
        <v>412</v>
      </c>
      <c r="H225" s="22" t="s">
        <v>413</v>
      </c>
      <c r="I225" s="22" t="s">
        <v>23</v>
      </c>
      <c r="J225" s="23">
        <v>-6626</v>
      </c>
      <c r="K225" s="22" t="s">
        <v>24</v>
      </c>
      <c r="L225" s="22" t="s">
        <v>23</v>
      </c>
      <c r="M225" s="22" t="s">
        <v>23</v>
      </c>
      <c r="N225" s="22" t="s">
        <v>566</v>
      </c>
      <c r="O225" s="4">
        <v>44165</v>
      </c>
      <c r="P225" s="4">
        <v>44173</v>
      </c>
      <c r="Q225" s="22" t="s">
        <v>25</v>
      </c>
    </row>
    <row r="226" spans="1:17" hidden="1" x14ac:dyDescent="0.25">
      <c r="A226" s="22" t="s">
        <v>409</v>
      </c>
      <c r="B226" s="22" t="s">
        <v>130</v>
      </c>
      <c r="C226" s="22" t="s">
        <v>567</v>
      </c>
      <c r="D226" s="22" t="s">
        <v>464</v>
      </c>
      <c r="E226" s="22" t="s">
        <v>28</v>
      </c>
      <c r="F226" s="22" t="s">
        <v>411</v>
      </c>
      <c r="G226" s="22" t="s">
        <v>412</v>
      </c>
      <c r="H226" s="22" t="s">
        <v>413</v>
      </c>
      <c r="I226" s="22" t="s">
        <v>23</v>
      </c>
      <c r="J226" s="23">
        <v>-133.97</v>
      </c>
      <c r="K226" s="22" t="s">
        <v>414</v>
      </c>
      <c r="L226" s="22" t="s">
        <v>23</v>
      </c>
      <c r="M226" s="22" t="s">
        <v>23</v>
      </c>
      <c r="N226" s="22" t="s">
        <v>567</v>
      </c>
      <c r="O226" s="4">
        <v>44196</v>
      </c>
      <c r="P226" s="4">
        <v>44201</v>
      </c>
      <c r="Q226" s="22" t="s">
        <v>25</v>
      </c>
    </row>
    <row r="227" spans="1:17" hidden="1" x14ac:dyDescent="0.25">
      <c r="A227" s="22" t="s">
        <v>415</v>
      </c>
      <c r="B227" s="22" t="s">
        <v>130</v>
      </c>
      <c r="C227" s="22" t="s">
        <v>568</v>
      </c>
      <c r="D227" s="22" t="s">
        <v>464</v>
      </c>
      <c r="E227" s="22" t="s">
        <v>28</v>
      </c>
      <c r="F227" s="22" t="s">
        <v>411</v>
      </c>
      <c r="G227" s="22" t="s">
        <v>412</v>
      </c>
      <c r="H227" s="22" t="s">
        <v>413</v>
      </c>
      <c r="I227" s="22" t="s">
        <v>23</v>
      </c>
      <c r="J227" s="23">
        <v>2765.27</v>
      </c>
      <c r="K227" s="22" t="s">
        <v>417</v>
      </c>
      <c r="L227" s="22" t="s">
        <v>23</v>
      </c>
      <c r="M227" s="22" t="s">
        <v>23</v>
      </c>
      <c r="N227" s="22" t="s">
        <v>568</v>
      </c>
      <c r="O227" s="4">
        <v>44196</v>
      </c>
      <c r="P227" s="4">
        <v>44203</v>
      </c>
      <c r="Q227" s="22" t="s">
        <v>25</v>
      </c>
    </row>
    <row r="228" spans="1:17" hidden="1" x14ac:dyDescent="0.25">
      <c r="A228" s="22" t="s">
        <v>17</v>
      </c>
      <c r="B228" s="22" t="s">
        <v>28</v>
      </c>
      <c r="C228" s="22" t="s">
        <v>344</v>
      </c>
      <c r="D228" s="22" t="s">
        <v>464</v>
      </c>
      <c r="E228" s="22" t="s">
        <v>28</v>
      </c>
      <c r="F228" s="22" t="s">
        <v>411</v>
      </c>
      <c r="G228" s="22" t="s">
        <v>412</v>
      </c>
      <c r="H228" s="22" t="s">
        <v>413</v>
      </c>
      <c r="I228" s="22" t="s">
        <v>23</v>
      </c>
      <c r="J228" s="23">
        <v>-64057</v>
      </c>
      <c r="K228" s="22" t="s">
        <v>185</v>
      </c>
      <c r="L228" s="22" t="s">
        <v>23</v>
      </c>
      <c r="M228" s="22" t="s">
        <v>23</v>
      </c>
      <c r="N228" s="22" t="s">
        <v>344</v>
      </c>
      <c r="O228" s="4">
        <v>44196</v>
      </c>
      <c r="P228" s="4">
        <v>44208</v>
      </c>
      <c r="Q228" s="22" t="s">
        <v>25</v>
      </c>
    </row>
    <row r="229" spans="1:17" hidden="1" x14ac:dyDescent="0.25">
      <c r="A229" s="22" t="s">
        <v>409</v>
      </c>
      <c r="B229" s="22" t="s">
        <v>130</v>
      </c>
      <c r="C229" s="22" t="s">
        <v>569</v>
      </c>
      <c r="D229" s="22" t="s">
        <v>464</v>
      </c>
      <c r="E229" s="22" t="s">
        <v>28</v>
      </c>
      <c r="F229" s="22" t="s">
        <v>411</v>
      </c>
      <c r="G229" s="22" t="s">
        <v>412</v>
      </c>
      <c r="H229" s="22" t="s">
        <v>413</v>
      </c>
      <c r="I229" s="22" t="s">
        <v>23</v>
      </c>
      <c r="J229" s="23">
        <v>-770.68</v>
      </c>
      <c r="K229" s="22" t="s">
        <v>414</v>
      </c>
      <c r="L229" s="22" t="s">
        <v>23</v>
      </c>
      <c r="M229" s="22" t="s">
        <v>23</v>
      </c>
      <c r="N229" s="22" t="s">
        <v>569</v>
      </c>
      <c r="O229" s="4">
        <v>44227</v>
      </c>
      <c r="P229" s="4">
        <v>44230</v>
      </c>
      <c r="Q229" s="22" t="s">
        <v>25</v>
      </c>
    </row>
    <row r="230" spans="1:17" hidden="1" x14ac:dyDescent="0.25">
      <c r="A230" s="22" t="s">
        <v>415</v>
      </c>
      <c r="B230" s="22" t="s">
        <v>130</v>
      </c>
      <c r="C230" s="22" t="s">
        <v>570</v>
      </c>
      <c r="D230" s="22" t="s">
        <v>464</v>
      </c>
      <c r="E230" s="22" t="s">
        <v>28</v>
      </c>
      <c r="F230" s="22" t="s">
        <v>411</v>
      </c>
      <c r="G230" s="22" t="s">
        <v>412</v>
      </c>
      <c r="H230" s="22" t="s">
        <v>413</v>
      </c>
      <c r="I230" s="22" t="s">
        <v>23</v>
      </c>
      <c r="J230" s="23">
        <v>5739.27</v>
      </c>
      <c r="K230" s="22" t="s">
        <v>417</v>
      </c>
      <c r="L230" s="22" t="s">
        <v>23</v>
      </c>
      <c r="M230" s="22" t="s">
        <v>23</v>
      </c>
      <c r="N230" s="22" t="s">
        <v>570</v>
      </c>
      <c r="O230" s="4">
        <v>44227</v>
      </c>
      <c r="P230" s="4">
        <v>44238</v>
      </c>
      <c r="Q230" s="22" t="s">
        <v>25</v>
      </c>
    </row>
    <row r="231" spans="1:17" hidden="1" x14ac:dyDescent="0.25">
      <c r="A231" s="22" t="s">
        <v>17</v>
      </c>
      <c r="B231" s="22" t="s">
        <v>28</v>
      </c>
      <c r="C231" s="22" t="s">
        <v>571</v>
      </c>
      <c r="D231" s="22" t="s">
        <v>464</v>
      </c>
      <c r="E231" s="22" t="s">
        <v>28</v>
      </c>
      <c r="F231" s="22" t="s">
        <v>411</v>
      </c>
      <c r="G231" s="22" t="s">
        <v>412</v>
      </c>
      <c r="H231" s="22" t="s">
        <v>413</v>
      </c>
      <c r="I231" s="22" t="s">
        <v>23</v>
      </c>
      <c r="J231" s="23">
        <v>-8798</v>
      </c>
      <c r="K231" s="22" t="s">
        <v>24</v>
      </c>
      <c r="L231" s="22" t="s">
        <v>23</v>
      </c>
      <c r="M231" s="22" t="s">
        <v>23</v>
      </c>
      <c r="N231" s="22" t="s">
        <v>571</v>
      </c>
      <c r="O231" s="4">
        <v>44227</v>
      </c>
      <c r="P231" s="4">
        <v>44242</v>
      </c>
      <c r="Q231" s="22" t="s">
        <v>25</v>
      </c>
    </row>
    <row r="232" spans="1:17" hidden="1" x14ac:dyDescent="0.25">
      <c r="A232" s="22" t="s">
        <v>409</v>
      </c>
      <c r="B232" s="22" t="s">
        <v>130</v>
      </c>
      <c r="C232" s="22" t="s">
        <v>572</v>
      </c>
      <c r="D232" s="22" t="s">
        <v>464</v>
      </c>
      <c r="E232" s="22" t="s">
        <v>28</v>
      </c>
      <c r="F232" s="22" t="s">
        <v>411</v>
      </c>
      <c r="G232" s="22" t="s">
        <v>412</v>
      </c>
      <c r="H232" s="22" t="s">
        <v>413</v>
      </c>
      <c r="I232" s="22" t="s">
        <v>23</v>
      </c>
      <c r="J232" s="23">
        <v>-430.74</v>
      </c>
      <c r="K232" s="22" t="s">
        <v>414</v>
      </c>
      <c r="L232" s="22" t="s">
        <v>23</v>
      </c>
      <c r="M232" s="22" t="s">
        <v>23</v>
      </c>
      <c r="N232" s="22" t="s">
        <v>572</v>
      </c>
      <c r="O232" s="4">
        <v>44255</v>
      </c>
      <c r="P232" s="4">
        <v>44256</v>
      </c>
      <c r="Q232" s="22" t="s">
        <v>25</v>
      </c>
    </row>
    <row r="233" spans="1:17" hidden="1" x14ac:dyDescent="0.25">
      <c r="A233" s="22" t="s">
        <v>415</v>
      </c>
      <c r="B233" s="22" t="s">
        <v>130</v>
      </c>
      <c r="C233" s="22" t="s">
        <v>573</v>
      </c>
      <c r="D233" s="22" t="s">
        <v>464</v>
      </c>
      <c r="E233" s="22" t="s">
        <v>28</v>
      </c>
      <c r="F233" s="22" t="s">
        <v>411</v>
      </c>
      <c r="G233" s="22" t="s">
        <v>412</v>
      </c>
      <c r="H233" s="22" t="s">
        <v>413</v>
      </c>
      <c r="I233" s="22" t="s">
        <v>23</v>
      </c>
      <c r="J233" s="23">
        <v>4101.37</v>
      </c>
      <c r="K233" s="22" t="s">
        <v>417</v>
      </c>
      <c r="L233" s="22" t="s">
        <v>23</v>
      </c>
      <c r="M233" s="22" t="s">
        <v>23</v>
      </c>
      <c r="N233" s="22" t="s">
        <v>573</v>
      </c>
      <c r="O233" s="4">
        <v>44255</v>
      </c>
      <c r="P233" s="4">
        <v>44262</v>
      </c>
      <c r="Q233" s="22" t="s">
        <v>25</v>
      </c>
    </row>
    <row r="234" spans="1:17" hidden="1" x14ac:dyDescent="0.25">
      <c r="A234" s="22" t="s">
        <v>17</v>
      </c>
      <c r="B234" s="22" t="s">
        <v>28</v>
      </c>
      <c r="C234" s="22" t="s">
        <v>574</v>
      </c>
      <c r="D234" s="22" t="s">
        <v>464</v>
      </c>
      <c r="E234" s="22" t="s">
        <v>28</v>
      </c>
      <c r="F234" s="22" t="s">
        <v>411</v>
      </c>
      <c r="G234" s="22" t="s">
        <v>412</v>
      </c>
      <c r="H234" s="22" t="s">
        <v>413</v>
      </c>
      <c r="I234" s="22" t="s">
        <v>23</v>
      </c>
      <c r="J234" s="23">
        <v>-7929</v>
      </c>
      <c r="K234" s="22" t="s">
        <v>24</v>
      </c>
      <c r="L234" s="22" t="s">
        <v>23</v>
      </c>
      <c r="M234" s="22" t="s">
        <v>23</v>
      </c>
      <c r="N234" s="22" t="s">
        <v>574</v>
      </c>
      <c r="O234" s="4">
        <v>44255</v>
      </c>
      <c r="P234" s="4">
        <v>44263</v>
      </c>
      <c r="Q234" s="22" t="s">
        <v>25</v>
      </c>
    </row>
    <row r="235" spans="1:17" hidden="1" x14ac:dyDescent="0.25">
      <c r="A235" s="22" t="s">
        <v>409</v>
      </c>
      <c r="B235" s="22" t="s">
        <v>130</v>
      </c>
      <c r="C235" s="22" t="s">
        <v>575</v>
      </c>
      <c r="D235" s="22" t="s">
        <v>464</v>
      </c>
      <c r="E235" s="22" t="s">
        <v>28</v>
      </c>
      <c r="F235" s="22" t="s">
        <v>411</v>
      </c>
      <c r="G235" s="22" t="s">
        <v>412</v>
      </c>
      <c r="H235" s="22" t="s">
        <v>413</v>
      </c>
      <c r="I235" s="22" t="s">
        <v>23</v>
      </c>
      <c r="J235" s="23">
        <v>-1012.93</v>
      </c>
      <c r="K235" s="22" t="s">
        <v>414</v>
      </c>
      <c r="L235" s="22" t="s">
        <v>23</v>
      </c>
      <c r="M235" s="22" t="s">
        <v>23</v>
      </c>
      <c r="N235" s="22" t="s">
        <v>575</v>
      </c>
      <c r="O235" s="4">
        <v>44286</v>
      </c>
      <c r="P235" s="4">
        <v>44287</v>
      </c>
      <c r="Q235" s="22" t="s">
        <v>25</v>
      </c>
    </row>
    <row r="236" spans="1:17" hidden="1" x14ac:dyDescent="0.25">
      <c r="A236" s="22" t="s">
        <v>415</v>
      </c>
      <c r="B236" s="22" t="s">
        <v>130</v>
      </c>
      <c r="C236" s="22" t="s">
        <v>576</v>
      </c>
      <c r="D236" s="22" t="s">
        <v>464</v>
      </c>
      <c r="E236" s="22" t="s">
        <v>28</v>
      </c>
      <c r="F236" s="22" t="s">
        <v>411</v>
      </c>
      <c r="G236" s="22" t="s">
        <v>412</v>
      </c>
      <c r="H236" s="22" t="s">
        <v>413</v>
      </c>
      <c r="I236" s="22" t="s">
        <v>23</v>
      </c>
      <c r="J236" s="23">
        <v>2655.29</v>
      </c>
      <c r="K236" s="22" t="s">
        <v>417</v>
      </c>
      <c r="L236" s="22" t="s">
        <v>23</v>
      </c>
      <c r="M236" s="22" t="s">
        <v>23</v>
      </c>
      <c r="N236" s="22" t="s">
        <v>576</v>
      </c>
      <c r="O236" s="4">
        <v>44286</v>
      </c>
      <c r="P236" s="4">
        <v>44292</v>
      </c>
      <c r="Q236" s="22" t="s">
        <v>25</v>
      </c>
    </row>
    <row r="237" spans="1:17" hidden="1" x14ac:dyDescent="0.25">
      <c r="A237" s="22" t="s">
        <v>17</v>
      </c>
      <c r="B237" s="22" t="s">
        <v>28</v>
      </c>
      <c r="C237" s="22" t="s">
        <v>577</v>
      </c>
      <c r="D237" s="22" t="s">
        <v>464</v>
      </c>
      <c r="E237" s="22" t="s">
        <v>28</v>
      </c>
      <c r="F237" s="22" t="s">
        <v>411</v>
      </c>
      <c r="G237" s="22" t="s">
        <v>412</v>
      </c>
      <c r="H237" s="22" t="s">
        <v>413</v>
      </c>
      <c r="I237" s="22" t="s">
        <v>23</v>
      </c>
      <c r="J237" s="23">
        <v>15124</v>
      </c>
      <c r="K237" s="22" t="s">
        <v>185</v>
      </c>
      <c r="L237" s="22" t="s">
        <v>23</v>
      </c>
      <c r="M237" s="22" t="s">
        <v>23</v>
      </c>
      <c r="N237" s="22" t="s">
        <v>577</v>
      </c>
      <c r="O237" s="4">
        <v>44286</v>
      </c>
      <c r="P237" s="4">
        <v>44294</v>
      </c>
      <c r="Q237" s="22" t="s">
        <v>25</v>
      </c>
    </row>
    <row r="238" spans="1:17" hidden="1" x14ac:dyDescent="0.25">
      <c r="A238" s="22" t="s">
        <v>409</v>
      </c>
      <c r="B238" s="22" t="s">
        <v>130</v>
      </c>
      <c r="C238" s="22" t="s">
        <v>578</v>
      </c>
      <c r="D238" s="22" t="s">
        <v>464</v>
      </c>
      <c r="E238" s="22" t="s">
        <v>28</v>
      </c>
      <c r="F238" s="22" t="s">
        <v>411</v>
      </c>
      <c r="G238" s="22" t="s">
        <v>412</v>
      </c>
      <c r="H238" s="22" t="s">
        <v>413</v>
      </c>
      <c r="I238" s="22" t="s">
        <v>23</v>
      </c>
      <c r="J238" s="23">
        <v>-782.27</v>
      </c>
      <c r="K238" s="22" t="s">
        <v>414</v>
      </c>
      <c r="L238" s="22" t="s">
        <v>23</v>
      </c>
      <c r="M238" s="22" t="s">
        <v>23</v>
      </c>
      <c r="N238" s="22" t="s">
        <v>578</v>
      </c>
      <c r="O238" s="4">
        <v>44316</v>
      </c>
      <c r="P238" s="4">
        <v>44319</v>
      </c>
      <c r="Q238" s="22" t="s">
        <v>25</v>
      </c>
    </row>
    <row r="239" spans="1:17" hidden="1" x14ac:dyDescent="0.25">
      <c r="A239" s="22" t="s">
        <v>415</v>
      </c>
      <c r="B239" s="22" t="s">
        <v>130</v>
      </c>
      <c r="C239" s="22" t="s">
        <v>579</v>
      </c>
      <c r="D239" s="22" t="s">
        <v>464</v>
      </c>
      <c r="E239" s="22" t="s">
        <v>28</v>
      </c>
      <c r="F239" s="22" t="s">
        <v>411</v>
      </c>
      <c r="G239" s="22" t="s">
        <v>412</v>
      </c>
      <c r="H239" s="22" t="s">
        <v>413</v>
      </c>
      <c r="I239" s="22" t="s">
        <v>23</v>
      </c>
      <c r="J239" s="23">
        <v>7523.25</v>
      </c>
      <c r="K239" s="22" t="s">
        <v>417</v>
      </c>
      <c r="L239" s="22" t="s">
        <v>23</v>
      </c>
      <c r="M239" s="22" t="s">
        <v>23</v>
      </c>
      <c r="N239" s="22" t="s">
        <v>579</v>
      </c>
      <c r="O239" s="4">
        <v>44316</v>
      </c>
      <c r="P239" s="4">
        <v>44321</v>
      </c>
      <c r="Q239" s="22" t="s">
        <v>25</v>
      </c>
    </row>
    <row r="240" spans="1:17" hidden="1" x14ac:dyDescent="0.25">
      <c r="A240" s="22" t="s">
        <v>17</v>
      </c>
      <c r="B240" s="22" t="s">
        <v>28</v>
      </c>
      <c r="C240" s="22" t="s">
        <v>580</v>
      </c>
      <c r="D240" s="22" t="s">
        <v>464</v>
      </c>
      <c r="E240" s="22" t="s">
        <v>28</v>
      </c>
      <c r="F240" s="22" t="s">
        <v>411</v>
      </c>
      <c r="G240" s="22" t="s">
        <v>412</v>
      </c>
      <c r="H240" s="22" t="s">
        <v>413</v>
      </c>
      <c r="I240" s="22" t="s">
        <v>23</v>
      </c>
      <c r="J240" s="23">
        <v>-4981</v>
      </c>
      <c r="K240" s="22" t="s">
        <v>24</v>
      </c>
      <c r="L240" s="22" t="s">
        <v>23</v>
      </c>
      <c r="M240" s="22" t="s">
        <v>23</v>
      </c>
      <c r="N240" s="22" t="s">
        <v>580</v>
      </c>
      <c r="O240" s="4">
        <v>44316</v>
      </c>
      <c r="P240" s="4">
        <v>44326</v>
      </c>
      <c r="Q240" s="22" t="s">
        <v>25</v>
      </c>
    </row>
    <row r="241" spans="1:17" hidden="1" x14ac:dyDescent="0.25">
      <c r="A241" s="22" t="s">
        <v>409</v>
      </c>
      <c r="B241" s="22" t="s">
        <v>130</v>
      </c>
      <c r="C241" s="22" t="s">
        <v>581</v>
      </c>
      <c r="D241" s="22" t="s">
        <v>464</v>
      </c>
      <c r="E241" s="22" t="s">
        <v>28</v>
      </c>
      <c r="F241" s="22" t="s">
        <v>411</v>
      </c>
      <c r="G241" s="22" t="s">
        <v>412</v>
      </c>
      <c r="H241" s="22" t="s">
        <v>413</v>
      </c>
      <c r="I241" s="22" t="s">
        <v>23</v>
      </c>
      <c r="J241" s="23">
        <v>-142.22999999999999</v>
      </c>
      <c r="K241" s="22" t="s">
        <v>414</v>
      </c>
      <c r="L241" s="22" t="s">
        <v>23</v>
      </c>
      <c r="M241" s="22" t="s">
        <v>23</v>
      </c>
      <c r="N241" s="22" t="s">
        <v>581</v>
      </c>
      <c r="O241" s="4">
        <v>44347</v>
      </c>
      <c r="P241" s="4">
        <v>44348</v>
      </c>
      <c r="Q241" s="22" t="s">
        <v>25</v>
      </c>
    </row>
    <row r="242" spans="1:17" hidden="1" x14ac:dyDescent="0.25">
      <c r="A242" s="22" t="s">
        <v>415</v>
      </c>
      <c r="B242" s="22" t="s">
        <v>130</v>
      </c>
      <c r="C242" s="22" t="s">
        <v>582</v>
      </c>
      <c r="D242" s="22" t="s">
        <v>464</v>
      </c>
      <c r="E242" s="22" t="s">
        <v>28</v>
      </c>
      <c r="F242" s="22" t="s">
        <v>411</v>
      </c>
      <c r="G242" s="22" t="s">
        <v>412</v>
      </c>
      <c r="H242" s="22" t="s">
        <v>413</v>
      </c>
      <c r="I242" s="22" t="s">
        <v>23</v>
      </c>
      <c r="J242" s="23">
        <v>5722.9</v>
      </c>
      <c r="K242" s="22" t="s">
        <v>417</v>
      </c>
      <c r="L242" s="22" t="s">
        <v>23</v>
      </c>
      <c r="M242" s="22" t="s">
        <v>23</v>
      </c>
      <c r="N242" s="22" t="s">
        <v>582</v>
      </c>
      <c r="O242" s="4">
        <v>44347</v>
      </c>
      <c r="P242" s="4">
        <v>44351</v>
      </c>
      <c r="Q242" s="22" t="s">
        <v>25</v>
      </c>
    </row>
    <row r="243" spans="1:17" hidden="1" x14ac:dyDescent="0.25">
      <c r="A243" s="22" t="s">
        <v>17</v>
      </c>
      <c r="B243" s="22" t="s">
        <v>28</v>
      </c>
      <c r="C243" s="22" t="s">
        <v>583</v>
      </c>
      <c r="D243" s="22" t="s">
        <v>464</v>
      </c>
      <c r="E243" s="22" t="s">
        <v>28</v>
      </c>
      <c r="F243" s="22" t="s">
        <v>411</v>
      </c>
      <c r="G243" s="22" t="s">
        <v>412</v>
      </c>
      <c r="H243" s="22" t="s">
        <v>413</v>
      </c>
      <c r="I243" s="22" t="s">
        <v>23</v>
      </c>
      <c r="J243" s="23">
        <v>-4640</v>
      </c>
      <c r="K243" s="22" t="s">
        <v>24</v>
      </c>
      <c r="L243" s="22" t="s">
        <v>23</v>
      </c>
      <c r="M243" s="22" t="s">
        <v>23</v>
      </c>
      <c r="N243" s="22" t="s">
        <v>583</v>
      </c>
      <c r="O243" s="4">
        <v>44347</v>
      </c>
      <c r="P243" s="4">
        <v>44355</v>
      </c>
      <c r="Q243" s="22" t="s">
        <v>25</v>
      </c>
    </row>
    <row r="244" spans="1:17" hidden="1" x14ac:dyDescent="0.25">
      <c r="A244" s="22" t="s">
        <v>409</v>
      </c>
      <c r="B244" s="22" t="s">
        <v>130</v>
      </c>
      <c r="C244" s="22" t="s">
        <v>584</v>
      </c>
      <c r="D244" s="22" t="s">
        <v>464</v>
      </c>
      <c r="E244" s="22" t="s">
        <v>28</v>
      </c>
      <c r="F244" s="22" t="s">
        <v>411</v>
      </c>
      <c r="G244" s="22" t="s">
        <v>412</v>
      </c>
      <c r="H244" s="22" t="s">
        <v>413</v>
      </c>
      <c r="I244" s="22" t="s">
        <v>23</v>
      </c>
      <c r="J244" s="23">
        <v>-643.14</v>
      </c>
      <c r="K244" s="22" t="s">
        <v>414</v>
      </c>
      <c r="L244" s="22" t="s">
        <v>23</v>
      </c>
      <c r="M244" s="22" t="s">
        <v>23</v>
      </c>
      <c r="N244" s="22" t="s">
        <v>584</v>
      </c>
      <c r="O244" s="4">
        <v>44377</v>
      </c>
      <c r="P244" s="4">
        <v>44379</v>
      </c>
      <c r="Q244" s="22" t="s">
        <v>25</v>
      </c>
    </row>
    <row r="245" spans="1:17" hidden="1" x14ac:dyDescent="0.25">
      <c r="A245" s="22" t="s">
        <v>415</v>
      </c>
      <c r="B245" s="22" t="s">
        <v>130</v>
      </c>
      <c r="C245" s="22" t="s">
        <v>585</v>
      </c>
      <c r="D245" s="22" t="s">
        <v>464</v>
      </c>
      <c r="E245" s="22" t="s">
        <v>28</v>
      </c>
      <c r="F245" s="22" t="s">
        <v>411</v>
      </c>
      <c r="G245" s="22" t="s">
        <v>412</v>
      </c>
      <c r="H245" s="22" t="s">
        <v>413</v>
      </c>
      <c r="I245" s="22" t="s">
        <v>23</v>
      </c>
      <c r="J245" s="23">
        <v>4143.9399999999996</v>
      </c>
      <c r="K245" s="22" t="s">
        <v>417</v>
      </c>
      <c r="L245" s="22" t="s">
        <v>23</v>
      </c>
      <c r="M245" s="22" t="s">
        <v>23</v>
      </c>
      <c r="N245" s="22" t="s">
        <v>585</v>
      </c>
      <c r="O245" s="4">
        <v>44377</v>
      </c>
      <c r="P245" s="4">
        <v>44383</v>
      </c>
      <c r="Q245" s="22" t="s">
        <v>25</v>
      </c>
    </row>
    <row r="246" spans="1:17" hidden="1" x14ac:dyDescent="0.25">
      <c r="A246" s="22" t="s">
        <v>17</v>
      </c>
      <c r="B246" s="22" t="s">
        <v>28</v>
      </c>
      <c r="C246" s="22" t="s">
        <v>586</v>
      </c>
      <c r="D246" s="22" t="s">
        <v>464</v>
      </c>
      <c r="E246" s="22" t="s">
        <v>28</v>
      </c>
      <c r="F246" s="22" t="s">
        <v>411</v>
      </c>
      <c r="G246" s="22" t="s">
        <v>412</v>
      </c>
      <c r="H246" s="22" t="s">
        <v>413</v>
      </c>
      <c r="I246" s="22" t="s">
        <v>23</v>
      </c>
      <c r="J246" s="23">
        <v>43511</v>
      </c>
      <c r="K246" s="22" t="s">
        <v>185</v>
      </c>
      <c r="L246" s="22" t="s">
        <v>23</v>
      </c>
      <c r="M246" s="22" t="s">
        <v>23</v>
      </c>
      <c r="N246" s="22" t="s">
        <v>586</v>
      </c>
      <c r="O246" s="4">
        <v>44377</v>
      </c>
      <c r="P246" s="4">
        <v>44386</v>
      </c>
      <c r="Q246" s="22" t="s">
        <v>25</v>
      </c>
    </row>
    <row r="247" spans="1:17" hidden="1" x14ac:dyDescent="0.25">
      <c r="A247" s="22" t="s">
        <v>409</v>
      </c>
      <c r="B247" s="22" t="s">
        <v>130</v>
      </c>
      <c r="C247" s="22" t="s">
        <v>587</v>
      </c>
      <c r="D247" s="22" t="s">
        <v>464</v>
      </c>
      <c r="E247" s="22" t="s">
        <v>28</v>
      </c>
      <c r="F247" s="22" t="s">
        <v>411</v>
      </c>
      <c r="G247" s="22" t="s">
        <v>412</v>
      </c>
      <c r="H247" s="22" t="s">
        <v>413</v>
      </c>
      <c r="I247" s="22" t="s">
        <v>23</v>
      </c>
      <c r="J247" s="23">
        <v>-633.25</v>
      </c>
      <c r="K247" s="22" t="s">
        <v>414</v>
      </c>
      <c r="L247" s="22" t="s">
        <v>23</v>
      </c>
      <c r="M247" s="22" t="s">
        <v>23</v>
      </c>
      <c r="N247" s="22" t="s">
        <v>587</v>
      </c>
      <c r="O247" s="4">
        <v>44408</v>
      </c>
      <c r="P247" s="4">
        <v>44411</v>
      </c>
      <c r="Q247" s="22" t="s">
        <v>25</v>
      </c>
    </row>
    <row r="248" spans="1:17" hidden="1" x14ac:dyDescent="0.25">
      <c r="A248" s="22" t="s">
        <v>415</v>
      </c>
      <c r="B248" s="22" t="s">
        <v>130</v>
      </c>
      <c r="C248" s="22" t="s">
        <v>588</v>
      </c>
      <c r="D248" s="22" t="s">
        <v>464</v>
      </c>
      <c r="E248" s="22" t="s">
        <v>28</v>
      </c>
      <c r="F248" s="22" t="s">
        <v>411</v>
      </c>
      <c r="G248" s="22" t="s">
        <v>412</v>
      </c>
      <c r="H248" s="22" t="s">
        <v>413</v>
      </c>
      <c r="I248" s="22" t="s">
        <v>23</v>
      </c>
      <c r="J248" s="23">
        <v>10997.33</v>
      </c>
      <c r="K248" s="22" t="s">
        <v>417</v>
      </c>
      <c r="L248" s="22" t="s">
        <v>23</v>
      </c>
      <c r="M248" s="22" t="s">
        <v>23</v>
      </c>
      <c r="N248" s="22" t="s">
        <v>588</v>
      </c>
      <c r="O248" s="4">
        <v>44408</v>
      </c>
      <c r="P248" s="4">
        <v>44412</v>
      </c>
      <c r="Q248" s="22" t="s">
        <v>25</v>
      </c>
    </row>
    <row r="249" spans="1:17" hidden="1" x14ac:dyDescent="0.25">
      <c r="A249" s="22" t="s">
        <v>17</v>
      </c>
      <c r="B249" s="22" t="s">
        <v>28</v>
      </c>
      <c r="C249" s="22" t="s">
        <v>368</v>
      </c>
      <c r="D249" s="22" t="s">
        <v>464</v>
      </c>
      <c r="E249" s="22" t="s">
        <v>28</v>
      </c>
      <c r="F249" s="22" t="s">
        <v>411</v>
      </c>
      <c r="G249" s="22" t="s">
        <v>412</v>
      </c>
      <c r="H249" s="22" t="s">
        <v>413</v>
      </c>
      <c r="I249" s="22" t="s">
        <v>23</v>
      </c>
      <c r="J249" s="23">
        <v>-5147</v>
      </c>
      <c r="K249" s="22" t="s">
        <v>24</v>
      </c>
      <c r="L249" s="22" t="s">
        <v>23</v>
      </c>
      <c r="M249" s="22" t="s">
        <v>23</v>
      </c>
      <c r="N249" s="22" t="s">
        <v>368</v>
      </c>
      <c r="O249" s="4">
        <v>44408</v>
      </c>
      <c r="P249" s="4">
        <v>44417</v>
      </c>
      <c r="Q249" s="22" t="s">
        <v>25</v>
      </c>
    </row>
    <row r="250" spans="1:17" hidden="1" x14ac:dyDescent="0.25">
      <c r="A250" s="22" t="s">
        <v>409</v>
      </c>
      <c r="B250" s="22" t="s">
        <v>130</v>
      </c>
      <c r="C250" s="22" t="s">
        <v>589</v>
      </c>
      <c r="D250" s="22" t="s">
        <v>464</v>
      </c>
      <c r="E250" s="22" t="s">
        <v>28</v>
      </c>
      <c r="F250" s="22" t="s">
        <v>411</v>
      </c>
      <c r="G250" s="22" t="s">
        <v>412</v>
      </c>
      <c r="H250" s="22" t="s">
        <v>413</v>
      </c>
      <c r="I250" s="22" t="s">
        <v>23</v>
      </c>
      <c r="J250" s="23">
        <v>-795.79</v>
      </c>
      <c r="K250" s="22" t="s">
        <v>414</v>
      </c>
      <c r="L250" s="22" t="s">
        <v>23</v>
      </c>
      <c r="M250" s="22" t="s">
        <v>23</v>
      </c>
      <c r="N250" s="22" t="s">
        <v>589</v>
      </c>
      <c r="O250" s="4">
        <v>44439</v>
      </c>
      <c r="P250" s="4">
        <v>44440</v>
      </c>
      <c r="Q250" s="22" t="s">
        <v>25</v>
      </c>
    </row>
    <row r="251" spans="1:17" hidden="1" x14ac:dyDescent="0.25">
      <c r="A251" s="22" t="s">
        <v>415</v>
      </c>
      <c r="B251" s="22" t="s">
        <v>130</v>
      </c>
      <c r="C251" s="22" t="s">
        <v>590</v>
      </c>
      <c r="D251" s="22" t="s">
        <v>464</v>
      </c>
      <c r="E251" s="22" t="s">
        <v>28</v>
      </c>
      <c r="F251" s="22" t="s">
        <v>411</v>
      </c>
      <c r="G251" s="22" t="s">
        <v>412</v>
      </c>
      <c r="H251" s="22" t="s">
        <v>413</v>
      </c>
      <c r="I251" s="22" t="s">
        <v>23</v>
      </c>
      <c r="J251" s="23">
        <v>24942.95</v>
      </c>
      <c r="K251" s="22" t="s">
        <v>417</v>
      </c>
      <c r="L251" s="22" t="s">
        <v>23</v>
      </c>
      <c r="M251" s="22" t="s">
        <v>23</v>
      </c>
      <c r="N251" s="22" t="s">
        <v>590</v>
      </c>
      <c r="O251" s="4">
        <v>44439</v>
      </c>
      <c r="P251" s="4">
        <v>44446</v>
      </c>
      <c r="Q251" s="22" t="s">
        <v>25</v>
      </c>
    </row>
    <row r="252" spans="1:17" hidden="1" x14ac:dyDescent="0.25">
      <c r="A252" s="22" t="s">
        <v>17</v>
      </c>
      <c r="B252" s="22" t="s">
        <v>28</v>
      </c>
      <c r="C252" s="22" t="s">
        <v>371</v>
      </c>
      <c r="D252" s="22" t="s">
        <v>464</v>
      </c>
      <c r="E252" s="22" t="s">
        <v>28</v>
      </c>
      <c r="F252" s="22" t="s">
        <v>411</v>
      </c>
      <c r="G252" s="22" t="s">
        <v>412</v>
      </c>
      <c r="H252" s="22" t="s">
        <v>413</v>
      </c>
      <c r="I252" s="22" t="s">
        <v>23</v>
      </c>
      <c r="J252" s="23">
        <v>-5011</v>
      </c>
      <c r="K252" s="22" t="s">
        <v>24</v>
      </c>
      <c r="L252" s="22" t="s">
        <v>23</v>
      </c>
      <c r="M252" s="22" t="s">
        <v>23</v>
      </c>
      <c r="N252" s="22" t="s">
        <v>371</v>
      </c>
      <c r="O252" s="4">
        <v>44439</v>
      </c>
      <c r="P252" s="4">
        <v>44452</v>
      </c>
      <c r="Q252" s="22" t="s">
        <v>25</v>
      </c>
    </row>
    <row r="253" spans="1:17" hidden="1" x14ac:dyDescent="0.25">
      <c r="A253" s="22" t="s">
        <v>409</v>
      </c>
      <c r="B253" s="22" t="s">
        <v>130</v>
      </c>
      <c r="C253" s="22" t="s">
        <v>591</v>
      </c>
      <c r="D253" s="22" t="s">
        <v>464</v>
      </c>
      <c r="E253" s="22" t="s">
        <v>28</v>
      </c>
      <c r="F253" s="22" t="s">
        <v>411</v>
      </c>
      <c r="G253" s="22" t="s">
        <v>412</v>
      </c>
      <c r="H253" s="22" t="s">
        <v>413</v>
      </c>
      <c r="I253" s="22" t="s">
        <v>23</v>
      </c>
      <c r="J253" s="23">
        <v>-1323.95</v>
      </c>
      <c r="K253" s="22" t="s">
        <v>414</v>
      </c>
      <c r="L253" s="22" t="s">
        <v>23</v>
      </c>
      <c r="M253" s="22" t="s">
        <v>23</v>
      </c>
      <c r="N253" s="22" t="s">
        <v>591</v>
      </c>
      <c r="O253" s="4">
        <v>44469</v>
      </c>
      <c r="P253" s="4">
        <v>44473</v>
      </c>
      <c r="Q253" s="22" t="s">
        <v>25</v>
      </c>
    </row>
    <row r="254" spans="1:17" hidden="1" x14ac:dyDescent="0.25">
      <c r="A254" s="22" t="s">
        <v>415</v>
      </c>
      <c r="B254" s="22" t="s">
        <v>130</v>
      </c>
      <c r="C254" s="22" t="s">
        <v>592</v>
      </c>
      <c r="D254" s="22" t="s">
        <v>464</v>
      </c>
      <c r="E254" s="22" t="s">
        <v>28</v>
      </c>
      <c r="F254" s="22" t="s">
        <v>411</v>
      </c>
      <c r="G254" s="22" t="s">
        <v>412</v>
      </c>
      <c r="H254" s="22" t="s">
        <v>413</v>
      </c>
      <c r="I254" s="22" t="s">
        <v>23</v>
      </c>
      <c r="J254" s="23">
        <v>12335.76</v>
      </c>
      <c r="K254" s="22" t="s">
        <v>417</v>
      </c>
      <c r="L254" s="22" t="s">
        <v>23</v>
      </c>
      <c r="M254" s="22" t="s">
        <v>23</v>
      </c>
      <c r="N254" s="22" t="s">
        <v>592</v>
      </c>
      <c r="O254" s="4">
        <v>44469</v>
      </c>
      <c r="P254" s="4">
        <v>44474</v>
      </c>
      <c r="Q254" s="22" t="s">
        <v>25</v>
      </c>
    </row>
    <row r="255" spans="1:17" hidden="1" x14ac:dyDescent="0.25">
      <c r="A255" s="22" t="s">
        <v>17</v>
      </c>
      <c r="B255" s="22" t="s">
        <v>28</v>
      </c>
      <c r="C255" s="22" t="s">
        <v>377</v>
      </c>
      <c r="D255" s="22" t="s">
        <v>464</v>
      </c>
      <c r="E255" s="22" t="s">
        <v>28</v>
      </c>
      <c r="F255" s="22" t="s">
        <v>411</v>
      </c>
      <c r="G255" s="22" t="s">
        <v>412</v>
      </c>
      <c r="H255" s="22" t="s">
        <v>413</v>
      </c>
      <c r="I255" s="22" t="s">
        <v>23</v>
      </c>
      <c r="J255" s="23">
        <v>53496</v>
      </c>
      <c r="K255" s="22" t="s">
        <v>185</v>
      </c>
      <c r="L255" s="22" t="s">
        <v>23</v>
      </c>
      <c r="M255" s="22" t="s">
        <v>23</v>
      </c>
      <c r="N255" s="22" t="s">
        <v>377</v>
      </c>
      <c r="O255" s="4">
        <v>44469</v>
      </c>
      <c r="P255" s="4">
        <v>44476</v>
      </c>
      <c r="Q255" s="22" t="s">
        <v>25</v>
      </c>
    </row>
    <row r="256" spans="1:17" hidden="1" x14ac:dyDescent="0.25">
      <c r="A256" s="22" t="s">
        <v>409</v>
      </c>
      <c r="B256" s="22" t="s">
        <v>130</v>
      </c>
      <c r="C256" s="22" t="s">
        <v>593</v>
      </c>
      <c r="D256" s="22" t="s">
        <v>464</v>
      </c>
      <c r="E256" s="22" t="s">
        <v>28</v>
      </c>
      <c r="F256" s="22" t="s">
        <v>411</v>
      </c>
      <c r="G256" s="22" t="s">
        <v>412</v>
      </c>
      <c r="H256" s="22" t="s">
        <v>413</v>
      </c>
      <c r="I256" s="22" t="s">
        <v>23</v>
      </c>
      <c r="J256" s="23">
        <v>-564.30999999999995</v>
      </c>
      <c r="K256" s="22" t="s">
        <v>414</v>
      </c>
      <c r="L256" s="22" t="s">
        <v>23</v>
      </c>
      <c r="M256" s="22" t="s">
        <v>23</v>
      </c>
      <c r="N256" s="22" t="s">
        <v>593</v>
      </c>
      <c r="O256" s="4">
        <v>44500</v>
      </c>
      <c r="P256" s="4">
        <v>44501</v>
      </c>
      <c r="Q256" s="22" t="s">
        <v>25</v>
      </c>
    </row>
    <row r="257" spans="1:17" hidden="1" x14ac:dyDescent="0.25">
      <c r="A257" s="22" t="s">
        <v>415</v>
      </c>
      <c r="B257" s="22" t="s">
        <v>130</v>
      </c>
      <c r="C257" s="22" t="s">
        <v>594</v>
      </c>
      <c r="D257" s="22" t="s">
        <v>464</v>
      </c>
      <c r="E257" s="22" t="s">
        <v>28</v>
      </c>
      <c r="F257" s="22" t="s">
        <v>411</v>
      </c>
      <c r="G257" s="22" t="s">
        <v>412</v>
      </c>
      <c r="H257" s="22" t="s">
        <v>413</v>
      </c>
      <c r="I257" s="22" t="s">
        <v>23</v>
      </c>
      <c r="J257" s="23">
        <v>16717.46</v>
      </c>
      <c r="K257" s="22" t="s">
        <v>417</v>
      </c>
      <c r="L257" s="22" t="s">
        <v>23</v>
      </c>
      <c r="M257" s="22" t="s">
        <v>23</v>
      </c>
      <c r="N257" s="22" t="s">
        <v>594</v>
      </c>
      <c r="O257" s="4">
        <v>44500</v>
      </c>
      <c r="P257" s="4">
        <v>44503</v>
      </c>
      <c r="Q257" s="22" t="s">
        <v>25</v>
      </c>
    </row>
    <row r="258" spans="1:17" hidden="1" x14ac:dyDescent="0.25">
      <c r="A258" s="22" t="s">
        <v>17</v>
      </c>
      <c r="B258" s="22" t="s">
        <v>28</v>
      </c>
      <c r="C258" s="22" t="s">
        <v>381</v>
      </c>
      <c r="D258" s="22" t="s">
        <v>464</v>
      </c>
      <c r="E258" s="22" t="s">
        <v>28</v>
      </c>
      <c r="F258" s="22" t="s">
        <v>411</v>
      </c>
      <c r="G258" s="22" t="s">
        <v>412</v>
      </c>
      <c r="H258" s="22" t="s">
        <v>413</v>
      </c>
      <c r="I258" s="22" t="s">
        <v>23</v>
      </c>
      <c r="J258" s="23">
        <v>-7964</v>
      </c>
      <c r="K258" s="22" t="s">
        <v>24</v>
      </c>
      <c r="L258" s="22" t="s">
        <v>23</v>
      </c>
      <c r="M258" s="22" t="s">
        <v>23</v>
      </c>
      <c r="N258" s="22" t="s">
        <v>381</v>
      </c>
      <c r="O258" s="4">
        <v>44500</v>
      </c>
      <c r="P258" s="4">
        <v>44505</v>
      </c>
      <c r="Q258" s="22" t="s">
        <v>25</v>
      </c>
    </row>
    <row r="259" spans="1:17" hidden="1" x14ac:dyDescent="0.25">
      <c r="A259" s="22" t="s">
        <v>409</v>
      </c>
      <c r="B259" s="22" t="s">
        <v>130</v>
      </c>
      <c r="C259" s="22" t="s">
        <v>595</v>
      </c>
      <c r="D259" s="22" t="s">
        <v>464</v>
      </c>
      <c r="E259" s="22" t="s">
        <v>28</v>
      </c>
      <c r="F259" s="22" t="s">
        <v>411</v>
      </c>
      <c r="G259" s="22" t="s">
        <v>412</v>
      </c>
      <c r="H259" s="22" t="s">
        <v>413</v>
      </c>
      <c r="I259" s="22" t="s">
        <v>23</v>
      </c>
      <c r="J259" s="23">
        <v>-373.02</v>
      </c>
      <c r="K259" s="22" t="s">
        <v>414</v>
      </c>
      <c r="L259" s="22" t="s">
        <v>23</v>
      </c>
      <c r="M259" s="22" t="s">
        <v>23</v>
      </c>
      <c r="N259" s="22" t="s">
        <v>595</v>
      </c>
      <c r="O259" s="4">
        <v>44530</v>
      </c>
      <c r="P259" s="4">
        <v>44531</v>
      </c>
      <c r="Q259" s="22" t="s">
        <v>25</v>
      </c>
    </row>
    <row r="260" spans="1:17" hidden="1" x14ac:dyDescent="0.25">
      <c r="A260" s="22" t="s">
        <v>415</v>
      </c>
      <c r="B260" s="22" t="s">
        <v>130</v>
      </c>
      <c r="C260" s="22" t="s">
        <v>596</v>
      </c>
      <c r="D260" s="22" t="s">
        <v>464</v>
      </c>
      <c r="E260" s="22" t="s">
        <v>28</v>
      </c>
      <c r="F260" s="22" t="s">
        <v>411</v>
      </c>
      <c r="G260" s="22" t="s">
        <v>412</v>
      </c>
      <c r="H260" s="22" t="s">
        <v>413</v>
      </c>
      <c r="I260" s="22" t="s">
        <v>23</v>
      </c>
      <c r="J260" s="23">
        <v>13578.29</v>
      </c>
      <c r="K260" s="22" t="s">
        <v>417</v>
      </c>
      <c r="L260" s="22" t="s">
        <v>23</v>
      </c>
      <c r="M260" s="22" t="s">
        <v>23</v>
      </c>
      <c r="N260" s="22" t="s">
        <v>596</v>
      </c>
      <c r="O260" s="4">
        <v>44530</v>
      </c>
      <c r="P260" s="4">
        <v>44535</v>
      </c>
      <c r="Q260" s="22" t="s">
        <v>25</v>
      </c>
    </row>
    <row r="261" spans="1:17" hidden="1" x14ac:dyDescent="0.25">
      <c r="A261" s="22" t="s">
        <v>17</v>
      </c>
      <c r="B261" s="22" t="s">
        <v>28</v>
      </c>
      <c r="C261" s="22" t="s">
        <v>384</v>
      </c>
      <c r="D261" s="22" t="s">
        <v>464</v>
      </c>
      <c r="E261" s="22" t="s">
        <v>28</v>
      </c>
      <c r="F261" s="22" t="s">
        <v>411</v>
      </c>
      <c r="G261" s="22" t="s">
        <v>412</v>
      </c>
      <c r="H261" s="22" t="s">
        <v>413</v>
      </c>
      <c r="I261" s="22" t="s">
        <v>23</v>
      </c>
      <c r="J261" s="23">
        <v>-7924</v>
      </c>
      <c r="K261" s="22" t="s">
        <v>24</v>
      </c>
      <c r="L261" s="22" t="s">
        <v>23</v>
      </c>
      <c r="M261" s="22" t="s">
        <v>23</v>
      </c>
      <c r="N261" s="22" t="s">
        <v>384</v>
      </c>
      <c r="O261" s="4">
        <v>44530</v>
      </c>
      <c r="P261" s="4">
        <v>44538</v>
      </c>
      <c r="Q261" s="22" t="s">
        <v>25</v>
      </c>
    </row>
    <row r="262" spans="1:17" hidden="1" x14ac:dyDescent="0.25">
      <c r="A262" s="22" t="s">
        <v>409</v>
      </c>
      <c r="B262" s="22" t="s">
        <v>130</v>
      </c>
      <c r="C262" s="22" t="s">
        <v>597</v>
      </c>
      <c r="D262" s="22" t="s">
        <v>464</v>
      </c>
      <c r="E262" s="22" t="s">
        <v>28</v>
      </c>
      <c r="F262" s="22" t="s">
        <v>411</v>
      </c>
      <c r="G262" s="22" t="s">
        <v>412</v>
      </c>
      <c r="H262" s="22" t="s">
        <v>413</v>
      </c>
      <c r="I262" s="22" t="s">
        <v>23</v>
      </c>
      <c r="J262" s="23">
        <v>-1865.34</v>
      </c>
      <c r="K262" s="22" t="s">
        <v>414</v>
      </c>
      <c r="L262" s="22" t="s">
        <v>23</v>
      </c>
      <c r="M262" s="22" t="s">
        <v>23</v>
      </c>
      <c r="N262" s="22" t="s">
        <v>597</v>
      </c>
      <c r="O262" s="4">
        <v>44561</v>
      </c>
      <c r="P262" s="4">
        <v>44564</v>
      </c>
      <c r="Q262" s="22" t="s">
        <v>25</v>
      </c>
    </row>
    <row r="263" spans="1:17" hidden="1" x14ac:dyDescent="0.25">
      <c r="A263" s="22" t="s">
        <v>415</v>
      </c>
      <c r="B263" s="22" t="s">
        <v>130</v>
      </c>
      <c r="C263" s="22" t="s">
        <v>598</v>
      </c>
      <c r="D263" s="22" t="s">
        <v>464</v>
      </c>
      <c r="E263" s="22" t="s">
        <v>28</v>
      </c>
      <c r="F263" s="22" t="s">
        <v>411</v>
      </c>
      <c r="G263" s="22" t="s">
        <v>412</v>
      </c>
      <c r="H263" s="22" t="s">
        <v>413</v>
      </c>
      <c r="I263" s="22" t="s">
        <v>23</v>
      </c>
      <c r="J263" s="23">
        <v>7266.53</v>
      </c>
      <c r="K263" s="22" t="s">
        <v>417</v>
      </c>
      <c r="L263" s="22" t="s">
        <v>23</v>
      </c>
      <c r="M263" s="22" t="s">
        <v>23</v>
      </c>
      <c r="N263" s="22" t="s">
        <v>598</v>
      </c>
      <c r="O263" s="4">
        <v>44561</v>
      </c>
      <c r="P263" s="4">
        <v>44567</v>
      </c>
      <c r="Q263" s="22" t="s">
        <v>25</v>
      </c>
    </row>
    <row r="264" spans="1:17" hidden="1" x14ac:dyDescent="0.25">
      <c r="A264" s="22" t="s">
        <v>17</v>
      </c>
      <c r="B264" s="22" t="s">
        <v>28</v>
      </c>
      <c r="C264" s="22" t="s">
        <v>386</v>
      </c>
      <c r="D264" s="22" t="s">
        <v>464</v>
      </c>
      <c r="E264" s="22" t="s">
        <v>28</v>
      </c>
      <c r="F264" s="22" t="s">
        <v>411</v>
      </c>
      <c r="G264" s="22" t="s">
        <v>412</v>
      </c>
      <c r="H264" s="22" t="s">
        <v>413</v>
      </c>
      <c r="I264" s="22" t="s">
        <v>23</v>
      </c>
      <c r="J264" s="23">
        <v>17038</v>
      </c>
      <c r="K264" s="22" t="s">
        <v>185</v>
      </c>
      <c r="L264" s="22" t="s">
        <v>23</v>
      </c>
      <c r="M264" s="22" t="s">
        <v>23</v>
      </c>
      <c r="N264" s="22" t="s">
        <v>386</v>
      </c>
      <c r="O264" s="4">
        <v>44561</v>
      </c>
      <c r="P264" s="4">
        <v>44572</v>
      </c>
      <c r="Q264" s="22" t="s">
        <v>25</v>
      </c>
    </row>
  </sheetData>
  <autoFilter ref="A1:Q264">
    <filterColumn colId="14">
      <filters>
        <dateGroupItem year="2017" dateTimeGrouping="year"/>
      </filters>
    </filterColumn>
  </autoFilter>
  <sortState ref="A2:Q73">
    <sortCondition ref="O2:O73"/>
  </sortState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 A C T I V E ! 1 5 6 7 6 6 8 3 . 1 < / d o c u m e n t i d >  
     < s e n d e r i d > K E A B E T < / s e n d e r i d >  
     < s e n d e r e m a i l > B K E A T I N G @ G U N S T E R . C O M < / s e n d e r e m a i l >  
     < l a s t m o d i f i e d > 2 0 2 2 - 0 3 - 2 9 T 1 6 : 0 5 : 5 1 . 0 0 0 0 0 0 0 - 0 4 : 0 0 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Bad Debt Projections</vt:lpstr>
      <vt:lpstr>Customer Growth Applied</vt:lpstr>
      <vt:lpstr>Actuals Summary Avgs Normalized</vt:lpstr>
      <vt:lpstr>Pivot</vt:lpstr>
      <vt:lpstr>gl trans 2015-2021</vt:lpstr>
      <vt:lpstr>CF Detail</vt:lpstr>
      <vt:lpstr>CFG JDC Phosphate</vt:lpstr>
      <vt:lpstr>1225-1440 Pivot</vt:lpstr>
      <vt:lpstr>CFG 1225-1440 gl trans</vt:lpstr>
      <vt:lpstr>C-37 FN</vt:lpstr>
      <vt:lpstr>C-37 CF</vt:lpstr>
      <vt:lpstr>C-37 FI</vt:lpstr>
      <vt:lpstr>C-37 FT</vt:lpstr>
      <vt:lpstr>'C-37 CF'!Print_Area</vt:lpstr>
      <vt:lpstr>'C-37 FI'!Print_Area</vt:lpstr>
      <vt:lpstr>'C-37 FN'!Print_Area</vt:lpstr>
      <vt:lpstr>'C-37 FT'!Print_Area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Keithley, Stephanie</dc:creator>
  <cp:lastModifiedBy>Baugh, Jowi</cp:lastModifiedBy>
  <dcterms:created xsi:type="dcterms:W3CDTF">2022-01-19T19:42:12Z</dcterms:created>
  <dcterms:modified xsi:type="dcterms:W3CDTF">2022-03-29T20:05:51Z</dcterms:modified>
</cp:coreProperties>
</file>