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sharepoint1\p_drive\Departments &amp; Divisions\Florida Regulatory\Rate Proceedings\2022 Natural Gas 20220067-GU\MFR Backup\B Schedules\B-4\"/>
    </mc:Choice>
  </mc:AlternateContent>
  <bookViews>
    <workbookView xWindow="0" yWindow="0" windowWidth="20700" windowHeight="7530" firstSheet="1" activeTab="3"/>
  </bookViews>
  <sheets>
    <sheet name="FPU 13 Month May 2020-June 2021" sheetId="1" r:id="rId1"/>
    <sheet name="Sheet1" sheetId="6" r:id="rId2"/>
    <sheet name="Total FPUC" sheetId="8" r:id="rId3"/>
    <sheet name="Total by BU" sheetId="3" r:id="rId4"/>
    <sheet name="Sheet2" sheetId="4" r:id="rId5"/>
    <sheet name="Summary for ROR" sheetId="5" r:id="rId6"/>
    <sheet name="FPU 13 Month May 2020-June  (2" sheetId="2" r:id="rId7"/>
  </sheets>
  <definedNames>
    <definedName name="_xlnm._FilterDatabase" localSheetId="6" hidden="1">'FPU 13 Month May 2020-June  (2'!$A$2:$N$165</definedName>
  </definedNames>
  <calcPr calcId="162913"/>
  <pivotCaches>
    <pivotCache cacheId="1" r:id="rId8"/>
    <pivotCache cacheId="2" r:id="rId9"/>
    <pivotCache cacheId="3" r:id="rId10"/>
  </pivotCaches>
</workbook>
</file>

<file path=xl/calcChain.xml><?xml version="1.0" encoding="utf-8"?>
<calcChain xmlns="http://schemas.openxmlformats.org/spreadsheetml/2006/main">
  <c r="C132" i="3" l="1"/>
  <c r="B132" i="3"/>
  <c r="C128" i="3"/>
  <c r="C130" i="3" s="1"/>
  <c r="B130" i="3"/>
  <c r="B128" i="3"/>
  <c r="B125" i="3"/>
  <c r="N55" i="8" l="1"/>
  <c r="M55" i="8"/>
  <c r="L55" i="8"/>
  <c r="K55" i="8"/>
  <c r="J55" i="8"/>
  <c r="I55" i="8"/>
  <c r="H55" i="8"/>
  <c r="G55" i="8"/>
  <c r="F55" i="8"/>
  <c r="N53" i="8"/>
  <c r="M53" i="8"/>
  <c r="L53" i="8"/>
  <c r="K53" i="8"/>
  <c r="J53" i="8"/>
  <c r="I53" i="8"/>
  <c r="H53" i="8"/>
  <c r="G53" i="8"/>
  <c r="F53" i="8"/>
  <c r="E53" i="8"/>
  <c r="E55" i="8" s="1"/>
  <c r="D53" i="8"/>
  <c r="D55" i="8" s="1"/>
  <c r="C53" i="8"/>
  <c r="C55" i="8" s="1"/>
  <c r="B53" i="8"/>
  <c r="B55" i="8" s="1"/>
  <c r="Q9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4" i="3"/>
  <c r="M125" i="3" l="1"/>
  <c r="L125" i="3"/>
  <c r="K125" i="3"/>
  <c r="J125" i="3"/>
  <c r="I125" i="3"/>
  <c r="H125" i="3"/>
  <c r="G125" i="3"/>
  <c r="F125" i="3"/>
  <c r="E125" i="3"/>
  <c r="D125" i="3"/>
  <c r="C125" i="3"/>
  <c r="N125" i="3"/>
  <c r="AE102" i="3"/>
  <c r="AD107" i="3"/>
  <c r="S99" i="3"/>
  <c r="AD85" i="3"/>
  <c r="AC85" i="3"/>
  <c r="AB85" i="3"/>
  <c r="AA85" i="3"/>
  <c r="Z85" i="3"/>
  <c r="Y85" i="3"/>
  <c r="X85" i="3"/>
  <c r="W85" i="3"/>
  <c r="V85" i="3"/>
  <c r="U85" i="3"/>
  <c r="T85" i="3"/>
  <c r="S85" i="3"/>
  <c r="AE85" i="3"/>
  <c r="AE99" i="3"/>
  <c r="S34" i="3"/>
  <c r="S33" i="3"/>
  <c r="S32" i="3"/>
  <c r="S31" i="3"/>
  <c r="S30" i="3"/>
  <c r="S28" i="3"/>
  <c r="S27" i="3"/>
  <c r="AE44" i="3"/>
  <c r="AE42" i="3"/>
  <c r="AD27" i="3"/>
  <c r="AE27" i="3"/>
  <c r="Z1" i="2"/>
  <c r="S107" i="3" l="1"/>
  <c r="AE77" i="3" l="1"/>
  <c r="AD77" i="3"/>
  <c r="AC77" i="3"/>
  <c r="AB77" i="3"/>
  <c r="AA77" i="3"/>
  <c r="Z77" i="3"/>
  <c r="Y77" i="3"/>
  <c r="X77" i="3"/>
  <c r="W77" i="3"/>
  <c r="V77" i="3"/>
  <c r="U77" i="3"/>
  <c r="T77" i="3"/>
  <c r="S77" i="3"/>
  <c r="AE121" i="3" l="1"/>
  <c r="AD121" i="3"/>
  <c r="AC121" i="3"/>
  <c r="AB121" i="3"/>
  <c r="AA121" i="3"/>
  <c r="Z121" i="3"/>
  <c r="Y121" i="3"/>
  <c r="X121" i="3"/>
  <c r="W121" i="3"/>
  <c r="V121" i="3"/>
  <c r="U121" i="3"/>
  <c r="T121" i="3"/>
  <c r="S121" i="3"/>
  <c r="AE114" i="3"/>
  <c r="AD114" i="3"/>
  <c r="AC114" i="3"/>
  <c r="AB114" i="3"/>
  <c r="AA114" i="3"/>
  <c r="Z114" i="3"/>
  <c r="Y114" i="3"/>
  <c r="X114" i="3"/>
  <c r="W114" i="3"/>
  <c r="V114" i="3"/>
  <c r="U114" i="3"/>
  <c r="T114" i="3"/>
  <c r="S114" i="3"/>
  <c r="S111" i="3"/>
  <c r="AD99" i="3"/>
  <c r="AC99" i="3"/>
  <c r="AB99" i="3"/>
  <c r="AA99" i="3"/>
  <c r="Z99" i="3"/>
  <c r="Y99" i="3"/>
  <c r="X99" i="3"/>
  <c r="W99" i="3"/>
  <c r="V99" i="3"/>
  <c r="U99" i="3"/>
  <c r="T99" i="3"/>
  <c r="AD102" i="3"/>
  <c r="AC102" i="3"/>
  <c r="AB102" i="3"/>
  <c r="AA102" i="3"/>
  <c r="Z102" i="3"/>
  <c r="Y102" i="3"/>
  <c r="X102" i="3"/>
  <c r="W102" i="3"/>
  <c r="V102" i="3"/>
  <c r="AE112" i="3"/>
  <c r="AE111" i="3"/>
  <c r="AE110" i="3"/>
  <c r="AE109" i="3"/>
  <c r="AE108" i="3"/>
  <c r="AE107" i="3"/>
  <c r="AD112" i="3"/>
  <c r="AC112" i="3"/>
  <c r="AB112" i="3"/>
  <c r="AA112" i="3"/>
  <c r="Z112" i="3"/>
  <c r="Y112" i="3"/>
  <c r="X112" i="3"/>
  <c r="W112" i="3"/>
  <c r="V112" i="3"/>
  <c r="U112" i="3"/>
  <c r="T112" i="3"/>
  <c r="AD111" i="3"/>
  <c r="AC111" i="3"/>
  <c r="AB111" i="3"/>
  <c r="AA111" i="3"/>
  <c r="Z111" i="3"/>
  <c r="Y111" i="3"/>
  <c r="X111" i="3"/>
  <c r="W111" i="3"/>
  <c r="V111" i="3"/>
  <c r="U111" i="3"/>
  <c r="T111" i="3"/>
  <c r="AD110" i="3"/>
  <c r="AC110" i="3"/>
  <c r="AB110" i="3"/>
  <c r="AA110" i="3"/>
  <c r="Z110" i="3"/>
  <c r="Y110" i="3"/>
  <c r="X110" i="3"/>
  <c r="W110" i="3"/>
  <c r="V110" i="3"/>
  <c r="U110" i="3"/>
  <c r="T110" i="3"/>
  <c r="AD109" i="3"/>
  <c r="AC109" i="3"/>
  <c r="AB109" i="3"/>
  <c r="AA109" i="3"/>
  <c r="Z109" i="3"/>
  <c r="Y109" i="3"/>
  <c r="X109" i="3"/>
  <c r="W109" i="3"/>
  <c r="V109" i="3"/>
  <c r="U109" i="3"/>
  <c r="T109" i="3"/>
  <c r="AD108" i="3"/>
  <c r="AD113" i="3" s="1"/>
  <c r="AC108" i="3"/>
  <c r="AB108" i="3"/>
  <c r="AA108" i="3"/>
  <c r="Z108" i="3"/>
  <c r="Y108" i="3"/>
  <c r="X108" i="3"/>
  <c r="W108" i="3"/>
  <c r="V108" i="3"/>
  <c r="U108" i="3"/>
  <c r="T108" i="3"/>
  <c r="AC107" i="3"/>
  <c r="AB107" i="3"/>
  <c r="AA107" i="3"/>
  <c r="Z107" i="3"/>
  <c r="Y107" i="3"/>
  <c r="X107" i="3"/>
  <c r="W107" i="3"/>
  <c r="V107" i="3"/>
  <c r="U107" i="3"/>
  <c r="T107" i="3"/>
  <c r="S112" i="3"/>
  <c r="S110" i="3"/>
  <c r="S109" i="3"/>
  <c r="S108" i="3"/>
  <c r="U102" i="3"/>
  <c r="T102" i="3"/>
  <c r="T104" i="3" s="1"/>
  <c r="S102" i="3"/>
  <c r="S104" i="3" s="1"/>
  <c r="AD44" i="3"/>
  <c r="AC44" i="3"/>
  <c r="AB44" i="3"/>
  <c r="AA44" i="3"/>
  <c r="Z44" i="3"/>
  <c r="Y44" i="3"/>
  <c r="X44" i="3"/>
  <c r="W44" i="3"/>
  <c r="V44" i="3"/>
  <c r="U44" i="3"/>
  <c r="T44" i="3"/>
  <c r="AD42" i="3"/>
  <c r="AC42" i="3"/>
  <c r="AB42" i="3"/>
  <c r="AA42" i="3"/>
  <c r="Z42" i="3"/>
  <c r="Y42" i="3"/>
  <c r="X42" i="3"/>
  <c r="W42" i="3"/>
  <c r="V42" i="3"/>
  <c r="U42" i="3"/>
  <c r="T42" i="3"/>
  <c r="S44" i="3"/>
  <c r="S42" i="3"/>
  <c r="AE34" i="3"/>
  <c r="AD34" i="3"/>
  <c r="AC34" i="3"/>
  <c r="AB34" i="3"/>
  <c r="AA34" i="3"/>
  <c r="Z34" i="3"/>
  <c r="Y34" i="3"/>
  <c r="X34" i="3"/>
  <c r="W34" i="3"/>
  <c r="V34" i="3"/>
  <c r="U34" i="3"/>
  <c r="T34" i="3"/>
  <c r="AE33" i="3"/>
  <c r="AD33" i="3"/>
  <c r="AC33" i="3"/>
  <c r="AB33" i="3"/>
  <c r="AA33" i="3"/>
  <c r="Z33" i="3"/>
  <c r="Y33" i="3"/>
  <c r="X33" i="3"/>
  <c r="W33" i="3"/>
  <c r="V33" i="3"/>
  <c r="U33" i="3"/>
  <c r="T33" i="3"/>
  <c r="AE32" i="3"/>
  <c r="AD32" i="3"/>
  <c r="AC32" i="3"/>
  <c r="AB32" i="3"/>
  <c r="AA32" i="3"/>
  <c r="Z32" i="3"/>
  <c r="Y32" i="3"/>
  <c r="X32" i="3"/>
  <c r="W32" i="3"/>
  <c r="V32" i="3"/>
  <c r="U32" i="3"/>
  <c r="T32" i="3"/>
  <c r="AE31" i="3"/>
  <c r="AD31" i="3"/>
  <c r="AC31" i="3"/>
  <c r="AB31" i="3"/>
  <c r="AA31" i="3"/>
  <c r="Z31" i="3"/>
  <c r="Y31" i="3"/>
  <c r="X31" i="3"/>
  <c r="W31" i="3"/>
  <c r="V31" i="3"/>
  <c r="U31" i="3"/>
  <c r="T31" i="3"/>
  <c r="AE30" i="3"/>
  <c r="AE35" i="3" s="1"/>
  <c r="AD30" i="3"/>
  <c r="AD35" i="3" s="1"/>
  <c r="AC30" i="3"/>
  <c r="AC35" i="3" s="1"/>
  <c r="AB30" i="3"/>
  <c r="AA30" i="3"/>
  <c r="AA35" i="3" s="1"/>
  <c r="Z30" i="3"/>
  <c r="Z35" i="3" s="1"/>
  <c r="Y30" i="3"/>
  <c r="Y35" i="3" s="1"/>
  <c r="X30" i="3"/>
  <c r="X35" i="3" s="1"/>
  <c r="W30" i="3"/>
  <c r="W35" i="3" s="1"/>
  <c r="V30" i="3"/>
  <c r="V35" i="3" s="1"/>
  <c r="U30" i="3"/>
  <c r="U35" i="3" s="1"/>
  <c r="T30" i="3"/>
  <c r="T35" i="3" s="1"/>
  <c r="S35" i="3"/>
  <c r="AE28" i="3"/>
  <c r="AD28" i="3"/>
  <c r="AC28" i="3"/>
  <c r="AC27" i="3"/>
  <c r="AB28" i="3"/>
  <c r="AB27" i="3"/>
  <c r="AA28" i="3"/>
  <c r="AA27" i="3"/>
  <c r="Z28" i="3"/>
  <c r="Z27" i="3"/>
  <c r="Y28" i="3"/>
  <c r="Y27" i="3"/>
  <c r="X28" i="3"/>
  <c r="X27" i="3"/>
  <c r="W28" i="3"/>
  <c r="W27" i="3"/>
  <c r="V28" i="3"/>
  <c r="V27" i="3"/>
  <c r="U28" i="3"/>
  <c r="U27" i="3"/>
  <c r="T28" i="3"/>
  <c r="T27" i="3"/>
  <c r="V1" i="2"/>
  <c r="U1" i="2"/>
  <c r="V113" i="3" l="1"/>
  <c r="Z113" i="3"/>
  <c r="S113" i="3"/>
  <c r="AB35" i="3"/>
  <c r="W113" i="3"/>
  <c r="AA113" i="3"/>
  <c r="T113" i="3"/>
  <c r="X113" i="3"/>
  <c r="AB113" i="3"/>
  <c r="U113" i="3"/>
  <c r="Y113" i="3"/>
  <c r="AC113" i="3"/>
  <c r="V168" i="2"/>
  <c r="X1" i="2"/>
  <c r="W1" i="2"/>
  <c r="U168" i="2"/>
  <c r="T1" i="2"/>
  <c r="S1" i="2"/>
  <c r="R1" i="2"/>
  <c r="Q1" i="2"/>
  <c r="P1" i="2"/>
  <c r="O1" i="2"/>
  <c r="N1" i="2"/>
  <c r="M1" i="2"/>
  <c r="L1" i="2"/>
  <c r="K1" i="2"/>
  <c r="J1" i="2"/>
  <c r="I1" i="2"/>
  <c r="H1" i="2"/>
  <c r="G1" i="2"/>
  <c r="Y1" i="2"/>
</calcChain>
</file>

<file path=xl/sharedStrings.xml><?xml version="1.0" encoding="utf-8"?>
<sst xmlns="http://schemas.openxmlformats.org/spreadsheetml/2006/main" count="2708" uniqueCount="167">
  <si>
    <t>company_description</t>
  </si>
  <si>
    <t>business_segment_description</t>
  </si>
  <si>
    <t>gl_account_description</t>
  </si>
  <si>
    <t>func_class_description</t>
  </si>
  <si>
    <t>ferc_plant_account_description</t>
  </si>
  <si>
    <t>utility_account_utility_account_desc</t>
  </si>
  <si>
    <t>account_summary_ending_balance</t>
  </si>
  <si>
    <t>account_summary_ending_balance_1</t>
  </si>
  <si>
    <t>account_summary_ending_balance_2</t>
  </si>
  <si>
    <t>account_summary_ending_balance_3</t>
  </si>
  <si>
    <t>account_summary_ending_balance_4</t>
  </si>
  <si>
    <t>account_summary_ending_balance_5</t>
  </si>
  <si>
    <t>account_summary_ending_balance_6</t>
  </si>
  <si>
    <t>account_summary_ending_balance_7</t>
  </si>
  <si>
    <t>account_summary_ending_balance_8</t>
  </si>
  <si>
    <t>account_summary_ending_balance_9</t>
  </si>
  <si>
    <t>account_summary_ending_balance_10</t>
  </si>
  <si>
    <t>account_summary_ending_balance_11</t>
  </si>
  <si>
    <t>account_summary_ending_balance_12</t>
  </si>
  <si>
    <t>account_summary_ending_balance_13</t>
  </si>
  <si>
    <t>Central Florida Gas</t>
  </si>
  <si>
    <t>Natural Gas</t>
  </si>
  <si>
    <t>1010 PLANT</t>
  </si>
  <si>
    <t>Manufactured Gas Production Plant</t>
  </si>
  <si>
    <t>305 - Gas Structures + Improvements</t>
  </si>
  <si>
    <t>3-3050 - Struc&amp;Impr</t>
  </si>
  <si>
    <t/>
  </si>
  <si>
    <t>Nat Gas Distribution Plant</t>
  </si>
  <si>
    <t>374 - Land and land rights</t>
  </si>
  <si>
    <t>3-3740 - Land &amp; Land Rights</t>
  </si>
  <si>
    <t>375 - Structures and Improvements</t>
  </si>
  <si>
    <t>3-3750 - Struc&amp;Impr</t>
  </si>
  <si>
    <t>376 - Mains</t>
  </si>
  <si>
    <t>3-3761 - Mains PL</t>
  </si>
  <si>
    <t>3-3762 - Mains ST</t>
  </si>
  <si>
    <t>3-376G - Mains GRIP</t>
  </si>
  <si>
    <t>378 - Meas. and reg. stat. eq.-Gen</t>
  </si>
  <si>
    <t>3-3780 - M&amp;R Stat Eq-Gen</t>
  </si>
  <si>
    <t>379 - Meas. and reg. stat. eq.-City</t>
  </si>
  <si>
    <t>3-3790 - M&amp;R Stat Eq-CGate</t>
  </si>
  <si>
    <t>380 - Services</t>
  </si>
  <si>
    <t>3-3801 - Services PL</t>
  </si>
  <si>
    <t>3-3802 - Services ST</t>
  </si>
  <si>
    <t>3-380G - Services GRIP</t>
  </si>
  <si>
    <t>381 - Meters</t>
  </si>
  <si>
    <t>3-3810 - Meters</t>
  </si>
  <si>
    <t>3-3811 - Meters-MTU/DCU</t>
  </si>
  <si>
    <t>382 - Meter installations</t>
  </si>
  <si>
    <t>3-3820 - Meter Installs</t>
  </si>
  <si>
    <t>3-3821 - Meter Installs-MTU/DCU</t>
  </si>
  <si>
    <t>383 - House regulators</t>
  </si>
  <si>
    <t>3-3830 - House Reg</t>
  </si>
  <si>
    <t>385 - Ind. measuring and regulating</t>
  </si>
  <si>
    <t>3-3850 - M&amp;R Stat Eq-Ind</t>
  </si>
  <si>
    <t>387 - Other equipment</t>
  </si>
  <si>
    <t>3-3870 - Other Eq</t>
  </si>
  <si>
    <t>391G - Office furniture and equip</t>
  </si>
  <si>
    <t>3-391S - Alloc Sys Software</t>
  </si>
  <si>
    <t>398G - Miscellaneous equipment</t>
  </si>
  <si>
    <t>3-398A - Alloc Misc Equip</t>
  </si>
  <si>
    <t>Nat Gas General Plant</t>
  </si>
  <si>
    <t>389G - Land and land rights</t>
  </si>
  <si>
    <t>3-389A - Alloc Land - FB</t>
  </si>
  <si>
    <t>390G - Structures and improvements</t>
  </si>
  <si>
    <t>3-3900 - Struc&amp;Impr</t>
  </si>
  <si>
    <t>3-390A - Alloc Struc&amp;Impr</t>
  </si>
  <si>
    <t>3-3910 - Offc Furn &amp; Eq</t>
  </si>
  <si>
    <t>3-3912 - Comp Hdwr</t>
  </si>
  <si>
    <t>3-3913 - Furn &amp; Fix</t>
  </si>
  <si>
    <t>3-3914 - Sys Sftwr</t>
  </si>
  <si>
    <t>392G - Transportation equipment</t>
  </si>
  <si>
    <t>3-3920 - Transp Equip</t>
  </si>
  <si>
    <t>3-3921 - Cars</t>
  </si>
  <si>
    <t>3-3922 - Lt Truck/Van</t>
  </si>
  <si>
    <t>3-3924 - Trailers</t>
  </si>
  <si>
    <t>394G - Tools, shop and garage equip</t>
  </si>
  <si>
    <t>3-3940 - Tools/Shop Eq</t>
  </si>
  <si>
    <t>396G - Power operated equipment</t>
  </si>
  <si>
    <t>3-3960 - Pwr Op Equip</t>
  </si>
  <si>
    <t>397G - Communication equipment</t>
  </si>
  <si>
    <t>3-3970 - Comm Eq</t>
  </si>
  <si>
    <t>3-3971 - DCU/AMR</t>
  </si>
  <si>
    <t>3-3980 - Misc Equip</t>
  </si>
  <si>
    <t>Nat Gas Intangible Plant</t>
  </si>
  <si>
    <t>301G - Organization</t>
  </si>
  <si>
    <t>3-3010-Organization</t>
  </si>
  <si>
    <t>302G - Franchises and consents</t>
  </si>
  <si>
    <t>3-3020-Franchise &amp; Consents</t>
  </si>
  <si>
    <t>1060 INSERVICE</t>
  </si>
  <si>
    <t>3-3890 - Land &amp; Land Rights</t>
  </si>
  <si>
    <t>FPU Ft Meade</t>
  </si>
  <si>
    <t>FPU Indiantown</t>
  </si>
  <si>
    <t>3-3741 - Land Rights</t>
  </si>
  <si>
    <t>3-391A - Alloc Offc Furn &amp; Eq</t>
  </si>
  <si>
    <t>FPU Natural Gas</t>
  </si>
  <si>
    <t>384 - House regulator installations</t>
  </si>
  <si>
    <t>3-3840 - House Reg Installs</t>
  </si>
  <si>
    <t>3-3911 - Comp &amp; Periph</t>
  </si>
  <si>
    <t>393G - Stores equipment</t>
  </si>
  <si>
    <t>3-3930 - Stores Equip</t>
  </si>
  <si>
    <t>121 - Nonutility property</t>
  </si>
  <si>
    <t>3-1210- Plant Non-Utility Prop</t>
  </si>
  <si>
    <t>303G - Misc intangible plant</t>
  </si>
  <si>
    <t>3-3030 - Misc Intang Plant</t>
  </si>
  <si>
    <t>3-3923 - HD Truck/Bobtail</t>
  </si>
  <si>
    <t>May 2020</t>
  </si>
  <si>
    <t>June 2020</t>
  </si>
  <si>
    <t>July 2020</t>
  </si>
  <si>
    <t>September 2020</t>
  </si>
  <si>
    <t>October 2020</t>
  </si>
  <si>
    <t>November 2020</t>
  </si>
  <si>
    <t>December 2020</t>
  </si>
  <si>
    <t>January 2021</t>
  </si>
  <si>
    <t>February 2021</t>
  </si>
  <si>
    <t>March 2021</t>
  </si>
  <si>
    <t>June 2021</t>
  </si>
  <si>
    <t>August 2020</t>
  </si>
  <si>
    <t>May 2021</t>
  </si>
  <si>
    <t>April 2021</t>
  </si>
  <si>
    <t>Row Labels</t>
  </si>
  <si>
    <t>Grand Total</t>
  </si>
  <si>
    <t>Sum of May 2021</t>
  </si>
  <si>
    <t>Sum of June 2021</t>
  </si>
  <si>
    <t>Sum of December 2020</t>
  </si>
  <si>
    <t>Sum of January 2021</t>
  </si>
  <si>
    <t>Sum of February 2021</t>
  </si>
  <si>
    <t>Sum of March 2021</t>
  </si>
  <si>
    <t>Sum of April 2021</t>
  </si>
  <si>
    <t>Provided by Lauren Truitt</t>
  </si>
  <si>
    <t>Sum of October 2020</t>
  </si>
  <si>
    <t>Sum of November 2020</t>
  </si>
  <si>
    <t>Sum of September 2020</t>
  </si>
  <si>
    <t>July 2021</t>
  </si>
  <si>
    <t>August 2021</t>
  </si>
  <si>
    <t>September 2021</t>
  </si>
  <si>
    <t>392 - Transportation equipment</t>
  </si>
  <si>
    <t>393 - Stores equipment</t>
  </si>
  <si>
    <t>Sum of July 2021</t>
  </si>
  <si>
    <t>Sum of August 2021</t>
  </si>
  <si>
    <t>Sum of 10/2021</t>
  </si>
  <si>
    <t>Sum of 11/2021</t>
  </si>
  <si>
    <t>Sum of September 2021</t>
  </si>
  <si>
    <t>LAND &amp; LAND RIGHTS</t>
  </si>
  <si>
    <t>STRUCTURES &amp; IMPROVEMENTS</t>
  </si>
  <si>
    <t>389</t>
  </si>
  <si>
    <t>390</t>
  </si>
  <si>
    <t>3910</t>
  </si>
  <si>
    <t>3912</t>
  </si>
  <si>
    <t>3913</t>
  </si>
  <si>
    <t>3914</t>
  </si>
  <si>
    <t>397</t>
  </si>
  <si>
    <t>398</t>
  </si>
  <si>
    <t>Land and land rights</t>
  </si>
  <si>
    <t>3911</t>
  </si>
  <si>
    <t>October 2021</t>
  </si>
  <si>
    <t>November 2021</t>
  </si>
  <si>
    <t>December 2021</t>
  </si>
  <si>
    <t>Sum of November 2021</t>
  </si>
  <si>
    <t>Sum of October 2021</t>
  </si>
  <si>
    <t>Sum of December 2021</t>
  </si>
  <si>
    <t>Structures and improvement</t>
  </si>
  <si>
    <t>Reclass</t>
  </si>
  <si>
    <t>13-month average</t>
  </si>
  <si>
    <t>less Non Utility plant</t>
  </si>
  <si>
    <t>(All)</t>
  </si>
  <si>
    <t>Power plan balance</t>
  </si>
  <si>
    <t>To MFR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</si>
</sst>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43" fontId="0" fillId="0" borderId="0" xfId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3" fontId="0" fillId="0" borderId="0" xfId="0" applyNumberFormat="1"/>
    <xf numFmtId="164" fontId="0" fillId="0" borderId="0" xfId="1" applyNumberFormat="1" applyFont="1"/>
    <xf numFmtId="164" fontId="0" fillId="3" borderId="0" xfId="1" applyNumberFormat="1" applyFont="1" applyFill="1"/>
    <xf numFmtId="0" fontId="0" fillId="0" borderId="0" xfId="0" applyFill="1"/>
    <xf numFmtId="43" fontId="0" fillId="0" borderId="0" xfId="1" applyFont="1" applyFill="1"/>
    <xf numFmtId="0" fontId="2" fillId="0" borderId="0" xfId="0" applyFont="1" applyFill="1"/>
    <xf numFmtId="43" fontId="2" fillId="0" borderId="0" xfId="1" applyFont="1" applyFill="1"/>
    <xf numFmtId="2" fontId="2" fillId="0" borderId="0" xfId="1" applyNumberFormat="1" applyFont="1" applyFill="1"/>
    <xf numFmtId="2" fontId="2" fillId="0" borderId="0" xfId="1" quotePrefix="1" applyNumberFormat="1" applyFont="1" applyFill="1"/>
    <xf numFmtId="43" fontId="0" fillId="0" borderId="0" xfId="0" applyNumberFormat="1" applyFill="1"/>
    <xf numFmtId="0" fontId="0" fillId="0" borderId="0" xfId="0" applyFill="1" applyAlignment="1">
      <alignment horizontal="left" indent="1"/>
    </xf>
    <xf numFmtId="0" fontId="2" fillId="0" borderId="0" xfId="0" quotePrefix="1" applyFont="1" applyFill="1"/>
    <xf numFmtId="164" fontId="0" fillId="0" borderId="0" xfId="0" applyNumberFormat="1" applyFill="1"/>
    <xf numFmtId="164" fontId="0" fillId="2" borderId="0" xfId="1" applyNumberFormat="1" applyFont="1" applyFill="1"/>
    <xf numFmtId="0" fontId="3" fillId="0" borderId="0" xfId="0" applyFont="1" applyFill="1"/>
    <xf numFmtId="0" fontId="0" fillId="0" borderId="0" xfId="0" applyFill="1" applyAlignment="1">
      <alignment horizontal="left"/>
    </xf>
    <xf numFmtId="43" fontId="0" fillId="0" borderId="0" xfId="0" quotePrefix="1" applyNumberFormat="1" applyFill="1" applyAlignment="1">
      <alignment horizontal="right"/>
    </xf>
    <xf numFmtId="43" fontId="0" fillId="0" borderId="0" xfId="0" quotePrefix="1" applyNumberFormat="1" applyFill="1"/>
    <xf numFmtId="164" fontId="0" fillId="0" borderId="0" xfId="1" applyNumberFormat="1" applyFont="1" applyFill="1"/>
  </cellXfs>
  <cellStyles count="2">
    <cellStyle name="Comma" xfId="1" builtinId="3"/>
    <cellStyle name="Normal" xfId="0" builtinId="0"/>
  </cellStyles>
  <dxfs count="46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00B0F0"/>
        </patternFill>
      </fill>
    </dxf>
    <dxf>
      <numFmt numFmtId="164" formatCode="_(* #,##0_);_(* \(#,##0\);_(* &quot;-&quot;??_);_(@_)"/>
    </dxf>
    <dxf>
      <numFmt numFmtId="165" formatCode="_(* #,##0.0_);_(* \(#,##0.0\);_(* &quot;-&quot;??_);_(@_)"/>
    </dxf>
    <dxf>
      <numFmt numFmtId="35" formatCode="_(* #,##0.00_);_(* \(#,##0.00\);_(* &quot;-&quot;??_);_(@_)"/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fgColor indexed="64"/>
          <bgColor theme="7" tint="0.39997558519241921"/>
        </patternFill>
      </fill>
    </dxf>
    <dxf>
      <fill>
        <patternFill patternType="solid">
          <fgColor indexed="64"/>
          <bgColor theme="7" tint="0.399975585192419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7" tint="0.39997558519241921"/>
        </patternFill>
      </fill>
    </dxf>
    <dxf>
      <fill>
        <patternFill patternType="solid">
          <bgColor theme="7" tint="0.39997558519241921"/>
        </patternFill>
      </fill>
    </dxf>
    <dxf>
      <fill>
        <patternFill patternType="solid">
          <bgColor rgb="FFFFFF00"/>
        </patternFill>
      </fill>
    </dxf>
    <dxf>
      <numFmt numFmtId="164" formatCode="_(* #,##0_);_(* \(#,##0\);_(* &quot;-&quot;??_);_(@_)"/>
    </dxf>
    <dxf>
      <numFmt numFmtId="165" formatCode="_(* #,##0.0_);_(* \(#,##0.0\);_(* &quot;-&quot;??_);_(@_)"/>
    </dxf>
    <dxf>
      <numFmt numFmtId="35" formatCode="_(* #,##0.00_);_(* \(#,##0.00\);_(* &quot;-&quot;??_);_(@_)"/>
    </dxf>
    <dxf>
      <numFmt numFmtId="165" formatCode="_(* #,##0.0_);_(* \(#,##0.0\);_(* &quot;-&quot;??_);_(@_)"/>
    </dxf>
    <dxf>
      <numFmt numFmtId="164" formatCode="_(* #,##0_);_(* \(#,##0\);_(* &quot;-&quot;??_);_(@_)"/>
    </dxf>
    <dxf>
      <numFmt numFmtId="165" formatCode="_(* #,##0.0_);_(* \(#,##0.0\);_(* &quot;-&quot;??_);_(@_)"/>
    </dxf>
    <dxf>
      <numFmt numFmtId="35" formatCode="_(* #,##0.00_);_(* \(#,##0.00\);_(* &quot;-&quot;??_);_(@_)"/>
    </dxf>
    <dxf>
      <numFmt numFmtId="164" formatCode="_(* #,##0_);_(* \(#,##0\);_(* &quot;-&quot;??_);_(@_)"/>
    </dxf>
    <dxf>
      <numFmt numFmtId="165" formatCode="_(* #,##0.0_);_(* \(#,##0.0\);_(* &quot;-&quot;??_);_(@_)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pivotCacheDefinition" Target="pivotCache/pivotCacheDefinition1.xml" Id="rId8" /><Relationship Type="http://schemas.openxmlformats.org/officeDocument/2006/relationships/sharedStrings" Target="sharedStrings.xml" Id="rId13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theme" Target="theme/theme1.xml" Id="rId11" /><Relationship Type="http://schemas.openxmlformats.org/officeDocument/2006/relationships/worksheet" Target="worksheets/sheet5.xml" Id="rId5" /><Relationship Type="http://schemas.openxmlformats.org/officeDocument/2006/relationships/pivotCacheDefinition" Target="pivotCache/pivotCacheDefinition3.xml" Id="rId10" /><Relationship Type="http://schemas.openxmlformats.org/officeDocument/2006/relationships/worksheet" Target="worksheets/sheet4.xml" Id="rId4" /><Relationship Type="http://schemas.openxmlformats.org/officeDocument/2006/relationships/pivotCacheDefinition" Target="pivotCache/pivotCacheDefinition2.xml" Id="rId9" /><Relationship Type="http://schemas.openxmlformats.org/officeDocument/2006/relationships/calcChain" Target="calcChain.xml" Id="rId14" /><Relationship Type="http://schemas.openxmlformats.org/officeDocument/2006/relationships/customXml" Target="/customXML/item.xml" Id="imanage.xml" 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nsomu, Philip" refreshedDate="44463.490460763889" createdVersion="6" refreshedVersion="6" minRefreshableVersion="3" recordCount="153">
  <cacheSource type="worksheet">
    <worksheetSource ref="A2:T165" sheet="FPU 13 Month May 2020-June  (2"/>
  </cacheSource>
  <cacheFields count="20">
    <cacheField name="company_description" numFmtId="0">
      <sharedItems count="4">
        <s v="Central Florida Gas"/>
        <s v="FPU Ft Meade"/>
        <s v="FPU Indiantown"/>
        <s v="FPU Natural Gas"/>
      </sharedItems>
    </cacheField>
    <cacheField name="business_segment_description" numFmtId="0">
      <sharedItems count="1">
        <s v="Natural Gas"/>
      </sharedItems>
    </cacheField>
    <cacheField name="gl_account_description" numFmtId="0">
      <sharedItems/>
    </cacheField>
    <cacheField name="func_class_description" numFmtId="0">
      <sharedItems/>
    </cacheField>
    <cacheField name="ferc_plant_account_description" numFmtId="0">
      <sharedItems count="26">
        <s v="305 - Gas Structures + Improvements"/>
        <s v="374 - Land and land rights"/>
        <s v="375 - Structures and Improvements"/>
        <s v="376 - Mains"/>
        <s v="378 - Meas. and reg. stat. eq.-Gen"/>
        <s v="379 - Meas. and reg. stat. eq.-City"/>
        <s v="380 - Services"/>
        <s v="381 - Meters"/>
        <s v="382 - Meter installations"/>
        <s v="383 - House regulators"/>
        <s v="385 - Ind. measuring and regulating"/>
        <s v="387 - Other equipment"/>
        <s v="391G - Office furniture and equip"/>
        <s v="398G - Miscellaneous equipment"/>
        <s v="389G - Land and land rights"/>
        <s v="390G - Structures and improvements"/>
        <s v="392G - Transportation equipment"/>
        <s v="394G - Tools, shop and garage equip"/>
        <s v="396G - Power operated equipment"/>
        <s v="397G - Communication equipment"/>
        <s v="301G - Organization"/>
        <s v="302G - Franchises and consents"/>
        <s v="384 - House regulator installations"/>
        <s v="393G - Stores equipment"/>
        <s v="121 - Nonutility property"/>
        <s v="303G - Misc intangible plant"/>
      </sharedItems>
    </cacheField>
    <cacheField name="utility_account_utility_account_desc" numFmtId="0">
      <sharedItems count="47">
        <s v="3-3050 - Struc&amp;Impr"/>
        <s v="3-3740 - Land &amp; Land Rights"/>
        <s v="3-3750 - Struc&amp;Impr"/>
        <s v="3-3761 - Mains PL"/>
        <s v="3-3762 - Mains ST"/>
        <s v="3-376G - Mains GRIP"/>
        <s v="3-3780 - M&amp;R Stat Eq-Gen"/>
        <s v="3-3790 - M&amp;R Stat Eq-CGate"/>
        <s v="3-3801 - Services PL"/>
        <s v="3-3802 - Services ST"/>
        <s v="3-380G - Services GRIP"/>
        <s v="3-3810 - Meters"/>
        <s v="3-3811 - Meters-MTU/DCU"/>
        <s v="3-3820 - Meter Installs"/>
        <s v="3-3821 - Meter Installs-MTU/DCU"/>
        <s v="3-3830 - House Reg"/>
        <s v="3-3850 - M&amp;R Stat Eq-Ind"/>
        <s v="3-3870 - Other Eq"/>
        <s v="3-391S - Alloc Sys Software"/>
        <s v="3-398A - Alloc Misc Equip"/>
        <s v="3-389A - Alloc Land - FB"/>
        <s v="3-3900 - Struc&amp;Impr"/>
        <s v="3-390A - Alloc Struc&amp;Impr"/>
        <s v="3-3910 - Offc Furn &amp; Eq"/>
        <s v="3-3912 - Comp Hdwr"/>
        <s v="3-3913 - Furn &amp; Fix"/>
        <s v="3-3914 - Sys Sftwr"/>
        <s v="3-3920 - Transp Equip"/>
        <s v="3-3921 - Cars"/>
        <s v="3-3922 - Lt Truck/Van"/>
        <s v="3-3924 - Trailers"/>
        <s v="3-3940 - Tools/Shop Eq"/>
        <s v="3-3960 - Pwr Op Equip"/>
        <s v="3-3970 - Comm Eq"/>
        <s v="3-3971 - DCU/AMR"/>
        <s v="3-3980 - Misc Equip"/>
        <s v="3-3010-Organization"/>
        <s v="3-3020-Franchise &amp; Consents"/>
        <s v="3-3890 - Land &amp; Land Rights"/>
        <s v="3-3741 - Land Rights"/>
        <s v="3-391A - Alloc Offc Furn &amp; Eq"/>
        <s v="3-3840 - House Reg Installs"/>
        <s v="3-3911 - Comp &amp; Periph"/>
        <s v="3-3930 - Stores Equip"/>
        <s v="3-1210- Plant Non-Utility Prop"/>
        <s v="3-3030 - Misc Intang Plant"/>
        <s v="3-3923 - HD Truck/Bobtail"/>
      </sharedItems>
    </cacheField>
    <cacheField name="May 2020" numFmtId="43">
      <sharedItems containsMixedTypes="1" containsNumber="1" minValue="-2210.27" maxValue="81069904.469999999"/>
    </cacheField>
    <cacheField name="June 2020" numFmtId="43">
      <sharedItems containsMixedTypes="1" containsNumber="1" minValue="-2210.27" maxValue="81069904.469999999"/>
    </cacheField>
    <cacheField name="July 2020" numFmtId="43">
      <sharedItems containsMixedTypes="1" containsNumber="1" minValue="-2973.75" maxValue="81069904.469999999"/>
    </cacheField>
    <cacheField name="August 2020" numFmtId="43">
      <sharedItems containsMixedTypes="1" containsNumber="1" minValue="-4123.75" maxValue="81069904.469999999"/>
    </cacheField>
    <cacheField name="September 2020" numFmtId="43">
      <sharedItems containsMixedTypes="1" containsNumber="1" minValue="-2210.27" maxValue="81069904.469999999"/>
    </cacheField>
    <cacheField name="October 2020" numFmtId="43">
      <sharedItems containsMixedTypes="1" containsNumber="1" minValue="-2210.27" maxValue="81069904.469999999" count="140">
        <s v=""/>
        <n v="212190.55"/>
        <n v="788018.97"/>
        <n v="31390921.829999998"/>
        <n v="21105122.280000001"/>
        <n v="34848055.130000003"/>
        <n v="2773909.52"/>
        <n v="7327603.8200000003"/>
        <n v="15421230.050000001"/>
        <n v="3349329.62"/>
        <n v="5838248.1799999997"/>
        <n v="2216410.7599999998"/>
        <n v="5032199.22"/>
        <n v="593040.09"/>
        <n v="1893921.7"/>
        <n v="1694787.28"/>
        <n v="1099525.71"/>
        <n v="188562.35"/>
        <n v="19074.7"/>
        <n v="16463.04"/>
        <n v="68679.06"/>
        <n v="52132.36"/>
        <n v="93951.24"/>
        <n v="57716.71"/>
        <n v="111291.03"/>
        <n v="385907.32"/>
        <n v="86066.93"/>
        <n v="0"/>
        <n v="671057.01"/>
        <n v="9739.48"/>
        <n v="286572.15999999997"/>
        <n v="452230.64"/>
        <n v="875913.18"/>
        <n v="20124.740000000002"/>
        <n v="42473.919999999998"/>
        <n v="23328.06"/>
        <n v="14132.29"/>
        <n v="9167.81"/>
        <n v="1799393.08"/>
        <n v="922847.22"/>
        <n v="7930.14"/>
        <n v="234206.78"/>
        <n v="203513.07"/>
        <n v="-2.09"/>
        <n v="12165.92"/>
        <n v="40902.589999999997"/>
        <n v="17809.63"/>
        <n v="5995"/>
        <n v="393179.42"/>
        <n v="29199.06"/>
        <n v="82469.41"/>
        <n v="161348.20000000001"/>
        <n v="164160.54999999999"/>
        <n v="1068.8"/>
        <n v="162952.04999999999"/>
        <n v="78101.7"/>
        <n v="62586.9"/>
        <n v="253934.16"/>
        <n v="149776.34"/>
        <n v="61249.06"/>
        <n v="86307.66"/>
        <n v="24376.11"/>
        <n v="887.94"/>
        <n v="28000"/>
        <n v="8647.67"/>
        <n v="31989.1"/>
        <n v="3529.44"/>
        <n v="20500"/>
        <n v="462705.36"/>
        <n v="905925.91"/>
        <n v="465762.02"/>
        <n v="9374.42"/>
        <n v="104132.33"/>
        <n v="294203.84000000003"/>
        <n v="243607.48"/>
        <n v="20315.86"/>
        <n v="99570.17"/>
        <n v="1331.9"/>
        <n v="1266.3900000000001"/>
        <n v="4010.19"/>
        <n v="13227.98"/>
        <n v="77181.460000000006"/>
        <n v="374.07"/>
        <n v="13438.12"/>
        <n v="58312.73"/>
        <n v="13647.24"/>
        <n v="1873.93"/>
        <n v="164608.04999999999"/>
        <n v="12909.53"/>
        <n v="1158627.72"/>
        <n v="71307628"/>
        <n v="38033889.07"/>
        <n v="81069904.469999999"/>
        <n v="1393411.11"/>
        <n v="6112371.7999999998"/>
        <n v="43667192.060000002"/>
        <n v="1639341.88"/>
        <n v="32056431.329999998"/>
        <n v="13360990.050000001"/>
        <n v="10583984.85"/>
        <n v="4237721.4800000004"/>
        <n v="1043751.35"/>
        <n v="55465.09"/>
        <n v="1918308.4"/>
        <n v="270807.74"/>
        <n v="69025.45"/>
        <n v="4041861.17"/>
        <n v="239697.39"/>
        <n v="2084525.81"/>
        <n v="753913.87"/>
        <n v="1000219.96"/>
        <n v="140101.44"/>
        <n v="88795.44"/>
        <n v="97764.09"/>
        <n v="4274477.2300000004"/>
        <n v="70324.75"/>
        <n v="58922.35"/>
        <n v="4009841.19"/>
        <n v="69324.58"/>
        <n v="28510.13"/>
        <n v="693378.46"/>
        <n v="978882.31"/>
        <n v="1004893.55"/>
        <n v="204037.32"/>
        <n v="8435.7099999999991"/>
        <n v="213641.38"/>
        <n v="2359629.8199999998"/>
        <n v="168311.78"/>
        <n v="7976015.0499999998"/>
        <n v="490.75"/>
        <n v="-7.93"/>
        <n v="28546.16"/>
        <n v="22580.5"/>
        <n v="18475.62"/>
        <n v="-2210.27"/>
        <n v="637.82000000000005"/>
        <n v="609181.03"/>
        <n v="4257.3100000000004"/>
        <n v="34975.26"/>
        <n v="16865.509999999998"/>
      </sharedItems>
    </cacheField>
    <cacheField name="November 2020" numFmtId="43">
      <sharedItems containsMixedTypes="1" containsNumber="1" minValue="-4096.62" maxValue="81069904.469999999" count="141">
        <s v=""/>
        <n v="212190.55"/>
        <n v="788018.97"/>
        <n v="31390921.829999998"/>
        <n v="21055871.399999999"/>
        <n v="34848055.130000003"/>
        <n v="2773909.52"/>
        <n v="7328099.4699999997"/>
        <n v="15751071.57"/>
        <n v="3467974.78"/>
        <n v="5966853.54"/>
        <n v="2216410.7599999998"/>
        <n v="5078040.57"/>
        <n v="593040.09"/>
        <n v="1893921.7"/>
        <n v="1694787.28"/>
        <n v="1099525.71"/>
        <n v="188562.35"/>
        <n v="19074.7"/>
        <n v="16463.04"/>
        <n v="68679.06"/>
        <n v="52132.36"/>
        <n v="93951.24"/>
        <n v="57716.71"/>
        <n v="111291.03"/>
        <n v="385907.32"/>
        <n v="86066.93"/>
        <n v="0"/>
        <n v="671057.01"/>
        <n v="9739.48"/>
        <n v="286572.15999999997"/>
        <n v="452230.64"/>
        <n v="875913.18"/>
        <n v="20124.740000000002"/>
        <n v="42473.919999999998"/>
        <n v="23328.06"/>
        <n v="14132.29"/>
        <n v="25081.87"/>
        <n v="9167.81"/>
        <n v="1849410.82"/>
        <n v="962738.86"/>
        <n v="7930.14"/>
        <n v="234206.78"/>
        <n v="-4096.62"/>
        <n v="28.96"/>
        <n v="12165.92"/>
        <n v="40902.589999999997"/>
        <n v="23670.98"/>
        <n v="5995"/>
        <n v="391306.1"/>
        <n v="29199.06"/>
        <n v="82469.41"/>
        <n v="161348.20000000001"/>
        <n v="164160.54999999999"/>
        <n v="1068.8"/>
        <n v="162952.04999999999"/>
        <n v="78101.7"/>
        <n v="62586.9"/>
        <n v="253934.16"/>
        <n v="149776.34"/>
        <n v="61474.06"/>
        <n v="86307.66"/>
        <n v="24376.11"/>
        <n v="887.94"/>
        <n v="28000"/>
        <n v="8647.67"/>
        <n v="31989.1"/>
        <n v="3512.62"/>
        <n v="20500"/>
        <n v="462705.36"/>
        <n v="905925.91"/>
        <n v="465762.02"/>
        <n v="9374.42"/>
        <n v="104132.33"/>
        <n v="294203.84000000003"/>
        <n v="243607.48"/>
        <n v="20315.86"/>
        <n v="99570.17"/>
        <n v="1331.9"/>
        <n v="1266.3900000000001"/>
        <n v="4010.19"/>
        <n v="13227.98"/>
        <n v="77181.460000000006"/>
        <n v="374.07"/>
        <n v="13438.12"/>
        <n v="58312.73"/>
        <n v="13647.24"/>
        <n v="2381.87"/>
        <n v="164608.04999999999"/>
        <n v="12909.53"/>
        <n v="1158627.72"/>
        <n v="71302680.989999995"/>
        <n v="38016519.920000002"/>
        <n v="81069904.469999999"/>
        <n v="1393411.11"/>
        <n v="6112371.7999999998"/>
        <n v="43764875.82"/>
        <n v="1604015.37"/>
        <n v="32796686.75"/>
        <n v="13376641.27"/>
        <n v="10693009.550000001"/>
        <n v="4233455.74"/>
        <n v="1043751.35"/>
        <n v="55465.09"/>
        <n v="1918308.4"/>
        <n v="270807.74"/>
        <n v="69025.45"/>
        <n v="4041861.17"/>
        <n v="239697.39"/>
        <n v="2084525.81"/>
        <n v="753913.87"/>
        <n v="1000219.96"/>
        <n v="140101.44"/>
        <n v="88795.44"/>
        <n v="97764.09"/>
        <n v="4274477.2300000004"/>
        <n v="70324.75"/>
        <n v="58922.35"/>
        <n v="4009841.19"/>
        <n v="69324.58"/>
        <n v="28510.13"/>
        <n v="693378.46"/>
        <n v="978882.31"/>
        <n v="1004893.55"/>
        <n v="204037.32"/>
        <n v="8435.7099999999991"/>
        <n v="213641.38"/>
        <n v="2564067.1"/>
        <n v="208325.5"/>
        <n v="8237386.9100000001"/>
        <n v="5458.97"/>
        <n v="-12.98"/>
        <n v="7.37"/>
        <n v="22580.5"/>
        <n v="18475.62"/>
        <n v="-814.27"/>
        <n v="637.82000000000005"/>
        <n v="606278.56999999995"/>
        <n v="55341.53"/>
        <n v="34975.26"/>
        <n v="18509.04"/>
      </sharedItems>
    </cacheField>
    <cacheField name="December 2020" numFmtId="43">
      <sharedItems containsMixedTypes="1" containsNumber="1" minValue="-814.27" maxValue="81069904.469999999" count="138">
        <s v=""/>
        <n v="212190.55"/>
        <n v="788018.97"/>
        <n v="31377377.43"/>
        <n v="20959287.489999998"/>
        <n v="34848280.130000003"/>
        <n v="2773909.52"/>
        <n v="7327818.5300000003"/>
        <n v="15728195.9"/>
        <n v="3505036.95"/>
        <n v="5968740.8700000001"/>
        <n v="2216410.7599999998"/>
        <n v="5110294.76"/>
        <n v="593040.09"/>
        <n v="1893921.7"/>
        <n v="1694787.28"/>
        <n v="1099525.71"/>
        <n v="188562.35"/>
        <n v="19074.7"/>
        <n v="16463.04"/>
        <n v="68679.06"/>
        <n v="52132.36"/>
        <n v="93951.24"/>
        <n v="57716.71"/>
        <n v="111291.03"/>
        <n v="385907.32"/>
        <n v="86066.93"/>
        <n v="0"/>
        <n v="671057.01"/>
        <n v="9739.48"/>
        <n v="286572.15999999997"/>
        <n v="452230.64"/>
        <n v="840684.61"/>
        <n v="20124.740000000002"/>
        <n v="42473.919999999998"/>
        <n v="23328.06"/>
        <n v="14132.29"/>
        <n v="25081.87"/>
        <n v="9167.81"/>
        <n v="1980323.59"/>
        <n v="1018868.26"/>
        <n v="54768.62"/>
        <n v="234484.74"/>
        <n v="12165.92"/>
        <n v="40902.589999999997"/>
        <n v="23150.98"/>
        <n v="5995"/>
        <n v="407527.98"/>
        <n v="29199.06"/>
        <n v="82469.41"/>
        <n v="161348.20000000001"/>
        <n v="164160.54999999999"/>
        <n v="1068.8"/>
        <n v="162952.04999999999"/>
        <n v="74611.289999999994"/>
        <n v="62198.23"/>
        <n v="253934.16"/>
        <n v="149776.34"/>
        <n v="61679.06"/>
        <n v="86307.66"/>
        <n v="24376.11"/>
        <n v="887.94"/>
        <n v="28000"/>
        <n v="8647.67"/>
        <n v="31989.1"/>
        <n v="3658.24"/>
        <n v="20500"/>
        <n v="462705.36"/>
        <n v="905925.91"/>
        <n v="465762.02"/>
        <n v="9374.42"/>
        <n v="104132.33"/>
        <n v="294203.84000000003"/>
        <n v="247679.69"/>
        <n v="20315.86"/>
        <n v="99570.17"/>
        <n v="1331.9"/>
        <n v="1266.3900000000001"/>
        <n v="4010.19"/>
        <n v="13227.98"/>
        <n v="77181.460000000006"/>
        <n v="374.07"/>
        <n v="13438.12"/>
        <n v="58312.73"/>
        <n v="13647.24"/>
        <n v="3771.98"/>
        <n v="164608.04999999999"/>
        <n v="12909.53"/>
        <n v="689405.9"/>
        <n v="71263796.420000002"/>
        <n v="37981128.799999997"/>
        <n v="81069904.469999999"/>
        <n v="1393411.11"/>
        <n v="6112371.7999999998"/>
        <n v="43623851.18"/>
        <n v="1602827.94"/>
        <n v="33294750.190000001"/>
        <n v="13435868.699999999"/>
        <n v="10814031.960000001"/>
        <n v="4233053.7"/>
        <n v="1043751.35"/>
        <n v="55465.09"/>
        <n v="1828761.23"/>
        <n v="270807.74"/>
        <n v="69025.45"/>
        <n v="4041861.17"/>
        <n v="239697.39"/>
        <n v="1982576.2"/>
        <n v="753913.87"/>
        <n v="967327.1"/>
        <n v="140101.44"/>
        <n v="74053.09"/>
        <n v="64459.16"/>
        <n v="4274477.2300000004"/>
        <n v="70324.75"/>
        <n v="58922.35"/>
        <n v="4028316.81"/>
        <n v="69324.58"/>
        <n v="28510.13"/>
        <n v="670460.99"/>
        <n v="957349.73"/>
        <n v="981657.15"/>
        <n v="194961.79"/>
        <n v="8435.7099999999991"/>
        <n v="213641.38"/>
        <n v="3639832.59"/>
        <n v="254965.68"/>
        <n v="8539273.6999999993"/>
        <n v="842.53"/>
        <n v="-5.3"/>
        <n v="8.58"/>
        <n v="22736.46"/>
        <n v="-814.27"/>
        <n v="637.82000000000005"/>
        <n v="631907.30000000005"/>
        <n v="357848.39"/>
        <n v="49757.86"/>
        <n v="118305.24"/>
      </sharedItems>
    </cacheField>
    <cacheField name="January 2021" numFmtId="43">
      <sharedItems containsMixedTypes="1" containsNumber="1" minValue="0" maxValue="81069904.469999999" count="139">
        <n v="25081.87"/>
        <n v="212190.55"/>
        <n v="802968.97"/>
        <n v="31403326.879999999"/>
        <n v="20959287.489999998"/>
        <n v="34848280.130000003"/>
        <n v="2773909.52"/>
        <n v="7328215.9900000002"/>
        <n v="15818579.93"/>
        <n v="1652.23"/>
        <n v="3548804.33"/>
        <n v="6058597.54"/>
        <n v="2216410.7599999998"/>
        <n v="5129949.9000000004"/>
        <n v="593040.09"/>
        <n v="1919234.55"/>
        <n v="1694787.28"/>
        <n v="1099525.71"/>
        <n v="188562.35"/>
        <n v="19074.7"/>
        <n v="16463.04"/>
        <n v="68679.06"/>
        <n v="52132.36"/>
        <n v="93951.24"/>
        <n v="57716.71"/>
        <n v="111291.03"/>
        <n v="385907.32"/>
        <n v="86066.93"/>
        <n v="0"/>
        <n v="671057.01"/>
        <n v="9739.48"/>
        <n v="286572.15999999997"/>
        <n v="452230.64"/>
        <n v="840684.61"/>
        <n v="20124.740000000002"/>
        <n v="42473.919999999998"/>
        <n v="23328.06"/>
        <n v="14132.29"/>
        <n v="9167.81"/>
        <n v="2117483.62"/>
        <n v="1074916.1100000001"/>
        <n v="54768.62"/>
        <n v="234484.74"/>
        <n v="12165.92"/>
        <n v="40902.589999999997"/>
        <n v="23150.98"/>
        <n v="5995"/>
        <s v=""/>
        <n v="410350.66"/>
        <n v="29199.06"/>
        <n v="82469.41"/>
        <n v="161348.20000000001"/>
        <n v="164160.54999999999"/>
        <n v="1068.8"/>
        <n v="162952.04999999999"/>
        <n v="74611.289999999994"/>
        <n v="62198.23"/>
        <n v="253934.16"/>
        <n v="149776.34"/>
        <n v="61987.71"/>
        <n v="86307.66"/>
        <n v="24376.11"/>
        <n v="887.94"/>
        <n v="28000"/>
        <n v="8647.67"/>
        <n v="31989.1"/>
        <n v="3683.58"/>
        <n v="20500"/>
        <n v="462705.36"/>
        <n v="905925.91"/>
        <n v="465762.02"/>
        <n v="9374.42"/>
        <n v="104132.33"/>
        <n v="294203.84000000003"/>
        <n v="247679.69"/>
        <n v="20315.86"/>
        <n v="99570.17"/>
        <n v="1331.9"/>
        <n v="1266.3900000000001"/>
        <n v="4010.19"/>
        <n v="13227.98"/>
        <n v="77181.460000000006"/>
        <n v="374.07"/>
        <n v="13438.12"/>
        <n v="58312.73"/>
        <n v="13647.24"/>
        <n v="3803.61"/>
        <n v="164608.04999999999"/>
        <n v="12909.53"/>
        <n v="703364"/>
        <n v="72103918.609999999"/>
        <n v="38135355.200000003"/>
        <n v="81069904.469999999"/>
        <n v="1393411.11"/>
        <n v="6112371.7999999998"/>
        <n v="44248505.329999998"/>
        <n v="1607239.34"/>
        <n v="33644283.210000001"/>
        <n v="13852047.5"/>
        <n v="10915427.220000001"/>
        <n v="4371059.6399999997"/>
        <n v="1043751.35"/>
        <n v="55465.09"/>
        <n v="1828761.23"/>
        <n v="270807.74"/>
        <n v="69025.45"/>
        <n v="4041861.17"/>
        <n v="239697.39"/>
        <n v="1981761.93"/>
        <n v="753913.87"/>
        <n v="967327.1"/>
        <n v="140101.44"/>
        <n v="56547.31"/>
        <n v="64459.16"/>
        <n v="4274477.2300000004"/>
        <n v="70324.75"/>
        <n v="58922.35"/>
        <n v="4028316.81"/>
        <n v="69324.58"/>
        <n v="28510.13"/>
        <n v="670460.99"/>
        <n v="957349.73"/>
        <n v="991950.68"/>
        <n v="194961.79"/>
        <n v="8435.7099999999991"/>
        <n v="213641.38"/>
        <n v="3428533.46"/>
        <n v="170769.73"/>
        <n v="8798106.5899999999"/>
        <n v="10813.25"/>
        <n v="843.2"/>
        <n v="1038.45"/>
        <n v="8.52"/>
        <n v="22736.46"/>
        <n v="637.82000000000005"/>
        <n v="636280.68000000005"/>
        <n v="206319.71"/>
        <n v="49757.86"/>
        <n v="108011.71"/>
      </sharedItems>
    </cacheField>
    <cacheField name="February 2021" numFmtId="43">
      <sharedItems containsMixedTypes="1" containsNumber="1" minValue="-14.33" maxValue="81069904.469999999" count="141">
        <n v="25081.87"/>
        <n v="212190.55"/>
        <n v="802968.97"/>
        <n v="31410171"/>
        <n v="20959287.489999998"/>
        <n v="34848280.130000003"/>
        <n v="2773909.52"/>
        <n v="7328215.9900000002"/>
        <n v="15922250.140000001"/>
        <n v="1655.85"/>
        <n v="3572188.37"/>
        <n v="6135725.0099999998"/>
        <n v="2216410.7599999998"/>
        <n v="5146704.92"/>
        <n v="593040.09"/>
        <n v="1939776.55"/>
        <n v="1694787.28"/>
        <n v="1099525.71"/>
        <n v="188562.35"/>
        <n v="19074.7"/>
        <n v="16463.04"/>
        <n v="83679.06"/>
        <n v="52132.36"/>
        <n v="93951.24"/>
        <n v="57716.71"/>
        <n v="111291.03"/>
        <n v="385907.32"/>
        <n v="86066.93"/>
        <n v="0"/>
        <n v="671057.01"/>
        <n v="9739.48"/>
        <n v="286572.15999999997"/>
        <n v="452230.64"/>
        <n v="840684.61"/>
        <n v="20124.740000000002"/>
        <n v="42473.919999999998"/>
        <n v="23328.06"/>
        <n v="14132.29"/>
        <n v="9167.81"/>
        <n v="2177963.12"/>
        <n v="1072854.2"/>
        <n v="54768.62"/>
        <n v="234484.74"/>
        <n v="-14.33"/>
        <n v="14723.36"/>
        <n v="40902.589999999997"/>
        <n v="23150.98"/>
        <n v="5995"/>
        <s v=""/>
        <n v="411121.5"/>
        <n v="29199.06"/>
        <n v="82469.41"/>
        <n v="161348.20000000001"/>
        <n v="164160.54999999999"/>
        <n v="1068.8"/>
        <n v="162952.04999999999"/>
        <n v="74611.289999999994"/>
        <n v="62198.23"/>
        <n v="253934.16"/>
        <n v="149776.34"/>
        <n v="61987.71"/>
        <n v="86307.66"/>
        <n v="24376.11"/>
        <n v="887.94"/>
        <n v="28000"/>
        <n v="8647.67"/>
        <n v="31989.1"/>
        <n v="3690.5"/>
        <n v="20500"/>
        <n v="462705.36"/>
        <n v="905925.91"/>
        <n v="465762.02"/>
        <n v="9374.42"/>
        <n v="104309.07"/>
        <n v="294203.84000000003"/>
        <n v="247679.69"/>
        <n v="20315.86"/>
        <n v="99570.17"/>
        <n v="1331.9"/>
        <n v="1266.3900000000001"/>
        <n v="4010.19"/>
        <n v="13227.98"/>
        <n v="77181.460000000006"/>
        <n v="374.07"/>
        <n v="13438.12"/>
        <n v="58312.73"/>
        <n v="13647.24"/>
        <n v="3806.38"/>
        <n v="164608.04999999999"/>
        <n v="12909.53"/>
        <n v="703364"/>
        <n v="72248092.769999996"/>
        <n v="38137355.200000003"/>
        <n v="81069904.469999999"/>
        <n v="1393411.11"/>
        <n v="6123185.0499999998"/>
        <n v="44692127.479999997"/>
        <n v="1607240.14"/>
        <n v="34246673.659999996"/>
        <n v="13989751.789999999"/>
        <n v="11054055.24"/>
        <n v="4386895.6900000004"/>
        <n v="1043751.35"/>
        <n v="55465.09"/>
        <n v="1851086.27"/>
        <n v="270807.74"/>
        <n v="69025.45"/>
        <n v="496697.71"/>
        <n v="239697.39"/>
        <n v="1981761.93"/>
        <n v="753913.87"/>
        <n v="967327.1"/>
        <n v="140101.44"/>
        <n v="45950.559999999998"/>
        <n v="64459.16"/>
        <n v="4274477.2300000004"/>
        <n v="70324.75"/>
        <n v="58922.35"/>
        <n v="4028316.81"/>
        <n v="69324.58"/>
        <n v="28510.13"/>
        <n v="699606.13"/>
        <n v="957349.73"/>
        <n v="991950.68"/>
        <n v="194961.79"/>
        <n v="8435.7099999999991"/>
        <n v="213641.38"/>
        <n v="3580948.72"/>
        <n v="557715.54"/>
        <n v="9163314.5500000007"/>
        <n v="108704.17"/>
        <n v="6838.32"/>
        <n v="12046.64"/>
        <n v="1527.73"/>
        <n v="1038.45"/>
        <n v="17880.62"/>
        <n v="637.82000000000005"/>
        <n v="637474.99"/>
        <n v="206319.71"/>
        <n v="20612.72"/>
        <n v="108011.71"/>
      </sharedItems>
    </cacheField>
    <cacheField name="March 2021" numFmtId="43">
      <sharedItems containsMixedTypes="1" containsNumber="1" minValue="0" maxValue="81069904.469999999" count="139">
        <n v="25081.87"/>
        <n v="212190.55"/>
        <n v="802968.97"/>
        <n v="31408962.969999999"/>
        <n v="20956629.989999998"/>
        <n v="34848280.130000003"/>
        <n v="2773909.52"/>
        <n v="7328215.9900000002"/>
        <n v="16034178.65"/>
        <n v="1655.85"/>
        <n v="3645506.38"/>
        <n v="6162631.1699999999"/>
        <n v="2216410.7599999998"/>
        <n v="5191808.88"/>
        <n v="593040.09"/>
        <n v="1939776.55"/>
        <n v="1694787.28"/>
        <n v="1099525.71"/>
        <n v="188562.35"/>
        <n v="19074.7"/>
        <n v="16463.04"/>
        <n v="83679.06"/>
        <n v="52132.36"/>
        <n v="93951.24"/>
        <n v="57716.71"/>
        <n v="111291.03"/>
        <n v="385907.32"/>
        <n v="86066.93"/>
        <n v="0"/>
        <n v="671057.01"/>
        <n v="9739.48"/>
        <n v="286572.15999999997"/>
        <n v="452230.64"/>
        <n v="840684.61"/>
        <n v="20124.740000000002"/>
        <n v="42473.919999999998"/>
        <n v="23328.06"/>
        <n v="14132.29"/>
        <n v="9167.81"/>
        <n v="2193092.2200000002"/>
        <n v="1112881.98"/>
        <n v="54768.62"/>
        <n v="234484.74"/>
        <n v="14723.36"/>
        <n v="40902.589999999997"/>
        <n v="23150.98"/>
        <n v="5995"/>
        <s v=""/>
        <n v="419857.46"/>
        <n v="29199.06"/>
        <n v="82469.41"/>
        <n v="161348.20000000001"/>
        <n v="164160.54999999999"/>
        <n v="1068.8"/>
        <n v="162952.04999999999"/>
        <n v="74611.289999999994"/>
        <n v="62198.23"/>
        <n v="253934.16"/>
        <n v="149776.34"/>
        <n v="62549.3"/>
        <n v="86307.66"/>
        <n v="24376.11"/>
        <n v="887.94"/>
        <n v="28000"/>
        <n v="8647.67"/>
        <n v="31989.1"/>
        <n v="3768.92"/>
        <n v="20500"/>
        <n v="462705.36"/>
        <n v="887798.71"/>
        <n v="465762.02"/>
        <n v="9374.42"/>
        <n v="104309.07"/>
        <n v="294203.84000000003"/>
        <n v="247865.38"/>
        <n v="20315.86"/>
        <n v="99570.17"/>
        <n v="1331.9"/>
        <n v="1266.3900000000001"/>
        <n v="4010.19"/>
        <n v="13227.98"/>
        <n v="77181.460000000006"/>
        <n v="374.07"/>
        <n v="13438.12"/>
        <n v="58312.73"/>
        <n v="13647.24"/>
        <n v="3837.75"/>
        <n v="164608.04999999999"/>
        <n v="12909.53"/>
        <n v="703364"/>
        <n v="72558656.920000002"/>
        <n v="38129492.799999997"/>
        <n v="81069904.469999999"/>
        <n v="1393411.11"/>
        <n v="6130023.3700000001"/>
        <n v="45174486.850000001"/>
        <n v="1602841.27"/>
        <n v="36041583.020000003"/>
        <n v="14359131.039999999"/>
        <n v="11153233.060000001"/>
        <n v="4386895.6900000004"/>
        <n v="1043751.35"/>
        <n v="55465.09"/>
        <n v="1868966.89"/>
        <n v="270807.74"/>
        <n v="69025.45"/>
        <n v="496697.71"/>
        <n v="239697.39"/>
        <n v="1981761.93"/>
        <n v="753913.87"/>
        <n v="967964.92"/>
        <n v="140101.44"/>
        <n v="45950.559999999998"/>
        <n v="64459.16"/>
        <n v="4274972.2300000004"/>
        <n v="70324.75"/>
        <n v="58922.35"/>
        <n v="4035496.59"/>
        <n v="69324.58"/>
        <n v="28510.13"/>
        <n v="705436.25"/>
        <n v="957349.73"/>
        <n v="1007935.98"/>
        <n v="194961.79"/>
        <n v="8435.7099999999991"/>
        <n v="213641.38"/>
        <n v="4053432.84"/>
        <n v="468081.31"/>
        <n v="9997597.3599999994"/>
        <n v="91380.5"/>
        <n v="10538.81"/>
        <n v="1044.81"/>
        <n v="4477"/>
        <n v="2942.52"/>
        <n v="17568.43"/>
        <n v="650515.24"/>
        <n v="204283.09"/>
        <n v="20251.12"/>
        <n v="155174.84"/>
      </sharedItems>
    </cacheField>
    <cacheField name="April 2021" numFmtId="43">
      <sharedItems containsMixedTypes="1" containsNumber="1" minValue="0" maxValue="81069904.469999999" count="139">
        <n v="25081.87"/>
        <n v="212190.55"/>
        <n v="802968.97"/>
        <n v="31408962.969999999"/>
        <n v="20956637.489999998"/>
        <n v="34848280.130000003"/>
        <n v="2773909.52"/>
        <n v="7328215.9900000002"/>
        <n v="16167108.18"/>
        <n v="13829.99"/>
        <n v="3660606.24"/>
        <n v="6244809.7800000003"/>
        <n v="2216410.7599999998"/>
        <n v="5216441.74"/>
        <n v="593040.09"/>
        <n v="1939776.55"/>
        <n v="1694787.28"/>
        <n v="1099525.71"/>
        <n v="188562.35"/>
        <n v="19074.7"/>
        <n v="16463.04"/>
        <n v="83679.06"/>
        <n v="52132.36"/>
        <n v="88533.15"/>
        <n v="57716.71"/>
        <n v="111291.03"/>
        <n v="385907.32"/>
        <n v="86066.93"/>
        <n v="0"/>
        <n v="671057.01"/>
        <n v="9739.48"/>
        <n v="286572.15999999997"/>
        <n v="452230.64"/>
        <n v="840684.61"/>
        <n v="20124.740000000002"/>
        <n v="42473.919999999998"/>
        <n v="23328.06"/>
        <n v="14132.29"/>
        <n v="9167.81"/>
        <n v="2202743.12"/>
        <n v="1480766.82"/>
        <n v="54768.62"/>
        <n v="234484.74"/>
        <n v="14723.36"/>
        <n v="40902.589999999997"/>
        <n v="23150.98"/>
        <n v="5995"/>
        <s v=""/>
        <n v="420977.58"/>
        <n v="29199.06"/>
        <n v="82469.41"/>
        <n v="161348.20000000001"/>
        <n v="250468.21"/>
        <n v="1068.8"/>
        <n v="162952.04999999999"/>
        <n v="74611.289999999994"/>
        <n v="62198.23"/>
        <n v="253934.16"/>
        <n v="149776.34"/>
        <n v="62549.3"/>
        <n v="24376.11"/>
        <n v="887.94"/>
        <n v="28000"/>
        <n v="13578.42"/>
        <n v="31989.1"/>
        <n v="3778.97"/>
        <n v="20500"/>
        <n v="462705.36"/>
        <n v="887798.71"/>
        <n v="465762.02"/>
        <n v="9374.42"/>
        <n v="104309.07"/>
        <n v="294203.84000000003"/>
        <n v="248035.96"/>
        <n v="20315.86"/>
        <n v="99570.17"/>
        <n v="1331.9"/>
        <n v="1266.3900000000001"/>
        <n v="4010.19"/>
        <n v="13227.98"/>
        <n v="77181.460000000006"/>
        <n v="374.07"/>
        <n v="13438.12"/>
        <n v="58312.73"/>
        <n v="13647.24"/>
        <n v="3841.77"/>
        <n v="164608.04999999999"/>
        <n v="12909.53"/>
        <n v="703364"/>
        <n v="72918402.659999996"/>
        <n v="38193510.340000004"/>
        <n v="81069904.469999999"/>
        <n v="1483818.47"/>
        <n v="6130023.3700000001"/>
        <n v="45703533.859999999"/>
        <n v="1602841.27"/>
        <n v="36475718.710000001"/>
        <n v="14579280.83"/>
        <n v="11394945.140000001"/>
        <n v="4387773.09"/>
        <n v="1043751.35"/>
        <n v="55465.09"/>
        <n v="1873225.04"/>
        <n v="270807.74"/>
        <n v="69025.45"/>
        <n v="496697.71"/>
        <n v="239697.39"/>
        <n v="1981761.93"/>
        <n v="753913.87"/>
        <n v="967964.92"/>
        <n v="140101.44"/>
        <n v="45950.559999999998"/>
        <n v="64459.16"/>
        <n v="4261025.45"/>
        <n v="70324.75"/>
        <n v="58922.35"/>
        <n v="4040078.76"/>
        <n v="69324.58"/>
        <n v="28510.13"/>
        <n v="705436.25"/>
        <n v="957349.73"/>
        <n v="1007240.53"/>
        <n v="194961.79"/>
        <n v="8435.7099999999991"/>
        <n v="213641.38"/>
        <n v="3891497.25"/>
        <n v="597847.56999999995"/>
        <n v="10047865.5"/>
        <n v="15089.03"/>
        <n v="27284"/>
        <n v="21091.57"/>
        <n v="34964.75"/>
        <n v="2942.52"/>
        <n v="21259.93"/>
        <n v="652250.72"/>
        <n v="18987.63"/>
        <n v="199700.92"/>
        <n v="20251.12"/>
        <n v="155174.84"/>
      </sharedItems>
    </cacheField>
    <cacheField name="May 2021" numFmtId="43">
      <sharedItems containsSemiMixedTypes="0" containsString="0" containsNumber="1" minValue="0" maxValue="81073558.010000005"/>
    </cacheField>
    <cacheField name="June 2021" numFmtId="43">
      <sharedItems containsSemiMixedTypes="0" containsString="0" containsNumber="1" minValue="0" maxValue="81073558.0100000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Onsomu, Philip" refreshedDate="44574.654144097221" createdVersion="6" refreshedVersion="6" minRefreshableVersion="3" recordCount="163">
  <cacheSource type="worksheet">
    <worksheetSource ref="A2:Y165" sheet="FPU 13 Month May 2020-June  (2"/>
  </cacheSource>
  <cacheFields count="25">
    <cacheField name="company_description" numFmtId="0">
      <sharedItems count="4">
        <s v="Central Florida Gas"/>
        <s v="FPU Ft Meade"/>
        <s v="FPU Indiantown"/>
        <s v="FPU Natural Gas"/>
      </sharedItems>
    </cacheField>
    <cacheField name="business_segment_description" numFmtId="0">
      <sharedItems/>
    </cacheField>
    <cacheField name="gl_account_description" numFmtId="0">
      <sharedItems count="2">
        <s v="1010 PLANT"/>
        <s v="1060 INSERVICE"/>
      </sharedItems>
    </cacheField>
    <cacheField name="func_class_description" numFmtId="0">
      <sharedItems count="4">
        <s v="Manufactured Gas Production Plant"/>
        <s v="Nat Gas Distribution Plant"/>
        <s v="Nat Gas General Plant"/>
        <s v="Nat Gas Intangible Plant"/>
      </sharedItems>
    </cacheField>
    <cacheField name="ferc_plant_account_description" numFmtId="0">
      <sharedItems count="28">
        <s v="305 - Gas Structures + Improvements"/>
        <s v="374 - Land and land rights"/>
        <s v="375 - Structures and Improvements"/>
        <s v="376 - Mains"/>
        <s v="378 - Meas. and reg. stat. eq.-Gen"/>
        <s v="379 - Meas. and reg. stat. eq.-City"/>
        <s v="380 - Services"/>
        <s v="381 - Meters"/>
        <s v="382 - Meter installations"/>
        <s v="383 - House regulators"/>
        <s v="385 - Ind. measuring and regulating"/>
        <s v="387 - Other equipment"/>
        <s v="391G - Office furniture and equip"/>
        <s v="398G - Miscellaneous equipment"/>
        <s v="389G - Land and land rights"/>
        <s v="390G - Structures and improvements"/>
        <s v="392G - Transportation equipment"/>
        <s v="394G - Tools, shop and garage equip"/>
        <s v="396G - Power operated equipment"/>
        <s v="397G - Communication equipment"/>
        <s v="301G - Organization"/>
        <s v="302G - Franchises and consents"/>
        <s v="384 - House regulator installations"/>
        <s v="393G - Stores equipment"/>
        <s v="121 - Nonutility property"/>
        <s v="303G - Misc intangible plant"/>
        <s v="392 - Transportation equipment"/>
        <s v="393 - Stores equipment"/>
      </sharedItems>
    </cacheField>
    <cacheField name="utility_account_utility_account_desc" numFmtId="0">
      <sharedItems count="47">
        <s v="3-3050 - Struc&amp;Impr"/>
        <s v="3-3740 - Land &amp; Land Rights"/>
        <s v="3-3750 - Struc&amp;Impr"/>
        <s v="3-3761 - Mains PL"/>
        <s v="3-3762 - Mains ST"/>
        <s v="3-376G - Mains GRIP"/>
        <s v="3-3780 - M&amp;R Stat Eq-Gen"/>
        <s v="3-3790 - M&amp;R Stat Eq-CGate"/>
        <s v="3-3801 - Services PL"/>
        <s v="3-3802 - Services ST"/>
        <s v="3-380G - Services GRIP"/>
        <s v="3-3810 - Meters"/>
        <s v="3-3811 - Meters-MTU/DCU"/>
        <s v="3-3820 - Meter Installs"/>
        <s v="3-3821 - Meter Installs-MTU/DCU"/>
        <s v="3-3830 - House Reg"/>
        <s v="3-3850 - M&amp;R Stat Eq-Ind"/>
        <s v="3-3870 - Other Eq"/>
        <s v="3-391S - Alloc Sys Software"/>
        <s v="3-398A - Alloc Misc Equip"/>
        <s v="3-389A - Alloc Land - FB"/>
        <s v="3-3900 - Struc&amp;Impr"/>
        <s v="3-390A - Alloc Struc&amp;Impr"/>
        <s v="3-3910 - Offc Furn &amp; Eq"/>
        <s v="3-3912 - Comp Hdwr"/>
        <s v="3-3913 - Furn &amp; Fix"/>
        <s v="3-3914 - Sys Sftwr"/>
        <s v="3-3920 - Transp Equip"/>
        <s v="3-3921 - Cars"/>
        <s v="3-3922 - Lt Truck/Van"/>
        <s v="3-3924 - Trailers"/>
        <s v="3-3940 - Tools/Shop Eq"/>
        <s v="3-3960 - Pwr Op Equip"/>
        <s v="3-3970 - Comm Eq"/>
        <s v="3-3971 - DCU/AMR"/>
        <s v="3-3980 - Misc Equip"/>
        <s v="3-3010-Organization"/>
        <s v="3-3020-Franchise &amp; Consents"/>
        <s v="3-3840 - House Reg Installs"/>
        <s v="3-3890 - Land &amp; Land Rights"/>
        <s v="3-3741 - Land Rights"/>
        <s v="3-391A - Alloc Offc Furn &amp; Eq"/>
        <s v="3-3911 - Comp &amp; Periph"/>
        <s v="3-3930 - Stores Equip"/>
        <s v="3-1210- Plant Non-Utility Prop"/>
        <s v="3-3030 - Misc Intang Plant"/>
        <s v="3-3923 - HD Truck/Bobtail"/>
      </sharedItems>
    </cacheField>
    <cacheField name="May 2020" numFmtId="43">
      <sharedItems containsBlank="1" containsMixedTypes="1" containsNumber="1" minValue="-2210.27" maxValue="81069904.469999999"/>
    </cacheField>
    <cacheField name="June 2020" numFmtId="43">
      <sharedItems containsBlank="1" containsMixedTypes="1" containsNumber="1" minValue="-2210.27" maxValue="81069904.469999999"/>
    </cacheField>
    <cacheField name="July 2020" numFmtId="43">
      <sharedItems containsBlank="1" containsMixedTypes="1" containsNumber="1" minValue="-2973.75" maxValue="81069904.469999999"/>
    </cacheField>
    <cacheField name="August 2020" numFmtId="43">
      <sharedItems containsBlank="1" containsMixedTypes="1" containsNumber="1" minValue="-4123.75" maxValue="81069904.469999999"/>
    </cacheField>
    <cacheField name="September 2020" numFmtId="43">
      <sharedItems containsBlank="1" containsMixedTypes="1" containsNumber="1" minValue="-2210.27" maxValue="81069904.469999999"/>
    </cacheField>
    <cacheField name="October 2020" numFmtId="43">
      <sharedItems containsBlank="1" containsMixedTypes="1" containsNumber="1" minValue="-2210.27" maxValue="81069904.469999999"/>
    </cacheField>
    <cacheField name="November 2020" numFmtId="43">
      <sharedItems containsBlank="1" containsMixedTypes="1" containsNumber="1" minValue="-4096.62" maxValue="81069904.469999999"/>
    </cacheField>
    <cacheField name="December 2020" numFmtId="43">
      <sharedItems containsBlank="1" containsMixedTypes="1" containsNumber="1" minValue="-814.27" maxValue="81069904.469999999" count="139">
        <s v=""/>
        <n v="212190.55"/>
        <n v="788018.97"/>
        <n v="31377377.43"/>
        <n v="20959287.489999998"/>
        <n v="34848280.130000003"/>
        <n v="2773909.52"/>
        <n v="7327818.5300000003"/>
        <n v="15728195.9"/>
        <n v="3505036.95"/>
        <n v="5968740.8700000001"/>
        <n v="2216410.7599999998"/>
        <n v="5110294.76"/>
        <n v="593040.09"/>
        <n v="1893921.7"/>
        <n v="1694787.28"/>
        <n v="1099525.71"/>
        <n v="188562.35"/>
        <n v="19074.7"/>
        <n v="16463.04"/>
        <n v="68679.06"/>
        <n v="52132.36"/>
        <n v="93951.24"/>
        <n v="57716.71"/>
        <n v="111291.03"/>
        <n v="385907.32"/>
        <n v="86066.93"/>
        <n v="0"/>
        <n v="671057.01"/>
        <n v="9739.48"/>
        <n v="286572.15999999997"/>
        <n v="452230.64"/>
        <n v="840684.61"/>
        <n v="20124.740000000002"/>
        <n v="42473.919999999998"/>
        <n v="23328.06"/>
        <n v="14132.29"/>
        <n v="25081.87"/>
        <n v="9167.81"/>
        <n v="1980323.59"/>
        <n v="1018868.26"/>
        <n v="54768.62"/>
        <n v="234484.74"/>
        <m/>
        <n v="12165.92"/>
        <n v="40902.589999999997"/>
        <n v="23150.98"/>
        <n v="5995"/>
        <n v="407527.98"/>
        <n v="29199.06"/>
        <n v="82469.41"/>
        <n v="161348.20000000001"/>
        <n v="164160.54999999999"/>
        <n v="1068.8"/>
        <n v="162952.04999999999"/>
        <n v="74611.289999999994"/>
        <n v="62198.23"/>
        <n v="253934.16"/>
        <n v="149776.34"/>
        <n v="61679.06"/>
        <n v="86307.66"/>
        <n v="24376.11"/>
        <n v="887.94"/>
        <n v="28000"/>
        <n v="8647.67"/>
        <n v="31989.1"/>
        <n v="3658.24"/>
        <n v="20500"/>
        <n v="462705.36"/>
        <n v="905925.91"/>
        <n v="465762.02"/>
        <n v="9374.42"/>
        <n v="104132.33"/>
        <n v="294203.84000000003"/>
        <n v="247679.69"/>
        <n v="20315.86"/>
        <n v="99570.17"/>
        <n v="1331.9"/>
        <n v="1266.3900000000001"/>
        <n v="4010.19"/>
        <n v="13227.98"/>
        <n v="77181.460000000006"/>
        <n v="374.07"/>
        <n v="13438.12"/>
        <n v="58312.73"/>
        <n v="13647.24"/>
        <n v="3771.98"/>
        <n v="164608.04999999999"/>
        <n v="12909.53"/>
        <n v="689405.9"/>
        <n v="71263796.420000002"/>
        <n v="37981128.799999997"/>
        <n v="81069904.469999999"/>
        <n v="1393411.11"/>
        <n v="6112371.7999999998"/>
        <n v="43623851.18"/>
        <n v="1602827.94"/>
        <n v="33294750.190000001"/>
        <n v="13435868.699999999"/>
        <n v="10814031.960000001"/>
        <n v="4233053.7"/>
        <n v="1043751.35"/>
        <n v="55465.09"/>
        <n v="1828761.23"/>
        <n v="270807.74"/>
        <n v="69025.45"/>
        <n v="4041861.17"/>
        <n v="239697.39"/>
        <n v="1982576.2"/>
        <n v="753913.87"/>
        <n v="967327.1"/>
        <n v="140101.44"/>
        <n v="74053.09"/>
        <n v="64459.16"/>
        <n v="4274477.2300000004"/>
        <n v="70324.75"/>
        <n v="58922.35"/>
        <n v="4028316.81"/>
        <n v="69324.58"/>
        <n v="28510.13"/>
        <n v="670460.99"/>
        <n v="957349.73"/>
        <n v="981657.15"/>
        <n v="194961.79"/>
        <n v="8435.7099999999991"/>
        <n v="213641.38"/>
        <n v="3639832.59"/>
        <n v="254965.68"/>
        <n v="8539273.6999999993"/>
        <n v="842.53"/>
        <n v="-5.3"/>
        <n v="8.58"/>
        <n v="22736.46"/>
        <n v="-814.27"/>
        <n v="637.82000000000005"/>
        <n v="631907.30000000005"/>
        <n v="357848.39"/>
        <n v="49757.86"/>
        <n v="118305.24"/>
      </sharedItems>
    </cacheField>
    <cacheField name="January 2021" numFmtId="43">
      <sharedItems containsBlank="1" containsMixedTypes="1" containsNumber="1" minValue="0" maxValue="81069904.469999999" count="140">
        <n v="25081.87"/>
        <n v="212190.55"/>
        <n v="802968.97"/>
        <n v="31403326.879999999"/>
        <n v="20959287.489999998"/>
        <n v="34848280.130000003"/>
        <n v="2773909.52"/>
        <n v="7328215.9900000002"/>
        <n v="15818579.93"/>
        <n v="1652.23"/>
        <n v="3548804.33"/>
        <n v="6058597.54"/>
        <n v="2216410.7599999998"/>
        <n v="5129949.9000000004"/>
        <n v="593040.09"/>
        <n v="1919234.55"/>
        <n v="1694787.28"/>
        <n v="1099525.71"/>
        <n v="188562.35"/>
        <n v="19074.7"/>
        <n v="16463.04"/>
        <n v="68679.06"/>
        <n v="52132.36"/>
        <n v="93951.24"/>
        <n v="57716.71"/>
        <n v="111291.03"/>
        <n v="385907.32"/>
        <n v="86066.93"/>
        <n v="0"/>
        <n v="671057.01"/>
        <n v="9739.48"/>
        <n v="286572.15999999997"/>
        <n v="452230.64"/>
        <n v="840684.61"/>
        <n v="20124.740000000002"/>
        <n v="42473.919999999998"/>
        <n v="23328.06"/>
        <n v="14132.29"/>
        <n v="9167.81"/>
        <n v="2117483.62"/>
        <n v="1074916.1100000001"/>
        <n v="54768.62"/>
        <n v="234484.74"/>
        <m/>
        <n v="12165.92"/>
        <n v="40902.589999999997"/>
        <n v="23150.98"/>
        <n v="5995"/>
        <s v=""/>
        <n v="410350.66"/>
        <n v="29199.06"/>
        <n v="82469.41"/>
        <n v="161348.20000000001"/>
        <n v="164160.54999999999"/>
        <n v="1068.8"/>
        <n v="162952.04999999999"/>
        <n v="74611.289999999994"/>
        <n v="62198.23"/>
        <n v="253934.16"/>
        <n v="149776.34"/>
        <n v="61987.71"/>
        <n v="86307.66"/>
        <n v="24376.11"/>
        <n v="887.94"/>
        <n v="28000"/>
        <n v="8647.67"/>
        <n v="31989.1"/>
        <n v="3683.58"/>
        <n v="20500"/>
        <n v="462705.36"/>
        <n v="905925.91"/>
        <n v="465762.02"/>
        <n v="9374.42"/>
        <n v="104132.33"/>
        <n v="294203.84000000003"/>
        <n v="247679.69"/>
        <n v="20315.86"/>
        <n v="99570.17"/>
        <n v="1331.9"/>
        <n v="1266.3900000000001"/>
        <n v="4010.19"/>
        <n v="13227.98"/>
        <n v="77181.460000000006"/>
        <n v="374.07"/>
        <n v="13438.12"/>
        <n v="58312.73"/>
        <n v="13647.24"/>
        <n v="3803.61"/>
        <n v="164608.04999999999"/>
        <n v="12909.53"/>
        <n v="703364"/>
        <n v="72103918.609999999"/>
        <n v="38135355.200000003"/>
        <n v="81069904.469999999"/>
        <n v="1393411.11"/>
        <n v="6112371.7999999998"/>
        <n v="44248505.329999998"/>
        <n v="1607239.34"/>
        <n v="33644283.210000001"/>
        <n v="13852047.5"/>
        <n v="10915427.220000001"/>
        <n v="4371059.6399999997"/>
        <n v="1043751.35"/>
        <n v="55465.09"/>
        <n v="1828761.23"/>
        <n v="270807.74"/>
        <n v="69025.45"/>
        <n v="4041861.17"/>
        <n v="239697.39"/>
        <n v="1981761.93"/>
        <n v="753913.87"/>
        <n v="967327.1"/>
        <n v="140101.44"/>
        <n v="56547.31"/>
        <n v="64459.16"/>
        <n v="4274477.2300000004"/>
        <n v="70324.75"/>
        <n v="58922.35"/>
        <n v="4028316.81"/>
        <n v="69324.58"/>
        <n v="28510.13"/>
        <n v="670460.99"/>
        <n v="957349.73"/>
        <n v="991950.68"/>
        <n v="194961.79"/>
        <n v="8435.7099999999991"/>
        <n v="213641.38"/>
        <n v="3428533.46"/>
        <n v="170769.73"/>
        <n v="8798106.5899999999"/>
        <n v="10813.25"/>
        <n v="843.2"/>
        <n v="1038.45"/>
        <n v="8.52"/>
        <n v="22736.46"/>
        <n v="637.82000000000005"/>
        <n v="636280.68000000005"/>
        <n v="206319.71"/>
        <n v="49757.86"/>
        <n v="108011.71"/>
      </sharedItems>
    </cacheField>
    <cacheField name="February 2021" numFmtId="43">
      <sharedItems containsBlank="1" containsMixedTypes="1" containsNumber="1" minValue="-14.33" maxValue="81069904.469999999" count="142">
        <n v="25081.87"/>
        <n v="212190.55"/>
        <n v="802968.97"/>
        <n v="31410171"/>
        <n v="20959287.489999998"/>
        <n v="34848280.130000003"/>
        <n v="2773909.52"/>
        <n v="7328215.9900000002"/>
        <n v="15922250.140000001"/>
        <n v="1655.85"/>
        <n v="3572188.37"/>
        <n v="6135725.0099999998"/>
        <n v="2216410.7599999998"/>
        <n v="5146704.92"/>
        <n v="593040.09"/>
        <n v="1939776.55"/>
        <n v="1694787.28"/>
        <n v="1099525.71"/>
        <n v="188562.35"/>
        <n v="19074.7"/>
        <n v="16463.04"/>
        <n v="83679.06"/>
        <n v="52132.36"/>
        <n v="93951.24"/>
        <n v="57716.71"/>
        <n v="111291.03"/>
        <n v="385907.32"/>
        <n v="86066.93"/>
        <n v="0"/>
        <n v="671057.01"/>
        <n v="9739.48"/>
        <n v="286572.15999999997"/>
        <n v="452230.64"/>
        <n v="840684.61"/>
        <n v="20124.740000000002"/>
        <n v="42473.919999999998"/>
        <n v="23328.06"/>
        <n v="14132.29"/>
        <n v="9167.81"/>
        <n v="2177963.12"/>
        <n v="1072854.2"/>
        <n v="54768.62"/>
        <n v="234484.74"/>
        <n v="-14.33"/>
        <m/>
        <n v="14723.36"/>
        <n v="40902.589999999997"/>
        <n v="23150.98"/>
        <n v="5995"/>
        <s v=""/>
        <n v="411121.5"/>
        <n v="29199.06"/>
        <n v="82469.41"/>
        <n v="161348.20000000001"/>
        <n v="164160.54999999999"/>
        <n v="1068.8"/>
        <n v="162952.04999999999"/>
        <n v="74611.289999999994"/>
        <n v="62198.23"/>
        <n v="253934.16"/>
        <n v="149776.34"/>
        <n v="61987.71"/>
        <n v="86307.66"/>
        <n v="24376.11"/>
        <n v="887.94"/>
        <n v="28000"/>
        <n v="8647.67"/>
        <n v="31989.1"/>
        <n v="3690.5"/>
        <n v="20500"/>
        <n v="462705.36"/>
        <n v="905925.91"/>
        <n v="465762.02"/>
        <n v="9374.42"/>
        <n v="104309.07"/>
        <n v="294203.84000000003"/>
        <n v="247679.69"/>
        <n v="20315.86"/>
        <n v="99570.17"/>
        <n v="1331.9"/>
        <n v="1266.3900000000001"/>
        <n v="4010.19"/>
        <n v="13227.98"/>
        <n v="77181.460000000006"/>
        <n v="374.07"/>
        <n v="13438.12"/>
        <n v="58312.73"/>
        <n v="13647.24"/>
        <n v="3806.38"/>
        <n v="164608.04999999999"/>
        <n v="12909.53"/>
        <n v="703364"/>
        <n v="72248092.769999996"/>
        <n v="38137355.200000003"/>
        <n v="81069904.469999999"/>
        <n v="1393411.11"/>
        <n v="6123185.0499999998"/>
        <n v="44692127.479999997"/>
        <n v="1607240.14"/>
        <n v="34246673.659999996"/>
        <n v="13989751.789999999"/>
        <n v="11054055.24"/>
        <n v="4386895.6900000004"/>
        <n v="1043751.35"/>
        <n v="55465.09"/>
        <n v="1851086.27"/>
        <n v="270807.74"/>
        <n v="69025.45"/>
        <n v="496697.71"/>
        <n v="239697.39"/>
        <n v="1981761.93"/>
        <n v="753913.87"/>
        <n v="967327.1"/>
        <n v="140101.44"/>
        <n v="45950.559999999998"/>
        <n v="64459.16"/>
        <n v="4274477.2300000004"/>
        <n v="70324.75"/>
        <n v="58922.35"/>
        <n v="4028316.81"/>
        <n v="69324.58"/>
        <n v="28510.13"/>
        <n v="699606.13"/>
        <n v="957349.73"/>
        <n v="991950.68"/>
        <n v="194961.79"/>
        <n v="8435.7099999999991"/>
        <n v="213641.38"/>
        <n v="3580948.72"/>
        <n v="557715.54"/>
        <n v="9163314.5500000007"/>
        <n v="108704.17"/>
        <n v="6838.32"/>
        <n v="12046.64"/>
        <n v="1527.73"/>
        <n v="1038.45"/>
        <n v="17880.62"/>
        <n v="637.82000000000005"/>
        <n v="637474.99"/>
        <n v="206319.71"/>
        <n v="20612.72"/>
        <n v="108011.71"/>
      </sharedItems>
    </cacheField>
    <cacheField name="March 2021" numFmtId="43">
      <sharedItems containsBlank="1" containsMixedTypes="1" containsNumber="1" minValue="0" maxValue="81069904.469999999" count="140">
        <n v="25081.87"/>
        <n v="212190.55"/>
        <n v="802968.97"/>
        <n v="31408962.969999999"/>
        <n v="20956629.989999998"/>
        <n v="34848280.130000003"/>
        <n v="2773909.52"/>
        <n v="7328215.9900000002"/>
        <n v="16034178.65"/>
        <n v="1655.85"/>
        <n v="3645506.38"/>
        <n v="6162631.1699999999"/>
        <n v="2216410.7599999998"/>
        <n v="5191808.88"/>
        <n v="593040.09"/>
        <n v="1939776.55"/>
        <n v="1694787.28"/>
        <n v="1099525.71"/>
        <n v="188562.35"/>
        <n v="19074.7"/>
        <n v="16463.04"/>
        <n v="83679.06"/>
        <n v="52132.36"/>
        <n v="93951.24"/>
        <n v="57716.71"/>
        <n v="111291.03"/>
        <n v="385907.32"/>
        <n v="86066.93"/>
        <n v="0"/>
        <n v="671057.01"/>
        <n v="9739.48"/>
        <n v="286572.15999999997"/>
        <n v="452230.64"/>
        <n v="840684.61"/>
        <n v="20124.740000000002"/>
        <n v="42473.919999999998"/>
        <n v="23328.06"/>
        <n v="14132.29"/>
        <n v="9167.81"/>
        <n v="2193092.2200000002"/>
        <n v="1112881.98"/>
        <n v="54768.62"/>
        <n v="234484.74"/>
        <m/>
        <n v="14723.36"/>
        <n v="40902.589999999997"/>
        <n v="23150.98"/>
        <n v="5995"/>
        <s v=""/>
        <n v="419857.46"/>
        <n v="29199.06"/>
        <n v="82469.41"/>
        <n v="161348.20000000001"/>
        <n v="164160.54999999999"/>
        <n v="1068.8"/>
        <n v="162952.04999999999"/>
        <n v="74611.289999999994"/>
        <n v="62198.23"/>
        <n v="253934.16"/>
        <n v="149776.34"/>
        <n v="62549.3"/>
        <n v="86307.66"/>
        <n v="24376.11"/>
        <n v="887.94"/>
        <n v="28000"/>
        <n v="8647.67"/>
        <n v="31989.1"/>
        <n v="3768.92"/>
        <n v="20500"/>
        <n v="462705.36"/>
        <n v="887798.71"/>
        <n v="465762.02"/>
        <n v="9374.42"/>
        <n v="104309.07"/>
        <n v="294203.84000000003"/>
        <n v="247865.38"/>
        <n v="20315.86"/>
        <n v="99570.17"/>
        <n v="1331.9"/>
        <n v="1266.3900000000001"/>
        <n v="4010.19"/>
        <n v="13227.98"/>
        <n v="77181.460000000006"/>
        <n v="374.07"/>
        <n v="13438.12"/>
        <n v="58312.73"/>
        <n v="13647.24"/>
        <n v="3837.75"/>
        <n v="164608.04999999999"/>
        <n v="12909.53"/>
        <n v="703364"/>
        <n v="72558656.920000002"/>
        <n v="38129492.799999997"/>
        <n v="81069904.469999999"/>
        <n v="1393411.11"/>
        <n v="6130023.3700000001"/>
        <n v="45174486.850000001"/>
        <n v="1602841.27"/>
        <n v="36041583.020000003"/>
        <n v="14359131.039999999"/>
        <n v="11153233.060000001"/>
        <n v="4386895.6900000004"/>
        <n v="1043751.35"/>
        <n v="55465.09"/>
        <n v="1868966.89"/>
        <n v="270807.74"/>
        <n v="69025.45"/>
        <n v="496697.71"/>
        <n v="239697.39"/>
        <n v="1981761.93"/>
        <n v="753913.87"/>
        <n v="967964.92"/>
        <n v="140101.44"/>
        <n v="45950.559999999998"/>
        <n v="64459.16"/>
        <n v="4274972.2300000004"/>
        <n v="70324.75"/>
        <n v="58922.35"/>
        <n v="4035496.59"/>
        <n v="69324.58"/>
        <n v="28510.13"/>
        <n v="705436.25"/>
        <n v="957349.73"/>
        <n v="1007935.98"/>
        <n v="194961.79"/>
        <n v="8435.7099999999991"/>
        <n v="213641.38"/>
        <n v="4053432.84"/>
        <n v="468081.31"/>
        <n v="9997597.3599999994"/>
        <n v="91380.5"/>
        <n v="10538.81"/>
        <n v="1044.81"/>
        <n v="4477"/>
        <n v="2942.52"/>
        <n v="17568.43"/>
        <n v="650515.24"/>
        <n v="204283.09"/>
        <n v="20251.12"/>
        <n v="155174.84"/>
      </sharedItems>
    </cacheField>
    <cacheField name="April 2021" numFmtId="43">
      <sharedItems containsBlank="1" containsMixedTypes="1" containsNumber="1" minValue="0" maxValue="81069904.469999999" count="140">
        <n v="25081.87"/>
        <n v="212190.55"/>
        <n v="802968.97"/>
        <n v="31408962.969999999"/>
        <n v="20956637.489999998"/>
        <n v="34848280.130000003"/>
        <n v="2773909.52"/>
        <n v="7328215.9900000002"/>
        <n v="16167108.18"/>
        <n v="13829.99"/>
        <n v="3660606.24"/>
        <n v="6244809.7800000003"/>
        <n v="2216410.7599999998"/>
        <n v="5216441.74"/>
        <n v="593040.09"/>
        <n v="1939776.55"/>
        <n v="1694787.28"/>
        <n v="1099525.71"/>
        <n v="188562.35"/>
        <n v="19074.7"/>
        <n v="16463.04"/>
        <n v="83679.06"/>
        <n v="52132.36"/>
        <n v="88533.15"/>
        <n v="57716.71"/>
        <n v="111291.03"/>
        <n v="385907.32"/>
        <n v="86066.93"/>
        <n v="0"/>
        <n v="671057.01"/>
        <n v="9739.48"/>
        <n v="286572.15999999997"/>
        <n v="452230.64"/>
        <n v="840684.61"/>
        <n v="20124.740000000002"/>
        <n v="42473.919999999998"/>
        <n v="23328.06"/>
        <n v="14132.29"/>
        <n v="9167.81"/>
        <n v="2202743.12"/>
        <n v="1480766.82"/>
        <n v="54768.62"/>
        <n v="234484.74"/>
        <m/>
        <n v="14723.36"/>
        <n v="40902.589999999997"/>
        <n v="23150.98"/>
        <n v="5995"/>
        <s v=""/>
        <n v="420977.58"/>
        <n v="29199.06"/>
        <n v="82469.41"/>
        <n v="161348.20000000001"/>
        <n v="250468.21"/>
        <n v="1068.8"/>
        <n v="162952.04999999999"/>
        <n v="74611.289999999994"/>
        <n v="62198.23"/>
        <n v="253934.16"/>
        <n v="149776.34"/>
        <n v="62549.3"/>
        <n v="24376.11"/>
        <n v="887.94"/>
        <n v="28000"/>
        <n v="13578.42"/>
        <n v="31989.1"/>
        <n v="3778.97"/>
        <n v="20500"/>
        <n v="462705.36"/>
        <n v="887798.71"/>
        <n v="465762.02"/>
        <n v="9374.42"/>
        <n v="104309.07"/>
        <n v="294203.84000000003"/>
        <n v="248035.96"/>
        <n v="20315.86"/>
        <n v="99570.17"/>
        <n v="1331.9"/>
        <n v="1266.3900000000001"/>
        <n v="4010.19"/>
        <n v="13227.98"/>
        <n v="77181.460000000006"/>
        <n v="374.07"/>
        <n v="13438.12"/>
        <n v="58312.73"/>
        <n v="13647.24"/>
        <n v="3841.77"/>
        <n v="164608.04999999999"/>
        <n v="12909.53"/>
        <n v="703364"/>
        <n v="72918402.659999996"/>
        <n v="38193510.340000004"/>
        <n v="81069904.469999999"/>
        <n v="1483818.47"/>
        <n v="6130023.3700000001"/>
        <n v="45703533.859999999"/>
        <n v="1602841.27"/>
        <n v="36475718.710000001"/>
        <n v="14579280.83"/>
        <n v="11394945.140000001"/>
        <n v="4387773.09"/>
        <n v="1043751.35"/>
        <n v="55465.09"/>
        <n v="1873225.04"/>
        <n v="270807.74"/>
        <n v="69025.45"/>
        <n v="496697.71"/>
        <n v="239697.39"/>
        <n v="1981761.93"/>
        <n v="753913.87"/>
        <n v="967964.92"/>
        <n v="140101.44"/>
        <n v="45950.559999999998"/>
        <n v="64459.16"/>
        <n v="4261025.45"/>
        <n v="70324.75"/>
        <n v="58922.35"/>
        <n v="4040078.76"/>
        <n v="69324.58"/>
        <n v="28510.13"/>
        <n v="705436.25"/>
        <n v="957349.73"/>
        <n v="1007240.53"/>
        <n v="194961.79"/>
        <n v="8435.7099999999991"/>
        <n v="213641.38"/>
        <n v="3891497.25"/>
        <n v="597847.56999999995"/>
        <n v="10047865.5"/>
        <n v="15089.03"/>
        <n v="27284"/>
        <n v="21091.57"/>
        <n v="34964.75"/>
        <n v="2942.52"/>
        <n v="21259.93"/>
        <n v="652250.72"/>
        <n v="18987.63"/>
        <n v="199700.92"/>
        <n v="20251.12"/>
        <n v="155174.84"/>
      </sharedItems>
    </cacheField>
    <cacheField name="May 2021" numFmtId="43">
      <sharedItems containsString="0" containsBlank="1" containsNumber="1" minValue="0" maxValue="81073558.010000005"/>
    </cacheField>
    <cacheField name="June 2021" numFmtId="43">
      <sharedItems containsString="0" containsBlank="1" containsNumber="1" minValue="0" maxValue="81073558.010000005"/>
    </cacheField>
    <cacheField name="July 2021" numFmtId="43">
      <sharedItems containsString="0" containsBlank="1" containsNumber="1" minValue="0" maxValue="81073558.010000005"/>
    </cacheField>
    <cacheField name="August 2021" numFmtId="43">
      <sharedItems containsString="0" containsBlank="1" containsNumber="1" minValue="0" maxValue="81073558.010000005"/>
    </cacheField>
    <cacheField name="September 2021" numFmtId="43">
      <sharedItems containsString="0" containsBlank="1" containsNumber="1" minValue="0" maxValue="81073558.010000005" count="145">
        <n v="25081.87"/>
        <n v="212190.55"/>
        <n v="802968.97"/>
        <n v="31408962.969999999"/>
        <n v="20956637.489999998"/>
        <n v="35003780.43"/>
        <n v="2782803.18"/>
        <n v="7328215.9900000002"/>
        <n v="16616016.67"/>
        <n v="22732.04"/>
        <n v="3767811.53"/>
        <n v="6461009.5499999998"/>
        <n v="2216410.7599999998"/>
        <n v="5345516.51"/>
        <n v="593040.09"/>
        <n v="1942125.5"/>
        <n v="1694787.28"/>
        <n v="1099525.71"/>
        <n v="188562.35"/>
        <n v="19074.7"/>
        <n v="16463.04"/>
        <n v="83679.06"/>
        <n v="52132.36"/>
        <n v="66286.11"/>
        <n v="55436.67"/>
        <n v="111291.03"/>
        <n v="385907.32"/>
        <n v="86066.93"/>
        <n v="0"/>
        <n v="671057.01"/>
        <n v="9739.48"/>
        <n v="286572.15999999997"/>
        <n v="452230.64"/>
        <n v="803178.07"/>
        <n v="20124.740000000002"/>
        <n v="42473.919999999998"/>
        <n v="23328.06"/>
        <n v="14132.29"/>
        <n v="9167.81"/>
        <n v="3863277.35"/>
        <n v="895741.68"/>
        <n v="3054199.32"/>
        <n v="91677.15"/>
        <n v="338048.88"/>
        <n v="11554.72"/>
        <m/>
        <n v="14723.36"/>
        <n v="40902.589999999997"/>
        <n v="23150.98"/>
        <n v="8060"/>
        <n v="19401.28"/>
        <n v="4601.8500000000004"/>
        <n v="423380.62"/>
        <n v="86243.55"/>
        <n v="52503.17"/>
        <n v="99573.68"/>
        <n v="161348.20000000001"/>
        <n v="250468.21"/>
        <n v="1068.8"/>
        <n v="162952.04999999999"/>
        <n v="74611.289999999994"/>
        <n v="62198.23"/>
        <n v="253934.16"/>
        <n v="149776.34"/>
        <n v="63251.15"/>
        <n v="24376.11"/>
        <n v="887.94"/>
        <n v="28000"/>
        <n v="32772.620000000003"/>
        <n v="31989.1"/>
        <n v="3800.54"/>
        <n v="20500"/>
        <n v="462705.36"/>
        <n v="887798.71"/>
        <n v="465762.02"/>
        <n v="9374.42"/>
        <n v="105303.03999999999"/>
        <n v="294203.84000000003"/>
        <n v="248092.27"/>
        <n v="20315.86"/>
        <n v="99570.17"/>
        <n v="1331.9"/>
        <n v="1266.3900000000001"/>
        <n v="4010.19"/>
        <n v="13227.98"/>
        <n v="77181.460000000006"/>
        <n v="374.07"/>
        <n v="13438.12"/>
        <n v="58312.73"/>
        <n v="13647.24"/>
        <n v="3850.4"/>
        <n v="164608.04999999999"/>
        <n v="12909.53"/>
        <n v="703364"/>
        <n v="73824006.930000007"/>
        <n v="38243832.340000004"/>
        <n v="81073558.010000005"/>
        <n v="1486807.89"/>
        <n v="6130023.3700000001"/>
        <n v="48472189.119999997"/>
        <n v="1617240.42"/>
        <n v="39809256.789999999"/>
        <n v="15179445.949999999"/>
        <n v="11867037.33"/>
        <n v="4520073.55"/>
        <n v="1043751.35"/>
        <n v="55465.09"/>
        <n v="1873225.04"/>
        <n v="270807.74"/>
        <n v="69025.45"/>
        <n v="496697.71"/>
        <n v="239697.39"/>
        <n v="1981761.93"/>
        <n v="753913.87"/>
        <n v="967964.92"/>
        <n v="140101.44"/>
        <n v="45950.559999999998"/>
        <n v="64459.16"/>
        <n v="4261025.45"/>
        <n v="70324.75"/>
        <n v="58922.35"/>
        <n v="3740413.24"/>
        <n v="69324.58"/>
        <n v="28510.13"/>
        <n v="724226.56000000006"/>
        <n v="957349.73"/>
        <n v="1007240.53"/>
        <n v="194961.79"/>
        <n v="8435.7099999999991"/>
        <n v="213641.38"/>
        <n v="4544898.67"/>
        <n v="812481.36"/>
        <n v="15227473.42"/>
        <n v="15089.03"/>
        <n v="27284"/>
        <n v="39441.75"/>
        <n v="8728.1"/>
        <n v="2942.52"/>
        <n v="22180.3"/>
        <n v="655973.92000000004"/>
        <n v="18987.63"/>
        <n v="413991.67999999999"/>
        <n v="15626.79"/>
        <n v="5168.03"/>
        <n v="155174.84"/>
      </sharedItems>
    </cacheField>
    <cacheField name="10/2021" numFmtId="0">
      <sharedItems containsMixedTypes="1" containsNumber="1" minValue="0" maxValue="81073558.010000005"/>
    </cacheField>
    <cacheField name="11/2021" numFmtId="0">
      <sharedItems containsSemiMixedTypes="0" containsString="0" containsNumber="1" minValue="0" maxValue="81073578.81999999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Onsomu, Philip" refreshedDate="44582.975954513888" createdVersion="6" refreshedVersion="6" minRefreshableVersion="3" recordCount="163">
  <cacheSource type="worksheet">
    <worksheetSource ref="A2:Z165" sheet="FPU 13 Month May 2020-June  (2"/>
  </cacheSource>
  <cacheFields count="26">
    <cacheField name="company_description" numFmtId="0">
      <sharedItems count="4">
        <s v="Central Florida Gas"/>
        <s v="FPU Ft Meade"/>
        <s v="FPU Indiantown"/>
        <s v="FPU Natural Gas"/>
      </sharedItems>
    </cacheField>
    <cacheField name="business_segment_description" numFmtId="0">
      <sharedItems/>
    </cacheField>
    <cacheField name="gl_account_description" numFmtId="0">
      <sharedItems/>
    </cacheField>
    <cacheField name="func_class_description" numFmtId="0">
      <sharedItems/>
    </cacheField>
    <cacheField name="ferc_plant_account_description" numFmtId="0">
      <sharedItems/>
    </cacheField>
    <cacheField name="utility_account_utility_account_desc" numFmtId="0">
      <sharedItems count="47">
        <s v="3-3050 - Struc&amp;Impr"/>
        <s v="3-3740 - Land &amp; Land Rights"/>
        <s v="3-3750 - Struc&amp;Impr"/>
        <s v="3-3761 - Mains PL"/>
        <s v="3-3762 - Mains ST"/>
        <s v="3-376G - Mains GRIP"/>
        <s v="3-3780 - M&amp;R Stat Eq-Gen"/>
        <s v="3-3790 - M&amp;R Stat Eq-CGate"/>
        <s v="3-3801 - Services PL"/>
        <s v="3-3802 - Services ST"/>
        <s v="3-380G - Services GRIP"/>
        <s v="3-3810 - Meters"/>
        <s v="3-3811 - Meters-MTU/DCU"/>
        <s v="3-3820 - Meter Installs"/>
        <s v="3-3821 - Meter Installs-MTU/DCU"/>
        <s v="3-3830 - House Reg"/>
        <s v="3-3850 - M&amp;R Stat Eq-Ind"/>
        <s v="3-3870 - Other Eq"/>
        <s v="3-391S - Alloc Sys Software"/>
        <s v="3-398A - Alloc Misc Equip"/>
        <s v="3-389A - Alloc Land - FB"/>
        <s v="3-3900 - Struc&amp;Impr"/>
        <s v="3-390A - Alloc Struc&amp;Impr"/>
        <s v="3-3910 - Offc Furn &amp; Eq"/>
        <s v="3-3912 - Comp Hdwr"/>
        <s v="3-3913 - Furn &amp; Fix"/>
        <s v="3-3914 - Sys Sftwr"/>
        <s v="3-3920 - Transp Equip"/>
        <s v="3-3921 - Cars"/>
        <s v="3-3922 - Lt Truck/Van"/>
        <s v="3-3924 - Trailers"/>
        <s v="3-3940 - Tools/Shop Eq"/>
        <s v="3-3960 - Pwr Op Equip"/>
        <s v="3-3970 - Comm Eq"/>
        <s v="3-3971 - DCU/AMR"/>
        <s v="3-3980 - Misc Equip"/>
        <s v="3-3010-Organization"/>
        <s v="3-3020-Franchise &amp; Consents"/>
        <s v="3-3840 - House Reg Installs"/>
        <s v="3-3890 - Land &amp; Land Rights"/>
        <s v="3-3741 - Land Rights"/>
        <s v="3-391A - Alloc Offc Furn &amp; Eq"/>
        <s v="3-3911 - Comp &amp; Periph"/>
        <s v="3-3930 - Stores Equip"/>
        <s v="3-1210- Plant Non-Utility Prop"/>
        <s v="3-3030 - Misc Intang Plant"/>
        <s v="3-3923 - HD Truck/Bobtail"/>
      </sharedItems>
    </cacheField>
    <cacheField name="May 2020" numFmtId="43">
      <sharedItems containsBlank="1" containsMixedTypes="1" containsNumber="1" minValue="-2210.27" maxValue="81069904.469999999"/>
    </cacheField>
    <cacheField name="June 2020" numFmtId="43">
      <sharedItems containsBlank="1" containsMixedTypes="1" containsNumber="1" minValue="-2210.27" maxValue="81069904.469999999"/>
    </cacheField>
    <cacheField name="July 2020" numFmtId="43">
      <sharedItems containsBlank="1" containsMixedTypes="1" containsNumber="1" minValue="-2973.75" maxValue="81069904.469999999"/>
    </cacheField>
    <cacheField name="August 2020" numFmtId="43">
      <sharedItems containsBlank="1" containsMixedTypes="1" containsNumber="1" minValue="-4123.75" maxValue="81069904.469999999"/>
    </cacheField>
    <cacheField name="September 2020" numFmtId="43">
      <sharedItems containsBlank="1" containsMixedTypes="1" containsNumber="1" minValue="-2210.27" maxValue="81069904.469999999"/>
    </cacheField>
    <cacheField name="October 2020" numFmtId="43">
      <sharedItems containsBlank="1" containsMixedTypes="1" containsNumber="1" minValue="-2210.27" maxValue="81069904.469999999"/>
    </cacheField>
    <cacheField name="November 2020" numFmtId="43">
      <sharedItems containsBlank="1" containsMixedTypes="1" containsNumber="1" minValue="-4096.62" maxValue="81069904.469999999"/>
    </cacheField>
    <cacheField name="December 2020" numFmtId="43">
      <sharedItems containsBlank="1" containsMixedTypes="1" containsNumber="1" minValue="-814.27" maxValue="81069904.469999999"/>
    </cacheField>
    <cacheField name="January 2021" numFmtId="43">
      <sharedItems containsBlank="1" containsMixedTypes="1" containsNumber="1" minValue="0" maxValue="81069904.469999999"/>
    </cacheField>
    <cacheField name="February 2021" numFmtId="43">
      <sharedItems containsBlank="1" containsMixedTypes="1" containsNumber="1" minValue="-14.33" maxValue="81069904.469999999"/>
    </cacheField>
    <cacheField name="March 2021" numFmtId="43">
      <sharedItems containsBlank="1" containsMixedTypes="1" containsNumber="1" minValue="0" maxValue="81069904.469999999"/>
    </cacheField>
    <cacheField name="April 2021" numFmtId="43">
      <sharedItems containsBlank="1" containsMixedTypes="1" containsNumber="1" minValue="0" maxValue="81069904.469999999"/>
    </cacheField>
    <cacheField name="May 2021" numFmtId="43">
      <sharedItems containsString="0" containsBlank="1" containsNumber="1" minValue="0" maxValue="81073558.010000005"/>
    </cacheField>
    <cacheField name="June 2021" numFmtId="43">
      <sharedItems containsString="0" containsBlank="1" containsNumber="1" minValue="0" maxValue="81073558.010000005"/>
    </cacheField>
    <cacheField name="July 2021" numFmtId="43">
      <sharedItems containsString="0" containsBlank="1" containsNumber="1" minValue="0" maxValue="81073558.010000005"/>
    </cacheField>
    <cacheField name="August 2021" numFmtId="43">
      <sharedItems containsString="0" containsBlank="1" containsNumber="1" minValue="0" maxValue="81073558.010000005"/>
    </cacheField>
    <cacheField name="September 2021" numFmtId="43">
      <sharedItems containsString="0" containsBlank="1" containsNumber="1" minValue="0" maxValue="81073558.010000005"/>
    </cacheField>
    <cacheField name="October 2021" numFmtId="0">
      <sharedItems containsMixedTypes="1" containsNumber="1" minValue="0" maxValue="81073558.010000005" count="150">
        <n v="25081.87"/>
        <n v="212190.55"/>
        <n v="802968.97"/>
        <n v="31408962.969999999"/>
        <n v="20956637.489999998"/>
        <n v="35005306.920000002"/>
        <n v="2782803.18"/>
        <n v="7328215.9900000002"/>
        <n v="16791779.59"/>
        <n v="22732.04"/>
        <n v="3771885.75"/>
        <n v="6461009.5499999998"/>
        <n v="2216410.7599999998"/>
        <n v="5358188.0199999996"/>
        <n v="593040.09"/>
        <n v="1942125.5"/>
        <n v="1694787.28"/>
        <n v="1099525.71"/>
        <n v="188562.35"/>
        <n v="19074.7"/>
        <n v="16463.04"/>
        <n v="83679.06"/>
        <n v="52132.36"/>
        <n v="66286.11"/>
        <n v="55436.67"/>
        <n v="111291.03"/>
        <n v="385907.32"/>
        <n v="86066.93"/>
        <n v="0"/>
        <n v="671057.01"/>
        <n v="9739.48"/>
        <n v="284133.15999999997"/>
        <n v="452230.64"/>
        <n v="803178.07"/>
        <n v="20124.740000000002"/>
        <n v="42473.919999999998"/>
        <n v="23328.06"/>
        <n v="14132.29"/>
        <n v="9167.81"/>
        <n v="4326269.08"/>
        <n v="912320.6"/>
        <n v="3092389.53"/>
        <n v="91677.15"/>
        <n v="338048.88"/>
        <n v="22853.85"/>
        <n v="13729.99"/>
        <n v="9562.61"/>
        <n v="24285.97"/>
        <n v="40902.589999999997"/>
        <n v="23150.98"/>
        <n v="8060"/>
        <n v="19401.28"/>
        <n v="4601.8500000000004"/>
        <n v="424147.05"/>
        <n v="136243.54999999999"/>
        <n v="62145.59"/>
        <n v="99573.68"/>
        <n v="161348.20000000001"/>
        <n v="250468.21"/>
        <n v="1068.8"/>
        <n v="162952.04999999999"/>
        <n v="74611.289999999994"/>
        <n v="62198.23"/>
        <n v="253934.16"/>
        <n v="149776.34"/>
        <n v="63578.38"/>
        <n v="24376.11"/>
        <n v="887.94"/>
        <n v="28000"/>
        <n v="53117.62"/>
        <n v="31989.1"/>
        <n v="3807.42"/>
        <n v="20500"/>
        <n v="462705.36"/>
        <n v="887798.71"/>
        <n v="465762.02"/>
        <n v="9374.42"/>
        <n v="105303.03999999999"/>
        <n v="294203.84000000003"/>
        <n v="248092.27"/>
        <n v="20315.86"/>
        <n v="99570.17"/>
        <n v="1331.9"/>
        <n v="1266.3900000000001"/>
        <n v="4010.19"/>
        <n v="13227.98"/>
        <n v="77181.460000000006"/>
        <n v="374.07"/>
        <n v="13438.12"/>
        <n v="58312.73"/>
        <n v="13647.24"/>
        <n v="6389.32"/>
        <n v="3853.15"/>
        <n v="164608.04999999999"/>
        <n v="12909.53"/>
        <n v="703364"/>
        <n v="74078683.739999995"/>
        <n v="38243834.289999999"/>
        <n v="81073558.010000005"/>
        <n v="1486807.89"/>
        <n v="6130023.3700000001"/>
        <n v="49190564.770000003"/>
        <n v="1617245.05"/>
        <n v="40081497.740000002"/>
        <n v="15264884.74"/>
        <n v="11991954.43"/>
        <n v="4538115.7"/>
        <n v="1043751.35"/>
        <n v="55465.09"/>
        <n v="1873225.04"/>
        <n v="270807.74"/>
        <n v="69025.45"/>
        <n v="496697.71"/>
        <n v="239697.39"/>
        <n v="1981761.93"/>
        <n v="753913.87"/>
        <n v="967964.92"/>
        <n v="140101.44"/>
        <n v="45950.559999999998"/>
        <n v="64459.16"/>
        <n v="4246577.66"/>
        <n v="70324.75"/>
        <n v="58922.35"/>
        <n v="3701512.72"/>
        <n v="69324.58"/>
        <n v="28510.13"/>
        <n v="724226.56000000006"/>
        <n v="957349.73"/>
        <n v="1017692.89"/>
        <n v="194961.79"/>
        <n v="8435.7099999999991"/>
        <n v="213641.38"/>
        <n v="4547389.3899999997"/>
        <n v="814087.1"/>
        <n v="15302211.529999999"/>
        <n v="15089.03"/>
        <n v="27284"/>
        <n v="39441.75"/>
        <n v="5372.5"/>
        <n v="8728.1"/>
        <n v="2942.52"/>
        <n v="22180.3"/>
        <n v="657161.41"/>
        <n v="18987.63"/>
        <s v=""/>
        <n v="424947.32"/>
        <n v="1472.32"/>
        <n v="18930.79"/>
        <n v="5168.03"/>
        <n v="147238.04999999999"/>
      </sharedItems>
    </cacheField>
    <cacheField name="November 2021" numFmtId="0">
      <sharedItems containsSemiMixedTypes="0" containsString="0" containsNumber="1" minValue="0" maxValue="81073578.819999993"/>
    </cacheField>
    <cacheField name="December 2021" numFmtId="43">
      <sharedItems containsString="0" containsBlank="1" containsNumber="1" minValue="0" maxValue="81073577.780000001" count="144">
        <m/>
        <n v="212190.55000000002"/>
        <n v="802968.97"/>
        <n v="31631542.23"/>
        <n v="20930165.82"/>
        <n v="35502830.369999997"/>
        <n v="2782803.18"/>
        <n v="7593128.0700000003"/>
        <n v="17040653.699999999"/>
        <n v="33136.520000000004"/>
        <n v="3782838.02"/>
        <n v="6636009.7199999997"/>
        <n v="2236535.5"/>
        <n v="5431242.1799999997"/>
        <n v="593040.09"/>
        <n v="1941904.23"/>
        <n v="1735689.87"/>
        <n v="1106767.4099999999"/>
        <n v="188562.35"/>
        <n v="19074.7"/>
        <n v="16463.04"/>
        <n v="83679.06"/>
        <n v="52132.36"/>
        <n v="64832.04"/>
        <n v="55436.67"/>
        <n v="111291.03"/>
        <n v="385907.32"/>
        <n v="86066.930000000008"/>
        <n v="0"/>
        <n v="632578.05000000005"/>
        <n v="9739.48"/>
        <n v="290339.94"/>
        <n v="452230.64"/>
        <n v="803178.07000000007"/>
        <n v="42473.919999999998"/>
        <n v="23328.06"/>
        <n v="14132.29"/>
        <n v="25081.87"/>
        <n v="9167.81"/>
        <n v="4225761.37"/>
        <n v="948455.63"/>
        <n v="2662763.2800000003"/>
        <n v="91677.150000000009"/>
        <n v="103564.14"/>
        <n v="22465.98"/>
        <n v="10001.77"/>
        <n v="10001.719999999999"/>
        <n v="24725.08"/>
        <n v="23150.98"/>
        <n v="8060"/>
        <n v="19401.28"/>
        <n v="4601.8500000000004"/>
        <n v="424536.73"/>
        <n v="136323.79999999999"/>
        <n v="55938.81"/>
        <n v="61904.639999999999"/>
        <n v="221018.17"/>
        <n v="250468.21"/>
        <n v="1068.8"/>
        <n v="162952.05000000002"/>
        <n v="74611.290000000008"/>
        <n v="62198.23"/>
        <n v="253934.16"/>
        <n v="149776.34"/>
        <n v="63940.98"/>
        <n v="24376.11"/>
        <n v="887.94"/>
        <n v="28000"/>
        <n v="31989.100000000002"/>
        <n v="3810.92"/>
        <n v="20500"/>
        <n v="462705.36"/>
        <n v="887798.71"/>
        <n v="465762.02"/>
        <n v="15763.74"/>
        <n v="106052.5"/>
        <n v="294203.84000000003"/>
        <n v="248092.27000000002"/>
        <n v="20315.86"/>
        <n v="99570.17"/>
        <n v="1331.9"/>
        <n v="1266.3900000000001"/>
        <n v="4010.19"/>
        <n v="13227.98"/>
        <n v="77181.460000000006"/>
        <n v="374.07"/>
        <n v="13438.12"/>
        <n v="58312.73"/>
        <n v="13647.24"/>
        <n v="3854.55"/>
        <n v="164608.05000000002"/>
        <n v="12909.53"/>
        <n v="703364"/>
        <n v="74542180.799999997"/>
        <n v="38305447.189999998"/>
        <n v="81073577.780000001"/>
        <n v="1486807.8900000001"/>
        <n v="6130023.3700000001"/>
        <n v="49409266.32"/>
        <n v="1633014.2000000002"/>
        <n v="40846373.560000002"/>
        <n v="15296767.140000001"/>
        <n v="12237833.140000001"/>
        <n v="4708782.29"/>
        <n v="1043751.35"/>
        <n v="55465.090000000004"/>
        <n v="1873225.04"/>
        <n v="270807.74"/>
        <n v="69025.45"/>
        <n v="496697.71"/>
        <n v="239697.39"/>
        <n v="1981761.9300000002"/>
        <n v="753913.87"/>
        <n v="976693.02"/>
        <n v="140101.44"/>
        <n v="42917.1"/>
        <n v="62709.32"/>
        <n v="4246577.66"/>
        <n v="70324.75"/>
        <n v="58922.35"/>
        <n v="3663150.21"/>
        <n v="69324.58"/>
        <n v="29982.45"/>
        <n v="726816.58"/>
        <n v="901615.37"/>
        <n v="977934.31"/>
        <n v="194961.79"/>
        <n v="8435.7100000000009"/>
        <n v="213641.38"/>
        <n v="4278717.4800000004"/>
        <n v="804937.18"/>
        <n v="22279604.199999999"/>
        <n v="15089.03"/>
        <n v="27284"/>
        <n v="76782.7"/>
        <n v="5372.5"/>
        <n v="2942.52"/>
        <n v="21259.93"/>
        <n v="657765.16"/>
        <n v="18987.63"/>
        <n v="50090.8"/>
        <n v="617779.73"/>
        <n v="28510.02"/>
        <n v="144722.4800000000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3">
  <r>
    <x v="0"/>
    <x v="0"/>
    <s v="1010 PLANT"/>
    <s v="Manufactured Gas Production Plant"/>
    <x v="0"/>
    <x v="0"/>
    <s v=""/>
    <s v=""/>
    <s v=""/>
    <s v=""/>
    <s v=""/>
    <x v="0"/>
    <x v="0"/>
    <x v="0"/>
    <x v="0"/>
    <x v="0"/>
    <x v="0"/>
    <x v="0"/>
    <n v="25081.87"/>
    <n v="25081.87"/>
  </r>
  <r>
    <x v="0"/>
    <x v="0"/>
    <s v="1010 PLANT"/>
    <s v="Nat Gas Distribution Plant"/>
    <x v="1"/>
    <x v="1"/>
    <n v="212190.55"/>
    <n v="212190.55"/>
    <n v="212190.55"/>
    <n v="212190.55"/>
    <n v="212190.55"/>
    <x v="1"/>
    <x v="1"/>
    <x v="1"/>
    <x v="1"/>
    <x v="1"/>
    <x v="1"/>
    <x v="1"/>
    <n v="212190.55"/>
    <n v="212190.55"/>
  </r>
  <r>
    <x v="0"/>
    <x v="0"/>
    <s v="1010 PLANT"/>
    <s v="Nat Gas Distribution Plant"/>
    <x v="2"/>
    <x v="2"/>
    <n v="788018.97"/>
    <n v="788018.97"/>
    <n v="788018.97"/>
    <n v="788018.97"/>
    <n v="788018.97"/>
    <x v="2"/>
    <x v="2"/>
    <x v="2"/>
    <x v="2"/>
    <x v="2"/>
    <x v="2"/>
    <x v="2"/>
    <n v="802968.97"/>
    <n v="802968.97"/>
  </r>
  <r>
    <x v="0"/>
    <x v="0"/>
    <s v="1010 PLANT"/>
    <s v="Nat Gas Distribution Plant"/>
    <x v="3"/>
    <x v="3"/>
    <n v="31390921.829999998"/>
    <n v="31390921.829999998"/>
    <n v="31390921.829999998"/>
    <n v="31390921.829999998"/>
    <n v="31390921.829999998"/>
    <x v="3"/>
    <x v="3"/>
    <x v="3"/>
    <x v="3"/>
    <x v="3"/>
    <x v="3"/>
    <x v="3"/>
    <n v="31408962.969999999"/>
    <n v="31408962.969999999"/>
  </r>
  <r>
    <x v="0"/>
    <x v="0"/>
    <s v="1010 PLANT"/>
    <s v="Nat Gas Distribution Plant"/>
    <x v="3"/>
    <x v="4"/>
    <n v="21105122.280000001"/>
    <n v="21105122.280000001"/>
    <n v="21105122.280000001"/>
    <n v="21105122.280000001"/>
    <n v="21105122.280000001"/>
    <x v="4"/>
    <x v="4"/>
    <x v="4"/>
    <x v="4"/>
    <x v="4"/>
    <x v="4"/>
    <x v="4"/>
    <n v="20956637.489999998"/>
    <n v="20956637.489999998"/>
  </r>
  <r>
    <x v="0"/>
    <x v="0"/>
    <s v="1010 PLANT"/>
    <s v="Nat Gas Distribution Plant"/>
    <x v="3"/>
    <x v="5"/>
    <n v="34848055.130000003"/>
    <n v="34848055.130000003"/>
    <n v="34848055.130000003"/>
    <n v="34848055.130000003"/>
    <n v="34848055.130000003"/>
    <x v="5"/>
    <x v="5"/>
    <x v="5"/>
    <x v="5"/>
    <x v="5"/>
    <x v="5"/>
    <x v="5"/>
    <n v="34848280.130000003"/>
    <n v="34848912.719999999"/>
  </r>
  <r>
    <x v="0"/>
    <x v="0"/>
    <s v="1010 PLANT"/>
    <s v="Nat Gas Distribution Plant"/>
    <x v="4"/>
    <x v="6"/>
    <n v="2773909.52"/>
    <n v="2773909.52"/>
    <n v="2773909.52"/>
    <n v="2773909.52"/>
    <n v="2773909.52"/>
    <x v="6"/>
    <x v="6"/>
    <x v="6"/>
    <x v="6"/>
    <x v="6"/>
    <x v="6"/>
    <x v="6"/>
    <n v="2773909.52"/>
    <n v="2782803.18"/>
  </r>
  <r>
    <x v="0"/>
    <x v="0"/>
    <s v="1010 PLANT"/>
    <s v="Nat Gas Distribution Plant"/>
    <x v="5"/>
    <x v="7"/>
    <n v="7324607.8399999999"/>
    <n v="7324607.8399999999"/>
    <n v="7324607.8399999999"/>
    <n v="7324607.8399999999"/>
    <n v="7324607.8399999999"/>
    <x v="7"/>
    <x v="7"/>
    <x v="7"/>
    <x v="7"/>
    <x v="7"/>
    <x v="7"/>
    <x v="7"/>
    <n v="7328215.9900000002"/>
    <n v="7328215.9900000002"/>
  </r>
  <r>
    <x v="0"/>
    <x v="0"/>
    <s v="1010 PLANT"/>
    <s v="Nat Gas Distribution Plant"/>
    <x v="6"/>
    <x v="8"/>
    <n v="14961456.060000001"/>
    <n v="15082124.689999999"/>
    <n v="15237651.109999999"/>
    <n v="15365077.869999999"/>
    <n v="15399373.779999999"/>
    <x v="8"/>
    <x v="8"/>
    <x v="8"/>
    <x v="8"/>
    <x v="8"/>
    <x v="8"/>
    <x v="8"/>
    <n v="16231321.74"/>
    <n v="16311701.119999999"/>
  </r>
  <r>
    <x v="0"/>
    <x v="0"/>
    <s v="1010 PLANT"/>
    <s v="Nat Gas Distribution Plant"/>
    <x v="6"/>
    <x v="9"/>
    <s v=""/>
    <s v=""/>
    <s v=""/>
    <s v=""/>
    <s v=""/>
    <x v="0"/>
    <x v="0"/>
    <x v="0"/>
    <x v="9"/>
    <x v="9"/>
    <x v="9"/>
    <x v="9"/>
    <n v="13842.52"/>
    <n v="15163.89"/>
  </r>
  <r>
    <x v="0"/>
    <x v="0"/>
    <s v="1010 PLANT"/>
    <s v="Nat Gas Distribution Plant"/>
    <x v="6"/>
    <x v="10"/>
    <n v="3180514.8"/>
    <n v="3222050.42"/>
    <n v="3243965.1"/>
    <n v="3260307.8"/>
    <n v="3322176.81"/>
    <x v="9"/>
    <x v="9"/>
    <x v="9"/>
    <x v="10"/>
    <x v="10"/>
    <x v="10"/>
    <x v="10"/>
    <n v="3692718"/>
    <n v="3697045.95"/>
  </r>
  <r>
    <x v="0"/>
    <x v="0"/>
    <s v="1010 PLANT"/>
    <s v="Nat Gas Distribution Plant"/>
    <x v="7"/>
    <x v="11"/>
    <n v="5443888.9900000002"/>
    <n v="5498903.4900000002"/>
    <n v="5671633.7599999998"/>
    <n v="5712340.7599999998"/>
    <n v="5739674.3600000003"/>
    <x v="10"/>
    <x v="10"/>
    <x v="10"/>
    <x v="11"/>
    <x v="11"/>
    <x v="11"/>
    <x v="11"/>
    <n v="6254616.7300000004"/>
    <n v="6297149.4500000002"/>
  </r>
  <r>
    <x v="0"/>
    <x v="0"/>
    <s v="1010 PLANT"/>
    <s v="Nat Gas Distribution Plant"/>
    <x v="7"/>
    <x v="12"/>
    <n v="2216410.7599999998"/>
    <n v="2216410.7599999998"/>
    <n v="2216410.7599999998"/>
    <n v="2216410.7599999998"/>
    <n v="2216410.7599999998"/>
    <x v="11"/>
    <x v="11"/>
    <x v="11"/>
    <x v="12"/>
    <x v="12"/>
    <x v="12"/>
    <x v="12"/>
    <n v="2216410.7599999998"/>
    <n v="2216410.7599999998"/>
  </r>
  <r>
    <x v="0"/>
    <x v="0"/>
    <s v="1010 PLANT"/>
    <s v="Nat Gas Distribution Plant"/>
    <x v="8"/>
    <x v="13"/>
    <n v="4894780.78"/>
    <n v="4904150.05"/>
    <n v="4922920.5999999996"/>
    <n v="4949610.1900000004"/>
    <n v="4982845.47"/>
    <x v="12"/>
    <x v="12"/>
    <x v="12"/>
    <x v="13"/>
    <x v="13"/>
    <x v="13"/>
    <x v="13"/>
    <n v="5236176.59"/>
    <n v="5251920.3600000003"/>
  </r>
  <r>
    <x v="0"/>
    <x v="0"/>
    <s v="1010 PLANT"/>
    <s v="Nat Gas Distribution Plant"/>
    <x v="8"/>
    <x v="14"/>
    <n v="593040.09"/>
    <n v="593040.09"/>
    <n v="593040.09"/>
    <n v="593040.09"/>
    <n v="593040.09"/>
    <x v="13"/>
    <x v="13"/>
    <x v="13"/>
    <x v="14"/>
    <x v="14"/>
    <x v="14"/>
    <x v="14"/>
    <n v="593040.09"/>
    <n v="593040.09"/>
  </r>
  <r>
    <x v="0"/>
    <x v="0"/>
    <s v="1010 PLANT"/>
    <s v="Nat Gas Distribution Plant"/>
    <x v="9"/>
    <x v="15"/>
    <n v="1861833.78"/>
    <n v="1861833.78"/>
    <n v="1861833.78"/>
    <n v="1861833.78"/>
    <n v="1861833.78"/>
    <x v="14"/>
    <x v="14"/>
    <x v="14"/>
    <x v="15"/>
    <x v="15"/>
    <x v="15"/>
    <x v="15"/>
    <n v="1941025.24"/>
    <n v="1941025.24"/>
  </r>
  <r>
    <x v="0"/>
    <x v="0"/>
    <s v="1010 PLANT"/>
    <s v="Nat Gas Distribution Plant"/>
    <x v="10"/>
    <x v="16"/>
    <n v="1694787.28"/>
    <n v="1694787.28"/>
    <n v="1694787.28"/>
    <n v="1694787.28"/>
    <n v="1694787.28"/>
    <x v="15"/>
    <x v="15"/>
    <x v="15"/>
    <x v="16"/>
    <x v="16"/>
    <x v="16"/>
    <x v="16"/>
    <n v="1694787.28"/>
    <n v="1694787.28"/>
  </r>
  <r>
    <x v="0"/>
    <x v="0"/>
    <s v="1010 PLANT"/>
    <s v="Nat Gas Distribution Plant"/>
    <x v="11"/>
    <x v="17"/>
    <n v="1099525.71"/>
    <n v="1099525.71"/>
    <n v="1099525.71"/>
    <n v="1099525.71"/>
    <n v="1099525.71"/>
    <x v="16"/>
    <x v="16"/>
    <x v="16"/>
    <x v="17"/>
    <x v="17"/>
    <x v="17"/>
    <x v="17"/>
    <n v="1099525.71"/>
    <n v="1099525.71"/>
  </r>
  <r>
    <x v="0"/>
    <x v="0"/>
    <s v="1010 PLANT"/>
    <s v="Nat Gas Distribution Plant"/>
    <x v="12"/>
    <x v="18"/>
    <n v="188562.35"/>
    <n v="188562.35"/>
    <n v="188562.35"/>
    <n v="188562.35"/>
    <n v="188562.35"/>
    <x v="17"/>
    <x v="17"/>
    <x v="17"/>
    <x v="18"/>
    <x v="18"/>
    <x v="18"/>
    <x v="18"/>
    <n v="188562.35"/>
    <n v="188562.35"/>
  </r>
  <r>
    <x v="0"/>
    <x v="0"/>
    <s v="1010 PLANT"/>
    <s v="Nat Gas Distribution Plant"/>
    <x v="13"/>
    <x v="19"/>
    <n v="19074.7"/>
    <n v="19074.7"/>
    <n v="19074.7"/>
    <n v="19074.7"/>
    <n v="19074.7"/>
    <x v="18"/>
    <x v="18"/>
    <x v="18"/>
    <x v="19"/>
    <x v="19"/>
    <x v="19"/>
    <x v="19"/>
    <n v="19074.7"/>
    <n v="19074.7"/>
  </r>
  <r>
    <x v="0"/>
    <x v="0"/>
    <s v="1010 PLANT"/>
    <s v="Nat Gas General Plant"/>
    <x v="14"/>
    <x v="20"/>
    <n v="16463.04"/>
    <n v="16463.04"/>
    <n v="16463.04"/>
    <n v="16463.04"/>
    <n v="16463.04"/>
    <x v="19"/>
    <x v="19"/>
    <x v="19"/>
    <x v="20"/>
    <x v="20"/>
    <x v="20"/>
    <x v="20"/>
    <n v="16463.04"/>
    <n v="16463.04"/>
  </r>
  <r>
    <x v="0"/>
    <x v="0"/>
    <s v="1010 PLANT"/>
    <s v="Nat Gas General Plant"/>
    <x v="15"/>
    <x v="21"/>
    <n v="68679.06"/>
    <n v="68679.06"/>
    <n v="68679.06"/>
    <n v="68679.06"/>
    <n v="68679.06"/>
    <x v="20"/>
    <x v="20"/>
    <x v="20"/>
    <x v="21"/>
    <x v="21"/>
    <x v="21"/>
    <x v="21"/>
    <n v="83679.06"/>
    <n v="83679.06"/>
  </r>
  <r>
    <x v="0"/>
    <x v="0"/>
    <s v="1010 PLANT"/>
    <s v="Nat Gas General Plant"/>
    <x v="15"/>
    <x v="22"/>
    <n v="52132.36"/>
    <n v="52132.36"/>
    <n v="52132.36"/>
    <n v="52132.36"/>
    <n v="52132.36"/>
    <x v="21"/>
    <x v="21"/>
    <x v="21"/>
    <x v="22"/>
    <x v="22"/>
    <x v="22"/>
    <x v="22"/>
    <n v="52132.36"/>
    <n v="52132.36"/>
  </r>
  <r>
    <x v="0"/>
    <x v="0"/>
    <s v="1010 PLANT"/>
    <s v="Nat Gas General Plant"/>
    <x v="12"/>
    <x v="23"/>
    <n v="93951.24"/>
    <n v="93951.24"/>
    <n v="93951.24"/>
    <n v="93951.24"/>
    <n v="93951.24"/>
    <x v="22"/>
    <x v="22"/>
    <x v="22"/>
    <x v="23"/>
    <x v="23"/>
    <x v="23"/>
    <x v="23"/>
    <n v="88533.15"/>
    <n v="88533.15"/>
  </r>
  <r>
    <x v="0"/>
    <x v="0"/>
    <s v="1010 PLANT"/>
    <s v="Nat Gas General Plant"/>
    <x v="12"/>
    <x v="24"/>
    <n v="63210.39"/>
    <n v="63210.39"/>
    <n v="63210.39"/>
    <n v="63210.39"/>
    <n v="63210.39"/>
    <x v="23"/>
    <x v="23"/>
    <x v="23"/>
    <x v="24"/>
    <x v="24"/>
    <x v="24"/>
    <x v="24"/>
    <n v="57716.71"/>
    <n v="57716.71"/>
  </r>
  <r>
    <x v="0"/>
    <x v="0"/>
    <s v="1010 PLANT"/>
    <s v="Nat Gas General Plant"/>
    <x v="12"/>
    <x v="25"/>
    <n v="111291.03"/>
    <n v="111291.03"/>
    <n v="111291.03"/>
    <n v="111291.03"/>
    <n v="111291.03"/>
    <x v="24"/>
    <x v="24"/>
    <x v="24"/>
    <x v="25"/>
    <x v="25"/>
    <x v="25"/>
    <x v="25"/>
    <n v="111291.03"/>
    <n v="111291.03"/>
  </r>
  <r>
    <x v="0"/>
    <x v="0"/>
    <s v="1010 PLANT"/>
    <s v="Nat Gas General Plant"/>
    <x v="12"/>
    <x v="26"/>
    <n v="940672.75"/>
    <n v="940672.75"/>
    <n v="385907.32"/>
    <n v="385907.32"/>
    <n v="385907.32"/>
    <x v="25"/>
    <x v="25"/>
    <x v="25"/>
    <x v="26"/>
    <x v="26"/>
    <x v="26"/>
    <x v="26"/>
    <n v="385907.32"/>
    <n v="385907.32"/>
  </r>
  <r>
    <x v="0"/>
    <x v="0"/>
    <s v="1010 PLANT"/>
    <s v="Nat Gas General Plant"/>
    <x v="16"/>
    <x v="27"/>
    <n v="86066.93"/>
    <n v="86066.93"/>
    <n v="86066.93"/>
    <n v="86066.93"/>
    <n v="86066.93"/>
    <x v="26"/>
    <x v="26"/>
    <x v="26"/>
    <x v="27"/>
    <x v="27"/>
    <x v="27"/>
    <x v="27"/>
    <n v="86066.93"/>
    <n v="86066.93"/>
  </r>
  <r>
    <x v="0"/>
    <x v="0"/>
    <s v="1010 PLANT"/>
    <s v="Nat Gas General Plant"/>
    <x v="16"/>
    <x v="28"/>
    <n v="0"/>
    <n v="0"/>
    <n v="0"/>
    <n v="0"/>
    <n v="0"/>
    <x v="27"/>
    <x v="27"/>
    <x v="27"/>
    <x v="28"/>
    <x v="28"/>
    <x v="28"/>
    <x v="28"/>
    <n v="0"/>
    <n v="0"/>
  </r>
  <r>
    <x v="0"/>
    <x v="0"/>
    <s v="1010 PLANT"/>
    <s v="Nat Gas General Plant"/>
    <x v="16"/>
    <x v="29"/>
    <n v="671057.01"/>
    <n v="671057.01"/>
    <n v="671057.01"/>
    <n v="671057.01"/>
    <n v="671057.01"/>
    <x v="28"/>
    <x v="28"/>
    <x v="28"/>
    <x v="29"/>
    <x v="29"/>
    <x v="29"/>
    <x v="29"/>
    <n v="671057.01"/>
    <n v="671057.01"/>
  </r>
  <r>
    <x v="0"/>
    <x v="0"/>
    <s v="1010 PLANT"/>
    <s v="Nat Gas General Plant"/>
    <x v="16"/>
    <x v="30"/>
    <n v="9739.48"/>
    <n v="9739.48"/>
    <n v="9739.48"/>
    <n v="9739.48"/>
    <n v="9739.48"/>
    <x v="29"/>
    <x v="29"/>
    <x v="29"/>
    <x v="30"/>
    <x v="30"/>
    <x v="30"/>
    <x v="30"/>
    <n v="9739.48"/>
    <n v="9739.48"/>
  </r>
  <r>
    <x v="0"/>
    <x v="0"/>
    <s v="1010 PLANT"/>
    <s v="Nat Gas General Plant"/>
    <x v="17"/>
    <x v="31"/>
    <n v="287465.45"/>
    <n v="287465.45"/>
    <n v="287465.45"/>
    <n v="287465.45"/>
    <n v="286572.15999999997"/>
    <x v="30"/>
    <x v="30"/>
    <x v="30"/>
    <x v="31"/>
    <x v="31"/>
    <x v="31"/>
    <x v="31"/>
    <n v="286572.15999999997"/>
    <n v="286572.15999999997"/>
  </r>
  <r>
    <x v="0"/>
    <x v="0"/>
    <s v="1010 PLANT"/>
    <s v="Nat Gas General Plant"/>
    <x v="18"/>
    <x v="32"/>
    <n v="452230.64"/>
    <n v="452230.64"/>
    <n v="452230.64"/>
    <n v="452230.64"/>
    <n v="452230.64"/>
    <x v="31"/>
    <x v="31"/>
    <x v="31"/>
    <x v="32"/>
    <x v="32"/>
    <x v="32"/>
    <x v="32"/>
    <n v="452230.64"/>
    <n v="452230.64"/>
  </r>
  <r>
    <x v="0"/>
    <x v="0"/>
    <s v="1010 PLANT"/>
    <s v="Nat Gas General Plant"/>
    <x v="19"/>
    <x v="33"/>
    <n v="875913.18"/>
    <n v="875913.18"/>
    <n v="875913.18"/>
    <n v="875913.18"/>
    <n v="875913.18"/>
    <x v="32"/>
    <x v="32"/>
    <x v="32"/>
    <x v="33"/>
    <x v="33"/>
    <x v="33"/>
    <x v="33"/>
    <n v="803178.07"/>
    <n v="803178.07"/>
  </r>
  <r>
    <x v="0"/>
    <x v="0"/>
    <s v="1010 PLANT"/>
    <s v="Nat Gas General Plant"/>
    <x v="19"/>
    <x v="34"/>
    <n v="20124.740000000002"/>
    <n v="20124.740000000002"/>
    <n v="20124.740000000002"/>
    <n v="20124.740000000002"/>
    <n v="20124.740000000002"/>
    <x v="33"/>
    <x v="33"/>
    <x v="33"/>
    <x v="34"/>
    <x v="34"/>
    <x v="34"/>
    <x v="34"/>
    <n v="20124.740000000002"/>
    <n v="20124.740000000002"/>
  </r>
  <r>
    <x v="0"/>
    <x v="0"/>
    <s v="1010 PLANT"/>
    <s v="Nat Gas General Plant"/>
    <x v="13"/>
    <x v="35"/>
    <n v="42473.919999999998"/>
    <n v="42473.919999999998"/>
    <n v="42473.919999999998"/>
    <n v="42473.919999999998"/>
    <n v="42473.919999999998"/>
    <x v="34"/>
    <x v="34"/>
    <x v="34"/>
    <x v="35"/>
    <x v="35"/>
    <x v="35"/>
    <x v="35"/>
    <n v="42473.919999999998"/>
    <n v="42473.919999999998"/>
  </r>
  <r>
    <x v="0"/>
    <x v="0"/>
    <s v="1010 PLANT"/>
    <s v="Nat Gas Intangible Plant"/>
    <x v="20"/>
    <x v="36"/>
    <n v="23328.06"/>
    <n v="23328.06"/>
    <n v="23328.06"/>
    <n v="23328.06"/>
    <n v="23328.06"/>
    <x v="35"/>
    <x v="35"/>
    <x v="35"/>
    <x v="36"/>
    <x v="36"/>
    <x v="36"/>
    <x v="36"/>
    <n v="23328.06"/>
    <n v="23328.06"/>
  </r>
  <r>
    <x v="0"/>
    <x v="0"/>
    <s v="1010 PLANT"/>
    <s v="Nat Gas Intangible Plant"/>
    <x v="21"/>
    <x v="37"/>
    <n v="14132.29"/>
    <n v="14132.29"/>
    <n v="14132.29"/>
    <n v="14132.29"/>
    <n v="14132.29"/>
    <x v="36"/>
    <x v="36"/>
    <x v="36"/>
    <x v="37"/>
    <x v="37"/>
    <x v="37"/>
    <x v="37"/>
    <n v="14132.29"/>
    <n v="14132.29"/>
  </r>
  <r>
    <x v="0"/>
    <x v="0"/>
    <s v="1060 INSERVICE"/>
    <s v="Manufactured Gas Production Plant"/>
    <x v="0"/>
    <x v="0"/>
    <s v=""/>
    <s v=""/>
    <s v=""/>
    <s v=""/>
    <s v=""/>
    <x v="0"/>
    <x v="37"/>
    <x v="37"/>
    <x v="28"/>
    <x v="28"/>
    <x v="28"/>
    <x v="28"/>
    <n v="0"/>
    <n v="0"/>
  </r>
  <r>
    <x v="0"/>
    <x v="0"/>
    <s v="1060 INSERVICE"/>
    <s v="Nat Gas Distribution Plant"/>
    <x v="2"/>
    <x v="2"/>
    <n v="10706.11"/>
    <n v="9167.81"/>
    <n v="9167.81"/>
    <n v="9167.81"/>
    <n v="9167.81"/>
    <x v="37"/>
    <x v="38"/>
    <x v="38"/>
    <x v="38"/>
    <x v="38"/>
    <x v="38"/>
    <x v="38"/>
    <n v="9167.81"/>
    <n v="9167.81"/>
  </r>
  <r>
    <x v="0"/>
    <x v="0"/>
    <s v="1060 INSERVICE"/>
    <s v="Nat Gas Distribution Plant"/>
    <x v="3"/>
    <x v="3"/>
    <n v="130934.09"/>
    <n v="350527.76"/>
    <n v="561638.07999999996"/>
    <n v="892211.97"/>
    <n v="975939.67"/>
    <x v="38"/>
    <x v="39"/>
    <x v="39"/>
    <x v="39"/>
    <x v="39"/>
    <x v="39"/>
    <x v="39"/>
    <n v="2383127.75"/>
    <n v="3628818.68"/>
  </r>
  <r>
    <x v="0"/>
    <x v="0"/>
    <s v="1060 INSERVICE"/>
    <s v="Nat Gas Distribution Plant"/>
    <x v="3"/>
    <x v="4"/>
    <s v=""/>
    <s v=""/>
    <s v=""/>
    <s v=""/>
    <s v=""/>
    <x v="0"/>
    <x v="0"/>
    <x v="27"/>
    <x v="28"/>
    <x v="28"/>
    <x v="28"/>
    <x v="28"/>
    <n v="46102.400000000001"/>
    <n v="46102.400000000001"/>
  </r>
  <r>
    <x v="0"/>
    <x v="0"/>
    <s v="1060 INSERVICE"/>
    <s v="Nat Gas Distribution Plant"/>
    <x v="3"/>
    <x v="5"/>
    <n v="237344.58"/>
    <n v="320433.98"/>
    <n v="417189.2"/>
    <n v="480138.78"/>
    <n v="797961.04"/>
    <x v="39"/>
    <x v="40"/>
    <x v="40"/>
    <x v="40"/>
    <x v="40"/>
    <x v="40"/>
    <x v="40"/>
    <n v="2843958.09"/>
    <n v="2967383.24"/>
  </r>
  <r>
    <x v="0"/>
    <x v="0"/>
    <s v="1060 INSERVICE"/>
    <s v="Nat Gas Distribution Plant"/>
    <x v="4"/>
    <x v="6"/>
    <n v="8691.25"/>
    <n v="7924.23"/>
    <n v="7930.14"/>
    <n v="7930.14"/>
    <n v="7930.14"/>
    <x v="40"/>
    <x v="41"/>
    <x v="41"/>
    <x v="41"/>
    <x v="41"/>
    <x v="41"/>
    <x v="41"/>
    <n v="100570.81"/>
    <n v="91677.15"/>
  </r>
  <r>
    <x v="0"/>
    <x v="0"/>
    <s v="1060 INSERVICE"/>
    <s v="Nat Gas Distribution Plant"/>
    <x v="5"/>
    <x v="7"/>
    <n v="203662"/>
    <n v="203794.86"/>
    <n v="204330.74"/>
    <n v="206193.4"/>
    <n v="234206.78"/>
    <x v="41"/>
    <x v="42"/>
    <x v="42"/>
    <x v="42"/>
    <x v="42"/>
    <x v="42"/>
    <x v="42"/>
    <n v="255565.73"/>
    <n v="255565.73"/>
  </r>
  <r>
    <x v="0"/>
    <x v="0"/>
    <s v="1060 INSERVICE"/>
    <s v="Nat Gas Distribution Plant"/>
    <x v="6"/>
    <x v="8"/>
    <s v=""/>
    <s v=""/>
    <n v="-2973.75"/>
    <n v="-4123.75"/>
    <n v="112920.92"/>
    <x v="42"/>
    <x v="43"/>
    <x v="27"/>
    <x v="28"/>
    <x v="43"/>
    <x v="28"/>
    <x v="28"/>
    <n v="0"/>
    <n v="0"/>
  </r>
  <r>
    <x v="0"/>
    <x v="0"/>
    <s v="1060 INSERVICE"/>
    <s v="Nat Gas Distribution Plant"/>
    <x v="6"/>
    <x v="10"/>
    <s v=""/>
    <s v=""/>
    <s v=""/>
    <s v=""/>
    <s v=""/>
    <x v="43"/>
    <x v="44"/>
    <x v="27"/>
    <x v="28"/>
    <x v="28"/>
    <x v="28"/>
    <x v="28"/>
    <n v="0"/>
    <n v="0"/>
  </r>
  <r>
    <x v="0"/>
    <x v="0"/>
    <s v="1060 INSERVICE"/>
    <s v="Nat Gas Distribution Plant"/>
    <x v="9"/>
    <x v="15"/>
    <s v=""/>
    <s v=""/>
    <s v=""/>
    <n v="3449.86"/>
    <n v="3449.86"/>
    <x v="44"/>
    <x v="45"/>
    <x v="43"/>
    <x v="43"/>
    <x v="44"/>
    <x v="43"/>
    <x v="43"/>
    <n v="14723.36"/>
    <n v="14723.36"/>
  </r>
  <r>
    <x v="0"/>
    <x v="0"/>
    <s v="1060 INSERVICE"/>
    <s v="Nat Gas Distribution Plant"/>
    <x v="10"/>
    <x v="16"/>
    <s v=""/>
    <n v="18879.53"/>
    <n v="40902.589999999997"/>
    <n v="40902.589999999997"/>
    <n v="40902.589999999997"/>
    <x v="45"/>
    <x v="46"/>
    <x v="44"/>
    <x v="44"/>
    <x v="45"/>
    <x v="44"/>
    <x v="44"/>
    <n v="40902.589999999997"/>
    <n v="40902.589999999997"/>
  </r>
  <r>
    <x v="0"/>
    <x v="0"/>
    <s v="1060 INSERVICE"/>
    <s v="Nat Gas Distribution Plant"/>
    <x v="11"/>
    <x v="17"/>
    <s v=""/>
    <s v=""/>
    <s v=""/>
    <n v="4192"/>
    <n v="4192"/>
    <x v="46"/>
    <x v="47"/>
    <x v="45"/>
    <x v="45"/>
    <x v="46"/>
    <x v="45"/>
    <x v="45"/>
    <n v="23150.98"/>
    <n v="23150.98"/>
  </r>
  <r>
    <x v="0"/>
    <x v="0"/>
    <s v="1060 INSERVICE"/>
    <s v="Nat Gas General Plant"/>
    <x v="14"/>
    <x v="38"/>
    <s v=""/>
    <s v=""/>
    <s v=""/>
    <s v=""/>
    <s v=""/>
    <x v="47"/>
    <x v="48"/>
    <x v="46"/>
    <x v="46"/>
    <x v="47"/>
    <x v="46"/>
    <x v="46"/>
    <n v="8060"/>
    <n v="8060"/>
  </r>
  <r>
    <x v="0"/>
    <x v="0"/>
    <s v="1060 INSERVICE"/>
    <s v="Nat Gas General Plant"/>
    <x v="15"/>
    <x v="21"/>
    <s v=""/>
    <s v=""/>
    <s v=""/>
    <s v=""/>
    <s v=""/>
    <x v="0"/>
    <x v="0"/>
    <x v="0"/>
    <x v="47"/>
    <x v="48"/>
    <x v="47"/>
    <x v="47"/>
    <n v="19401.28"/>
    <n v="19401.28"/>
  </r>
  <r>
    <x v="0"/>
    <x v="0"/>
    <s v="1060 INSERVICE"/>
    <s v="Nat Gas General Plant"/>
    <x v="12"/>
    <x v="26"/>
    <s v=""/>
    <s v=""/>
    <s v=""/>
    <s v=""/>
    <n v="390995.17"/>
    <x v="48"/>
    <x v="49"/>
    <x v="47"/>
    <x v="48"/>
    <x v="49"/>
    <x v="48"/>
    <x v="48"/>
    <n v="422935.02"/>
    <n v="422935.02"/>
  </r>
  <r>
    <x v="0"/>
    <x v="0"/>
    <s v="1060 INSERVICE"/>
    <s v="Nat Gas General Plant"/>
    <x v="17"/>
    <x v="31"/>
    <s v=""/>
    <s v=""/>
    <s v=""/>
    <n v="6206.78"/>
    <n v="29199.06"/>
    <x v="49"/>
    <x v="50"/>
    <x v="48"/>
    <x v="49"/>
    <x v="50"/>
    <x v="49"/>
    <x v="49"/>
    <n v="45092.53"/>
    <n v="52503.17"/>
  </r>
  <r>
    <x v="0"/>
    <x v="0"/>
    <s v="1060 INSERVICE"/>
    <s v="Nat Gas General Plant"/>
    <x v="19"/>
    <x v="33"/>
    <n v="20865"/>
    <n v="28106.7"/>
    <n v="28106.7"/>
    <n v="58534.04"/>
    <n v="58534.04"/>
    <x v="50"/>
    <x v="51"/>
    <x v="49"/>
    <x v="50"/>
    <x v="51"/>
    <x v="50"/>
    <x v="50"/>
    <n v="82469.41"/>
    <n v="82469.41"/>
  </r>
  <r>
    <x v="1"/>
    <x v="0"/>
    <s v="1010 PLANT"/>
    <s v="Nat Gas Distribution Plant"/>
    <x v="3"/>
    <x v="3"/>
    <n v="161348.20000000001"/>
    <n v="161348.20000000001"/>
    <n v="161348.20000000001"/>
    <n v="161348.20000000001"/>
    <n v="161348.20000000001"/>
    <x v="51"/>
    <x v="52"/>
    <x v="50"/>
    <x v="51"/>
    <x v="52"/>
    <x v="51"/>
    <x v="51"/>
    <n v="161348.20000000001"/>
    <n v="161348.20000000001"/>
  </r>
  <r>
    <x v="1"/>
    <x v="0"/>
    <s v="1010 PLANT"/>
    <s v="Nat Gas Distribution Plant"/>
    <x v="3"/>
    <x v="4"/>
    <n v="164160.54999999999"/>
    <n v="164160.54999999999"/>
    <n v="164160.54999999999"/>
    <n v="164160.54999999999"/>
    <n v="164160.54999999999"/>
    <x v="52"/>
    <x v="53"/>
    <x v="51"/>
    <x v="52"/>
    <x v="53"/>
    <x v="52"/>
    <x v="52"/>
    <n v="250468.21"/>
    <n v="250468.21"/>
  </r>
  <r>
    <x v="1"/>
    <x v="0"/>
    <s v="1010 PLANT"/>
    <s v="Nat Gas Distribution Plant"/>
    <x v="4"/>
    <x v="6"/>
    <n v="1068.8"/>
    <n v="1068.8"/>
    <n v="1068.8"/>
    <n v="1068.8"/>
    <n v="1068.8"/>
    <x v="53"/>
    <x v="54"/>
    <x v="52"/>
    <x v="53"/>
    <x v="54"/>
    <x v="53"/>
    <x v="53"/>
    <n v="1068.8"/>
    <n v="1068.8"/>
  </r>
  <r>
    <x v="1"/>
    <x v="0"/>
    <s v="1010 PLANT"/>
    <s v="Nat Gas Distribution Plant"/>
    <x v="5"/>
    <x v="7"/>
    <n v="162952.04999999999"/>
    <n v="162952.04999999999"/>
    <n v="162952.04999999999"/>
    <n v="162952.04999999999"/>
    <n v="162952.04999999999"/>
    <x v="54"/>
    <x v="55"/>
    <x v="53"/>
    <x v="54"/>
    <x v="55"/>
    <x v="54"/>
    <x v="54"/>
    <n v="162952.04999999999"/>
    <n v="162952.04999999999"/>
  </r>
  <r>
    <x v="1"/>
    <x v="0"/>
    <s v="1010 PLANT"/>
    <s v="Nat Gas Distribution Plant"/>
    <x v="6"/>
    <x v="8"/>
    <n v="78101.7"/>
    <n v="78101.7"/>
    <n v="78101.7"/>
    <n v="76101.7"/>
    <n v="78101.7"/>
    <x v="55"/>
    <x v="56"/>
    <x v="54"/>
    <x v="55"/>
    <x v="56"/>
    <x v="55"/>
    <x v="55"/>
    <n v="74611.289999999994"/>
    <n v="74611.289999999994"/>
  </r>
  <r>
    <x v="1"/>
    <x v="0"/>
    <s v="1010 PLANT"/>
    <s v="Nat Gas Distribution Plant"/>
    <x v="6"/>
    <x v="9"/>
    <n v="61786.9"/>
    <n v="61786.9"/>
    <n v="61786.9"/>
    <n v="61786.9"/>
    <n v="61786.9"/>
    <x v="56"/>
    <x v="57"/>
    <x v="55"/>
    <x v="56"/>
    <x v="57"/>
    <x v="56"/>
    <x v="56"/>
    <n v="62198.23"/>
    <n v="62198.23"/>
  </r>
  <r>
    <x v="1"/>
    <x v="0"/>
    <s v="1010 PLANT"/>
    <s v="Nat Gas Distribution Plant"/>
    <x v="6"/>
    <x v="10"/>
    <n v="253934.16"/>
    <n v="253934.16"/>
    <n v="253934.16"/>
    <n v="253934.16"/>
    <n v="253934.16"/>
    <x v="57"/>
    <x v="58"/>
    <x v="56"/>
    <x v="57"/>
    <x v="58"/>
    <x v="57"/>
    <x v="57"/>
    <n v="253934.16"/>
    <n v="253934.16"/>
  </r>
  <r>
    <x v="1"/>
    <x v="0"/>
    <s v="1010 PLANT"/>
    <s v="Nat Gas Distribution Plant"/>
    <x v="7"/>
    <x v="11"/>
    <n v="149776.34"/>
    <n v="149776.34"/>
    <n v="149776.34"/>
    <n v="149776.34"/>
    <n v="149776.34"/>
    <x v="58"/>
    <x v="59"/>
    <x v="57"/>
    <x v="58"/>
    <x v="59"/>
    <x v="58"/>
    <x v="58"/>
    <n v="149776.34"/>
    <n v="149776.34"/>
  </r>
  <r>
    <x v="1"/>
    <x v="0"/>
    <s v="1010 PLANT"/>
    <s v="Nat Gas Distribution Plant"/>
    <x v="8"/>
    <x v="13"/>
    <n v="60339.06"/>
    <n v="60734.06"/>
    <n v="60734.06"/>
    <n v="60854.06"/>
    <n v="61249.06"/>
    <x v="59"/>
    <x v="60"/>
    <x v="58"/>
    <x v="59"/>
    <x v="60"/>
    <x v="59"/>
    <x v="59"/>
    <n v="62549.3"/>
    <n v="62841.15"/>
  </r>
  <r>
    <x v="1"/>
    <x v="0"/>
    <s v="1010 PLANT"/>
    <s v="Nat Gas Distribution Plant"/>
    <x v="10"/>
    <x v="16"/>
    <n v="86307.66"/>
    <n v="86307.66"/>
    <n v="86307.66"/>
    <n v="86307.66"/>
    <n v="86307.66"/>
    <x v="60"/>
    <x v="61"/>
    <x v="59"/>
    <x v="60"/>
    <x v="61"/>
    <x v="60"/>
    <x v="28"/>
    <n v="0"/>
    <n v="0"/>
  </r>
  <r>
    <x v="1"/>
    <x v="0"/>
    <s v="1010 PLANT"/>
    <s v="Nat Gas Distribution Plant"/>
    <x v="11"/>
    <x v="17"/>
    <n v="24376.11"/>
    <n v="24376.11"/>
    <n v="24376.11"/>
    <n v="24376.11"/>
    <n v="24376.11"/>
    <x v="61"/>
    <x v="62"/>
    <x v="60"/>
    <x v="61"/>
    <x v="62"/>
    <x v="61"/>
    <x v="60"/>
    <n v="24376.11"/>
    <n v="24376.11"/>
  </r>
  <r>
    <x v="1"/>
    <x v="0"/>
    <s v="1010 PLANT"/>
    <s v="Nat Gas Distribution Plant"/>
    <x v="12"/>
    <x v="18"/>
    <n v="887.94"/>
    <n v="887.94"/>
    <n v="887.94"/>
    <n v="887.94"/>
    <n v="887.94"/>
    <x v="62"/>
    <x v="63"/>
    <x v="61"/>
    <x v="62"/>
    <x v="63"/>
    <x v="62"/>
    <x v="61"/>
    <n v="887.94"/>
    <n v="887.94"/>
  </r>
  <r>
    <x v="1"/>
    <x v="0"/>
    <s v="1010 PLANT"/>
    <s v="Nat Gas General Plant"/>
    <x v="12"/>
    <x v="25"/>
    <n v="0"/>
    <n v="0"/>
    <n v="0"/>
    <n v="0"/>
    <n v="0"/>
    <x v="27"/>
    <x v="27"/>
    <x v="27"/>
    <x v="28"/>
    <x v="28"/>
    <x v="28"/>
    <x v="28"/>
    <n v="0"/>
    <n v="0"/>
  </r>
  <r>
    <x v="1"/>
    <x v="0"/>
    <s v="1010 PLANT"/>
    <s v="Nat Gas General Plant"/>
    <x v="16"/>
    <x v="29"/>
    <n v="28000"/>
    <n v="28000"/>
    <n v="28000"/>
    <n v="28000"/>
    <n v="28000"/>
    <x v="63"/>
    <x v="64"/>
    <x v="62"/>
    <x v="63"/>
    <x v="64"/>
    <x v="63"/>
    <x v="62"/>
    <n v="28000"/>
    <n v="28000"/>
  </r>
  <r>
    <x v="1"/>
    <x v="0"/>
    <s v="1060 INSERVICE"/>
    <s v="Nat Gas Distribution Plant"/>
    <x v="3"/>
    <x v="3"/>
    <n v="5733.5"/>
    <n v="5733.5"/>
    <n v="5733.5"/>
    <n v="5733.5"/>
    <n v="8647.67"/>
    <x v="64"/>
    <x v="65"/>
    <x v="63"/>
    <x v="64"/>
    <x v="65"/>
    <x v="64"/>
    <x v="63"/>
    <n v="13578.42"/>
    <n v="18699.419999999998"/>
  </r>
  <r>
    <x v="1"/>
    <x v="0"/>
    <s v="1060 INSERVICE"/>
    <s v="Nat Gas Distribution Plant"/>
    <x v="3"/>
    <x v="4"/>
    <s v=""/>
    <s v=""/>
    <s v=""/>
    <s v=""/>
    <s v=""/>
    <x v="0"/>
    <x v="0"/>
    <x v="0"/>
    <x v="47"/>
    <x v="48"/>
    <x v="47"/>
    <x v="64"/>
    <n v="31989.1"/>
    <n v="31989.1"/>
  </r>
  <r>
    <x v="1"/>
    <x v="0"/>
    <s v="1060 INSERVICE"/>
    <s v="Nat Gas Distribution Plant"/>
    <x v="10"/>
    <x v="16"/>
    <n v="31570.68"/>
    <n v="31570.68"/>
    <n v="31989.1"/>
    <n v="31989.1"/>
    <n v="31989.1"/>
    <x v="65"/>
    <x v="66"/>
    <x v="64"/>
    <x v="65"/>
    <x v="66"/>
    <x v="65"/>
    <x v="28"/>
    <n v="0"/>
    <n v="0"/>
  </r>
  <r>
    <x v="1"/>
    <x v="0"/>
    <s v="1060 INSERVICE"/>
    <s v="Nat Gas Distribution Plant"/>
    <x v="12"/>
    <x v="18"/>
    <s v=""/>
    <s v=""/>
    <s v=""/>
    <s v=""/>
    <n v="3509.83"/>
    <x v="66"/>
    <x v="67"/>
    <x v="65"/>
    <x v="66"/>
    <x v="67"/>
    <x v="66"/>
    <x v="65"/>
    <n v="3796.54"/>
    <n v="3796.54"/>
  </r>
  <r>
    <x v="2"/>
    <x v="0"/>
    <s v="1010 PLANT"/>
    <s v="Nat Gas Distribution Plant"/>
    <x v="1"/>
    <x v="39"/>
    <n v="20500"/>
    <n v="20500"/>
    <n v="20500"/>
    <n v="20500"/>
    <n v="20500"/>
    <x v="67"/>
    <x v="68"/>
    <x v="66"/>
    <x v="67"/>
    <x v="68"/>
    <x v="67"/>
    <x v="66"/>
    <n v="20500"/>
    <n v="20500"/>
  </r>
  <r>
    <x v="2"/>
    <x v="0"/>
    <s v="1010 PLANT"/>
    <s v="Nat Gas Distribution Plant"/>
    <x v="3"/>
    <x v="3"/>
    <n v="462705.36"/>
    <n v="462705.36"/>
    <n v="462705.36"/>
    <n v="462705.36"/>
    <n v="462705.36"/>
    <x v="68"/>
    <x v="69"/>
    <x v="67"/>
    <x v="68"/>
    <x v="69"/>
    <x v="68"/>
    <x v="67"/>
    <n v="462705.36"/>
    <n v="462705.36"/>
  </r>
  <r>
    <x v="2"/>
    <x v="0"/>
    <s v="1010 PLANT"/>
    <s v="Nat Gas Distribution Plant"/>
    <x v="3"/>
    <x v="4"/>
    <n v="905925.91"/>
    <n v="905925.91"/>
    <n v="905925.91"/>
    <n v="905925.91"/>
    <n v="905925.91"/>
    <x v="69"/>
    <x v="70"/>
    <x v="68"/>
    <x v="69"/>
    <x v="70"/>
    <x v="69"/>
    <x v="68"/>
    <n v="887798.71"/>
    <n v="887798.71"/>
  </r>
  <r>
    <x v="2"/>
    <x v="0"/>
    <s v="1010 PLANT"/>
    <s v="Nat Gas Distribution Plant"/>
    <x v="4"/>
    <x v="6"/>
    <n v="465762.02"/>
    <n v="465762.02"/>
    <n v="465762.02"/>
    <n v="465762.02"/>
    <n v="465762.02"/>
    <x v="70"/>
    <x v="71"/>
    <x v="69"/>
    <x v="70"/>
    <x v="71"/>
    <x v="70"/>
    <x v="69"/>
    <n v="465762.02"/>
    <n v="465762.02"/>
  </r>
  <r>
    <x v="2"/>
    <x v="0"/>
    <s v="1010 PLANT"/>
    <s v="Nat Gas Distribution Plant"/>
    <x v="5"/>
    <x v="7"/>
    <n v="9374.42"/>
    <n v="9374.42"/>
    <n v="9374.42"/>
    <n v="9374.42"/>
    <n v="9374.42"/>
    <x v="71"/>
    <x v="72"/>
    <x v="70"/>
    <x v="71"/>
    <x v="72"/>
    <x v="71"/>
    <x v="70"/>
    <n v="9374.42"/>
    <n v="9374.42"/>
  </r>
  <r>
    <x v="2"/>
    <x v="0"/>
    <s v="1010 PLANT"/>
    <s v="Nat Gas Distribution Plant"/>
    <x v="6"/>
    <x v="8"/>
    <n v="104132.33"/>
    <n v="104132.33"/>
    <n v="104132.33"/>
    <n v="104132.33"/>
    <n v="104132.33"/>
    <x v="72"/>
    <x v="73"/>
    <x v="71"/>
    <x v="72"/>
    <x v="73"/>
    <x v="72"/>
    <x v="71"/>
    <n v="104309.07"/>
    <n v="105303.03999999999"/>
  </r>
  <r>
    <x v="2"/>
    <x v="0"/>
    <s v="1010 PLANT"/>
    <s v="Nat Gas Distribution Plant"/>
    <x v="7"/>
    <x v="11"/>
    <n v="294203.84000000003"/>
    <n v="294203.84000000003"/>
    <n v="294203.84000000003"/>
    <n v="294203.84000000003"/>
    <n v="294203.84000000003"/>
    <x v="73"/>
    <x v="74"/>
    <x v="72"/>
    <x v="73"/>
    <x v="74"/>
    <x v="73"/>
    <x v="72"/>
    <n v="294203.84000000003"/>
    <n v="294203.84000000003"/>
  </r>
  <r>
    <x v="2"/>
    <x v="0"/>
    <s v="1010 PLANT"/>
    <s v="Nat Gas Distribution Plant"/>
    <x v="8"/>
    <x v="13"/>
    <n v="242879.91"/>
    <n v="242879.91"/>
    <n v="243527.03"/>
    <n v="243527.03"/>
    <n v="243527.03"/>
    <x v="74"/>
    <x v="75"/>
    <x v="73"/>
    <x v="74"/>
    <x v="75"/>
    <x v="74"/>
    <x v="73"/>
    <n v="248092.27"/>
    <n v="248092.27"/>
  </r>
  <r>
    <x v="2"/>
    <x v="0"/>
    <s v="1010 PLANT"/>
    <s v="Nat Gas Distribution Plant"/>
    <x v="9"/>
    <x v="15"/>
    <n v="20315.86"/>
    <n v="20315.86"/>
    <n v="20315.86"/>
    <n v="20315.86"/>
    <n v="20315.86"/>
    <x v="75"/>
    <x v="76"/>
    <x v="74"/>
    <x v="75"/>
    <x v="76"/>
    <x v="75"/>
    <x v="74"/>
    <n v="20315.86"/>
    <n v="20315.86"/>
  </r>
  <r>
    <x v="2"/>
    <x v="0"/>
    <s v="1010 PLANT"/>
    <s v="Nat Gas Distribution Plant"/>
    <x v="10"/>
    <x v="16"/>
    <n v="99570.17"/>
    <n v="99570.17"/>
    <n v="99570.17"/>
    <n v="99570.17"/>
    <n v="99570.17"/>
    <x v="76"/>
    <x v="77"/>
    <x v="75"/>
    <x v="76"/>
    <x v="77"/>
    <x v="76"/>
    <x v="75"/>
    <n v="99570.17"/>
    <n v="99570.17"/>
  </r>
  <r>
    <x v="2"/>
    <x v="0"/>
    <s v="1010 PLANT"/>
    <s v="Nat Gas Distribution Plant"/>
    <x v="12"/>
    <x v="18"/>
    <n v="1331.9"/>
    <n v="1331.9"/>
    <n v="1331.9"/>
    <n v="1331.9"/>
    <n v="1331.9"/>
    <x v="77"/>
    <x v="78"/>
    <x v="76"/>
    <x v="77"/>
    <x v="78"/>
    <x v="77"/>
    <x v="76"/>
    <n v="1331.9"/>
    <n v="1331.9"/>
  </r>
  <r>
    <x v="2"/>
    <x v="0"/>
    <s v="1010 PLANT"/>
    <s v="Nat Gas General Plant"/>
    <x v="14"/>
    <x v="38"/>
    <n v="0"/>
    <n v="0"/>
    <n v="0"/>
    <n v="0"/>
    <n v="0"/>
    <x v="27"/>
    <x v="27"/>
    <x v="27"/>
    <x v="28"/>
    <x v="28"/>
    <x v="28"/>
    <x v="28"/>
    <n v="0"/>
    <n v="0"/>
  </r>
  <r>
    <x v="2"/>
    <x v="0"/>
    <s v="1010 PLANT"/>
    <s v="Nat Gas General Plant"/>
    <x v="14"/>
    <x v="20"/>
    <n v="1266.3900000000001"/>
    <n v="1266.3900000000001"/>
    <n v="1266.3900000000001"/>
    <n v="1266.3900000000001"/>
    <n v="1266.3900000000001"/>
    <x v="78"/>
    <x v="79"/>
    <x v="77"/>
    <x v="78"/>
    <x v="79"/>
    <x v="78"/>
    <x v="77"/>
    <n v="1266.3900000000001"/>
    <n v="1266.3900000000001"/>
  </r>
  <r>
    <x v="2"/>
    <x v="0"/>
    <s v="1010 PLANT"/>
    <s v="Nat Gas General Plant"/>
    <x v="15"/>
    <x v="22"/>
    <n v="4010.19"/>
    <n v="4010.19"/>
    <n v="4010.19"/>
    <n v="4010.19"/>
    <n v="4010.19"/>
    <x v="79"/>
    <x v="80"/>
    <x v="78"/>
    <x v="79"/>
    <x v="80"/>
    <x v="79"/>
    <x v="78"/>
    <n v="4010.19"/>
    <n v="4010.19"/>
  </r>
  <r>
    <x v="2"/>
    <x v="0"/>
    <s v="1010 PLANT"/>
    <s v="Nat Gas General Plant"/>
    <x v="12"/>
    <x v="25"/>
    <n v="13227.98"/>
    <n v="13227.98"/>
    <n v="13227.98"/>
    <n v="13227.98"/>
    <n v="13227.98"/>
    <x v="80"/>
    <x v="81"/>
    <x v="79"/>
    <x v="80"/>
    <x v="81"/>
    <x v="80"/>
    <x v="79"/>
    <n v="13227.98"/>
    <n v="13227.98"/>
  </r>
  <r>
    <x v="2"/>
    <x v="0"/>
    <s v="1010 PLANT"/>
    <s v="Nat Gas General Plant"/>
    <x v="12"/>
    <x v="26"/>
    <n v="91459.46"/>
    <n v="91459.46"/>
    <n v="91459.46"/>
    <n v="77181.460000000006"/>
    <n v="77181.460000000006"/>
    <x v="81"/>
    <x v="82"/>
    <x v="80"/>
    <x v="81"/>
    <x v="82"/>
    <x v="81"/>
    <x v="80"/>
    <n v="77181.460000000006"/>
    <n v="77181.460000000006"/>
  </r>
  <r>
    <x v="2"/>
    <x v="0"/>
    <s v="1010 PLANT"/>
    <s v="Nat Gas General Plant"/>
    <x v="12"/>
    <x v="40"/>
    <n v="374.07"/>
    <n v="374.07"/>
    <n v="374.07"/>
    <n v="374.07"/>
    <n v="374.07"/>
    <x v="82"/>
    <x v="83"/>
    <x v="81"/>
    <x v="82"/>
    <x v="83"/>
    <x v="82"/>
    <x v="81"/>
    <n v="374.07"/>
    <n v="374.07"/>
  </r>
  <r>
    <x v="2"/>
    <x v="0"/>
    <s v="1010 PLANT"/>
    <s v="Nat Gas General Plant"/>
    <x v="17"/>
    <x v="31"/>
    <n v="13438.12"/>
    <n v="13438.12"/>
    <n v="13438.12"/>
    <n v="13438.12"/>
    <n v="13438.12"/>
    <x v="83"/>
    <x v="84"/>
    <x v="82"/>
    <x v="83"/>
    <x v="84"/>
    <x v="83"/>
    <x v="82"/>
    <n v="13438.12"/>
    <n v="13438.12"/>
  </r>
  <r>
    <x v="2"/>
    <x v="0"/>
    <s v="1010 PLANT"/>
    <s v="Nat Gas General Plant"/>
    <x v="18"/>
    <x v="32"/>
    <n v="58312.73"/>
    <n v="58312.73"/>
    <n v="58312.73"/>
    <n v="58312.73"/>
    <n v="58312.73"/>
    <x v="84"/>
    <x v="85"/>
    <x v="83"/>
    <x v="84"/>
    <x v="85"/>
    <x v="84"/>
    <x v="83"/>
    <n v="58312.73"/>
    <n v="58312.73"/>
  </r>
  <r>
    <x v="2"/>
    <x v="0"/>
    <s v="1010 PLANT"/>
    <s v="Nat Gas General Plant"/>
    <x v="13"/>
    <x v="35"/>
    <n v="13647.24"/>
    <n v="13647.24"/>
    <n v="13647.24"/>
    <n v="13647.24"/>
    <n v="13647.24"/>
    <x v="85"/>
    <x v="86"/>
    <x v="84"/>
    <x v="85"/>
    <x v="86"/>
    <x v="85"/>
    <x v="84"/>
    <n v="13647.24"/>
    <n v="13647.24"/>
  </r>
  <r>
    <x v="2"/>
    <x v="0"/>
    <s v="1060 INSERVICE"/>
    <s v="Nat Gas General Plant"/>
    <x v="12"/>
    <x v="26"/>
    <s v=""/>
    <s v=""/>
    <s v=""/>
    <s v=""/>
    <n v="1408.19"/>
    <x v="86"/>
    <x v="87"/>
    <x v="85"/>
    <x v="86"/>
    <x v="87"/>
    <x v="86"/>
    <x v="85"/>
    <n v="3848.8"/>
    <n v="3848.8"/>
  </r>
  <r>
    <x v="3"/>
    <x v="0"/>
    <s v="1010 PLANT"/>
    <s v="Nat Gas Distribution Plant"/>
    <x v="1"/>
    <x v="1"/>
    <n v="164608.04999999999"/>
    <n v="164608.04999999999"/>
    <n v="164608.04999999999"/>
    <n v="164608.04999999999"/>
    <n v="164608.04999999999"/>
    <x v="87"/>
    <x v="88"/>
    <x v="86"/>
    <x v="87"/>
    <x v="88"/>
    <x v="87"/>
    <x v="86"/>
    <n v="164608.04999999999"/>
    <n v="164608.04999999999"/>
  </r>
  <r>
    <x v="3"/>
    <x v="0"/>
    <s v="1010 PLANT"/>
    <s v="Nat Gas Distribution Plant"/>
    <x v="1"/>
    <x v="39"/>
    <n v="12909.53"/>
    <n v="12909.53"/>
    <n v="12909.53"/>
    <n v="12909.53"/>
    <n v="12909.53"/>
    <x v="88"/>
    <x v="89"/>
    <x v="87"/>
    <x v="88"/>
    <x v="89"/>
    <x v="88"/>
    <x v="87"/>
    <n v="12909.53"/>
    <n v="12909.53"/>
  </r>
  <r>
    <x v="3"/>
    <x v="0"/>
    <s v="1010 PLANT"/>
    <s v="Nat Gas Distribution Plant"/>
    <x v="2"/>
    <x v="2"/>
    <n v="1158627.72"/>
    <n v="1158627.72"/>
    <n v="1158627.72"/>
    <n v="1158627.72"/>
    <n v="1158627.72"/>
    <x v="89"/>
    <x v="90"/>
    <x v="88"/>
    <x v="89"/>
    <x v="90"/>
    <x v="89"/>
    <x v="88"/>
    <n v="703364"/>
    <n v="703364"/>
  </r>
  <r>
    <x v="3"/>
    <x v="0"/>
    <s v="1010 PLANT"/>
    <s v="Nat Gas Distribution Plant"/>
    <x v="3"/>
    <x v="3"/>
    <n v="71307628"/>
    <n v="71307628"/>
    <n v="71307628"/>
    <n v="71307628"/>
    <n v="71307628"/>
    <x v="90"/>
    <x v="91"/>
    <x v="89"/>
    <x v="90"/>
    <x v="91"/>
    <x v="90"/>
    <x v="89"/>
    <n v="73129626.159999996"/>
    <n v="73232563"/>
  </r>
  <r>
    <x v="3"/>
    <x v="0"/>
    <s v="1010 PLANT"/>
    <s v="Nat Gas Distribution Plant"/>
    <x v="3"/>
    <x v="4"/>
    <n v="38033889.07"/>
    <n v="38033889.07"/>
    <n v="38033889.07"/>
    <n v="38033889.07"/>
    <n v="38033889.07"/>
    <x v="91"/>
    <x v="92"/>
    <x v="90"/>
    <x v="91"/>
    <x v="92"/>
    <x v="91"/>
    <x v="90"/>
    <n v="38195813.270000003"/>
    <n v="38195532.020000003"/>
  </r>
  <r>
    <x v="3"/>
    <x v="0"/>
    <s v="1010 PLANT"/>
    <s v="Nat Gas Distribution Plant"/>
    <x v="3"/>
    <x v="5"/>
    <n v="81069904.469999999"/>
    <n v="81069904.469999999"/>
    <n v="81069904.469999999"/>
    <n v="81069904.469999999"/>
    <n v="81069904.469999999"/>
    <x v="92"/>
    <x v="93"/>
    <x v="91"/>
    <x v="92"/>
    <x v="93"/>
    <x v="92"/>
    <x v="91"/>
    <n v="81073558.010000005"/>
    <n v="81073558.010000005"/>
  </r>
  <r>
    <x v="3"/>
    <x v="0"/>
    <s v="1010 PLANT"/>
    <s v="Nat Gas Distribution Plant"/>
    <x v="4"/>
    <x v="6"/>
    <n v="1393411.11"/>
    <n v="1393411.11"/>
    <n v="1393411.11"/>
    <n v="1393411.11"/>
    <n v="1393411.11"/>
    <x v="93"/>
    <x v="94"/>
    <x v="92"/>
    <x v="93"/>
    <x v="94"/>
    <x v="93"/>
    <x v="92"/>
    <n v="1483818.47"/>
    <n v="1483818.47"/>
  </r>
  <r>
    <x v="3"/>
    <x v="0"/>
    <s v="1010 PLANT"/>
    <s v="Nat Gas Distribution Plant"/>
    <x v="5"/>
    <x v="7"/>
    <n v="6112371.7999999998"/>
    <n v="6112371.7999999998"/>
    <n v="6112371.7999999998"/>
    <n v="6112371.7999999998"/>
    <n v="6112371.7999999998"/>
    <x v="94"/>
    <x v="95"/>
    <x v="93"/>
    <x v="94"/>
    <x v="95"/>
    <x v="94"/>
    <x v="93"/>
    <n v="6130023.3700000001"/>
    <n v="6130023.3700000001"/>
  </r>
  <r>
    <x v="3"/>
    <x v="0"/>
    <s v="1010 PLANT"/>
    <s v="Nat Gas Distribution Plant"/>
    <x v="6"/>
    <x v="8"/>
    <n v="41321451.240000002"/>
    <n v="41678820.869999997"/>
    <n v="42175683.25"/>
    <n v="42552428.939999998"/>
    <n v="43274322.939999998"/>
    <x v="95"/>
    <x v="96"/>
    <x v="94"/>
    <x v="95"/>
    <x v="96"/>
    <x v="95"/>
    <x v="94"/>
    <n v="46397868.25"/>
    <n v="47070072.439999998"/>
  </r>
  <r>
    <x v="3"/>
    <x v="0"/>
    <s v="1010 PLANT"/>
    <s v="Nat Gas Distribution Plant"/>
    <x v="6"/>
    <x v="9"/>
    <n v="1639341.88"/>
    <n v="1639341.88"/>
    <n v="1639341.88"/>
    <n v="1639341.88"/>
    <n v="1639341.88"/>
    <x v="96"/>
    <x v="97"/>
    <x v="95"/>
    <x v="96"/>
    <x v="97"/>
    <x v="96"/>
    <x v="95"/>
    <n v="1602793.82"/>
    <n v="1617217.82"/>
  </r>
  <r>
    <x v="3"/>
    <x v="0"/>
    <s v="1010 PLANT"/>
    <s v="Nat Gas Distribution Plant"/>
    <x v="6"/>
    <x v="10"/>
    <n v="29006547.789999999"/>
    <n v="29460853.32"/>
    <n v="29930199.109999999"/>
    <n v="30351951.41"/>
    <n v="31380093.760000002"/>
    <x v="97"/>
    <x v="98"/>
    <x v="96"/>
    <x v="97"/>
    <x v="98"/>
    <x v="97"/>
    <x v="96"/>
    <n v="37042473.710000001"/>
    <n v="37571784.969999999"/>
  </r>
  <r>
    <x v="3"/>
    <x v="0"/>
    <s v="1010 PLANT"/>
    <s v="Nat Gas Distribution Plant"/>
    <x v="7"/>
    <x v="11"/>
    <n v="12658894.93"/>
    <n v="12849102.800000001"/>
    <n v="12850716.52"/>
    <n v="13086679.73"/>
    <n v="13269580.310000001"/>
    <x v="98"/>
    <x v="99"/>
    <x v="97"/>
    <x v="98"/>
    <x v="99"/>
    <x v="98"/>
    <x v="97"/>
    <n v="14687306.300000001"/>
    <n v="14898157.550000001"/>
  </r>
  <r>
    <x v="3"/>
    <x v="0"/>
    <s v="1010 PLANT"/>
    <s v="Nat Gas Distribution Plant"/>
    <x v="8"/>
    <x v="13"/>
    <n v="10192333.33"/>
    <n v="10275387.68"/>
    <n v="10353814.59"/>
    <n v="10433732.24"/>
    <n v="10559530.6"/>
    <x v="99"/>
    <x v="100"/>
    <x v="98"/>
    <x v="99"/>
    <x v="100"/>
    <x v="99"/>
    <x v="98"/>
    <n v="11354867.810000001"/>
    <n v="11478911.48"/>
  </r>
  <r>
    <x v="3"/>
    <x v="0"/>
    <s v="1010 PLANT"/>
    <s v="Nat Gas Distribution Plant"/>
    <x v="9"/>
    <x v="15"/>
    <n v="3974455.92"/>
    <n v="3974455.92"/>
    <n v="3974455.92"/>
    <n v="3974455.92"/>
    <n v="3974455.92"/>
    <x v="100"/>
    <x v="101"/>
    <x v="99"/>
    <x v="100"/>
    <x v="101"/>
    <x v="100"/>
    <x v="99"/>
    <n v="4388185.04"/>
    <n v="4480975.97"/>
  </r>
  <r>
    <x v="3"/>
    <x v="0"/>
    <s v="1010 PLANT"/>
    <s v="Nat Gas Distribution Plant"/>
    <x v="22"/>
    <x v="41"/>
    <n v="1043751.35"/>
    <n v="1043751.35"/>
    <n v="1043751.35"/>
    <n v="1043751.35"/>
    <n v="1043751.35"/>
    <x v="101"/>
    <x v="102"/>
    <x v="100"/>
    <x v="101"/>
    <x v="102"/>
    <x v="101"/>
    <x v="100"/>
    <n v="1043751.35"/>
    <n v="1043751.35"/>
  </r>
  <r>
    <x v="3"/>
    <x v="0"/>
    <s v="1010 PLANT"/>
    <s v="Nat Gas Distribution Plant"/>
    <x v="10"/>
    <x v="16"/>
    <n v="55465.09"/>
    <n v="55465.09"/>
    <n v="55465.09"/>
    <n v="55465.09"/>
    <n v="55465.09"/>
    <x v="102"/>
    <x v="103"/>
    <x v="101"/>
    <x v="102"/>
    <x v="103"/>
    <x v="102"/>
    <x v="101"/>
    <n v="55465.09"/>
    <n v="55465.09"/>
  </r>
  <r>
    <x v="3"/>
    <x v="0"/>
    <s v="1010 PLANT"/>
    <s v="Nat Gas Distribution Plant"/>
    <x v="11"/>
    <x v="17"/>
    <n v="1918308.4"/>
    <n v="1918308.4"/>
    <n v="1918308.4"/>
    <n v="1918308.4"/>
    <n v="1918308.4"/>
    <x v="103"/>
    <x v="104"/>
    <x v="102"/>
    <x v="103"/>
    <x v="104"/>
    <x v="103"/>
    <x v="102"/>
    <n v="1873225.04"/>
    <n v="1873225.04"/>
  </r>
  <r>
    <x v="3"/>
    <x v="0"/>
    <s v="1010 PLANT"/>
    <s v="Nat Gas Distribution Plant"/>
    <x v="12"/>
    <x v="18"/>
    <n v="270807.74"/>
    <n v="270807.74"/>
    <n v="270807.74"/>
    <n v="270807.74"/>
    <n v="270807.74"/>
    <x v="104"/>
    <x v="105"/>
    <x v="103"/>
    <x v="104"/>
    <x v="105"/>
    <x v="104"/>
    <x v="103"/>
    <n v="270807.74"/>
    <n v="270807.74"/>
  </r>
  <r>
    <x v="3"/>
    <x v="0"/>
    <s v="1010 PLANT"/>
    <s v="Nat Gas Distribution Plant"/>
    <x v="13"/>
    <x v="19"/>
    <n v="69025.45"/>
    <n v="69025.45"/>
    <n v="69025.45"/>
    <n v="69025.45"/>
    <n v="69025.45"/>
    <x v="105"/>
    <x v="106"/>
    <x v="104"/>
    <x v="105"/>
    <x v="106"/>
    <x v="105"/>
    <x v="104"/>
    <n v="69025.45"/>
    <n v="69025.45"/>
  </r>
  <r>
    <x v="3"/>
    <x v="0"/>
    <s v="1010 PLANT"/>
    <s v="Nat Gas General Plant"/>
    <x v="14"/>
    <x v="38"/>
    <n v="4041861.17"/>
    <n v="4041861.17"/>
    <n v="4041861.17"/>
    <n v="4041861.17"/>
    <n v="4041861.17"/>
    <x v="106"/>
    <x v="107"/>
    <x v="105"/>
    <x v="106"/>
    <x v="107"/>
    <x v="106"/>
    <x v="105"/>
    <n v="496697.71"/>
    <n v="496697.71"/>
  </r>
  <r>
    <x v="3"/>
    <x v="0"/>
    <s v="1010 PLANT"/>
    <s v="Nat Gas General Plant"/>
    <x v="14"/>
    <x v="20"/>
    <n v="239697.39"/>
    <n v="239697.39"/>
    <n v="239697.39"/>
    <n v="239697.39"/>
    <n v="239697.39"/>
    <x v="107"/>
    <x v="108"/>
    <x v="106"/>
    <x v="107"/>
    <x v="108"/>
    <x v="107"/>
    <x v="106"/>
    <n v="239697.39"/>
    <n v="239697.39"/>
  </r>
  <r>
    <x v="3"/>
    <x v="0"/>
    <s v="1010 PLANT"/>
    <s v="Nat Gas General Plant"/>
    <x v="15"/>
    <x v="21"/>
    <n v="2084525.81"/>
    <n v="2084525.81"/>
    <n v="2084525.81"/>
    <n v="2084525.81"/>
    <n v="2084525.81"/>
    <x v="108"/>
    <x v="109"/>
    <x v="107"/>
    <x v="108"/>
    <x v="109"/>
    <x v="108"/>
    <x v="107"/>
    <n v="1981761.93"/>
    <n v="1981761.93"/>
  </r>
  <r>
    <x v="3"/>
    <x v="0"/>
    <s v="1010 PLANT"/>
    <s v="Nat Gas General Plant"/>
    <x v="15"/>
    <x v="22"/>
    <n v="753913.87"/>
    <n v="753913.87"/>
    <n v="753913.87"/>
    <n v="753913.87"/>
    <n v="753913.87"/>
    <x v="109"/>
    <x v="110"/>
    <x v="108"/>
    <x v="109"/>
    <x v="110"/>
    <x v="109"/>
    <x v="108"/>
    <n v="753913.87"/>
    <n v="753913.87"/>
  </r>
  <r>
    <x v="3"/>
    <x v="0"/>
    <s v="1010 PLANT"/>
    <s v="Nat Gas General Plant"/>
    <x v="12"/>
    <x v="23"/>
    <n v="1000219.96"/>
    <n v="1000219.96"/>
    <n v="1000219.96"/>
    <n v="1000219.96"/>
    <n v="1000219.96"/>
    <x v="110"/>
    <x v="111"/>
    <x v="109"/>
    <x v="110"/>
    <x v="111"/>
    <x v="110"/>
    <x v="109"/>
    <n v="967964.92"/>
    <n v="967964.92"/>
  </r>
  <r>
    <x v="3"/>
    <x v="0"/>
    <s v="1010 PLANT"/>
    <s v="Nat Gas General Plant"/>
    <x v="12"/>
    <x v="42"/>
    <n v="140101.44"/>
    <n v="140101.44"/>
    <n v="140101.44"/>
    <n v="140101.44"/>
    <n v="140101.44"/>
    <x v="111"/>
    <x v="112"/>
    <x v="110"/>
    <x v="111"/>
    <x v="112"/>
    <x v="111"/>
    <x v="110"/>
    <n v="140101.44"/>
    <n v="140101.44"/>
  </r>
  <r>
    <x v="3"/>
    <x v="0"/>
    <s v="1010 PLANT"/>
    <s v="Nat Gas General Plant"/>
    <x v="12"/>
    <x v="24"/>
    <n v="88805.440000000002"/>
    <n v="88805.440000000002"/>
    <n v="88795.44"/>
    <n v="88795.44"/>
    <n v="88795.44"/>
    <x v="112"/>
    <x v="113"/>
    <x v="111"/>
    <x v="112"/>
    <x v="113"/>
    <x v="112"/>
    <x v="111"/>
    <n v="45950.559999999998"/>
    <n v="45950.559999999998"/>
  </r>
  <r>
    <x v="3"/>
    <x v="0"/>
    <s v="1010 PLANT"/>
    <s v="Nat Gas General Plant"/>
    <x v="12"/>
    <x v="25"/>
    <n v="97764.09"/>
    <n v="97764.09"/>
    <n v="97764.09"/>
    <n v="97764.09"/>
    <n v="97764.09"/>
    <x v="113"/>
    <x v="114"/>
    <x v="112"/>
    <x v="113"/>
    <x v="114"/>
    <x v="113"/>
    <x v="112"/>
    <n v="64459.16"/>
    <n v="64459.16"/>
  </r>
  <r>
    <x v="3"/>
    <x v="0"/>
    <s v="1010 PLANT"/>
    <s v="Nat Gas General Plant"/>
    <x v="12"/>
    <x v="26"/>
    <n v="4274477.2300000004"/>
    <n v="4274477.2300000004"/>
    <n v="4274477.2300000004"/>
    <n v="4274477.2300000004"/>
    <n v="4274477.2300000004"/>
    <x v="114"/>
    <x v="115"/>
    <x v="113"/>
    <x v="114"/>
    <x v="115"/>
    <x v="114"/>
    <x v="113"/>
    <n v="4261025.45"/>
    <n v="4261025.45"/>
  </r>
  <r>
    <x v="3"/>
    <x v="0"/>
    <s v="1010 PLANT"/>
    <s v="Nat Gas General Plant"/>
    <x v="12"/>
    <x v="40"/>
    <n v="70324.75"/>
    <n v="70324.75"/>
    <n v="70324.75"/>
    <n v="70324.75"/>
    <n v="70324.75"/>
    <x v="115"/>
    <x v="116"/>
    <x v="114"/>
    <x v="115"/>
    <x v="116"/>
    <x v="115"/>
    <x v="114"/>
    <n v="70324.75"/>
    <n v="70324.75"/>
  </r>
  <r>
    <x v="3"/>
    <x v="0"/>
    <s v="1010 PLANT"/>
    <s v="Nat Gas General Plant"/>
    <x v="16"/>
    <x v="28"/>
    <n v="58922.35"/>
    <n v="58922.35"/>
    <n v="58922.35"/>
    <n v="58922.35"/>
    <n v="58922.35"/>
    <x v="116"/>
    <x v="117"/>
    <x v="115"/>
    <x v="116"/>
    <x v="117"/>
    <x v="116"/>
    <x v="115"/>
    <n v="58922.35"/>
    <n v="58922.35"/>
  </r>
  <r>
    <x v="3"/>
    <x v="0"/>
    <s v="1010 PLANT"/>
    <s v="Nat Gas General Plant"/>
    <x v="16"/>
    <x v="29"/>
    <n v="4009841.19"/>
    <n v="4009841.19"/>
    <n v="4009841.19"/>
    <n v="4009841.19"/>
    <n v="4009841.19"/>
    <x v="117"/>
    <x v="118"/>
    <x v="116"/>
    <x v="117"/>
    <x v="118"/>
    <x v="117"/>
    <x v="116"/>
    <n v="3947537.51"/>
    <n v="3851259.8"/>
  </r>
  <r>
    <x v="3"/>
    <x v="0"/>
    <s v="1010 PLANT"/>
    <s v="Nat Gas General Plant"/>
    <x v="16"/>
    <x v="30"/>
    <n v="69324.58"/>
    <n v="69324.58"/>
    <n v="69324.58"/>
    <n v="69324.58"/>
    <n v="69324.58"/>
    <x v="118"/>
    <x v="119"/>
    <x v="117"/>
    <x v="118"/>
    <x v="119"/>
    <x v="118"/>
    <x v="117"/>
    <n v="69324.58"/>
    <n v="69324.58"/>
  </r>
  <r>
    <x v="3"/>
    <x v="0"/>
    <s v="1010 PLANT"/>
    <s v="Nat Gas General Plant"/>
    <x v="23"/>
    <x v="43"/>
    <n v="28510.13"/>
    <n v="28510.13"/>
    <n v="28510.13"/>
    <n v="28510.13"/>
    <n v="28510.13"/>
    <x v="119"/>
    <x v="120"/>
    <x v="118"/>
    <x v="119"/>
    <x v="120"/>
    <x v="119"/>
    <x v="118"/>
    <n v="28510.13"/>
    <n v="28510.13"/>
  </r>
  <r>
    <x v="3"/>
    <x v="0"/>
    <s v="1010 PLANT"/>
    <s v="Nat Gas General Plant"/>
    <x v="17"/>
    <x v="31"/>
    <n v="730398.58"/>
    <n v="730398.58"/>
    <n v="695667.99"/>
    <n v="695667.99"/>
    <n v="693378.46"/>
    <x v="120"/>
    <x v="121"/>
    <x v="119"/>
    <x v="120"/>
    <x v="121"/>
    <x v="120"/>
    <x v="119"/>
    <n v="705436.25"/>
    <n v="720218.85"/>
  </r>
  <r>
    <x v="3"/>
    <x v="0"/>
    <s v="1010 PLANT"/>
    <s v="Nat Gas General Plant"/>
    <x v="18"/>
    <x v="32"/>
    <n v="978882.31"/>
    <n v="978882.31"/>
    <n v="978882.31"/>
    <n v="978882.31"/>
    <n v="978882.31"/>
    <x v="121"/>
    <x v="122"/>
    <x v="120"/>
    <x v="121"/>
    <x v="122"/>
    <x v="121"/>
    <x v="120"/>
    <n v="957349.73"/>
    <n v="957349.73"/>
  </r>
  <r>
    <x v="3"/>
    <x v="0"/>
    <s v="1010 PLANT"/>
    <s v="Nat Gas General Plant"/>
    <x v="19"/>
    <x v="33"/>
    <n v="1006157.63"/>
    <n v="1006157.63"/>
    <n v="1004893.55"/>
    <n v="1004893.55"/>
    <n v="1004893.55"/>
    <x v="122"/>
    <x v="123"/>
    <x v="121"/>
    <x v="122"/>
    <x v="123"/>
    <x v="122"/>
    <x v="121"/>
    <n v="1007240.53"/>
    <n v="1007240.53"/>
  </r>
  <r>
    <x v="3"/>
    <x v="0"/>
    <s v="1010 PLANT"/>
    <s v="Nat Gas General Plant"/>
    <x v="13"/>
    <x v="35"/>
    <n v="204037.32"/>
    <n v="204037.32"/>
    <n v="204037.32"/>
    <n v="204037.32"/>
    <n v="204037.32"/>
    <x v="123"/>
    <x v="124"/>
    <x v="122"/>
    <x v="123"/>
    <x v="124"/>
    <x v="123"/>
    <x v="122"/>
    <n v="194961.79"/>
    <n v="194961.79"/>
  </r>
  <r>
    <x v="3"/>
    <x v="0"/>
    <s v="1010 PLANT"/>
    <s v="Nat Gas Intangible Plant"/>
    <x v="24"/>
    <x v="44"/>
    <n v="8435.7099999999991"/>
    <n v="8435.7099999999991"/>
    <n v="8435.7099999999991"/>
    <n v="8435.7099999999991"/>
    <n v="8435.7099999999991"/>
    <x v="124"/>
    <x v="125"/>
    <x v="123"/>
    <x v="124"/>
    <x v="125"/>
    <x v="124"/>
    <x v="123"/>
    <n v="8435.7099999999991"/>
    <n v="8435.7099999999991"/>
  </r>
  <r>
    <x v="3"/>
    <x v="0"/>
    <s v="1010 PLANT"/>
    <s v="Nat Gas Intangible Plant"/>
    <x v="25"/>
    <x v="45"/>
    <n v="213641.38"/>
    <n v="213641.38"/>
    <n v="213641.38"/>
    <n v="213641.38"/>
    <n v="213641.38"/>
    <x v="125"/>
    <x v="126"/>
    <x v="124"/>
    <x v="125"/>
    <x v="126"/>
    <x v="125"/>
    <x v="124"/>
    <n v="213641.38"/>
    <n v="213641.38"/>
  </r>
  <r>
    <x v="3"/>
    <x v="0"/>
    <s v="1060 INSERVICE"/>
    <s v="Nat Gas Distribution Plant"/>
    <x v="3"/>
    <x v="3"/>
    <n v="606989.38"/>
    <n v="353689.66"/>
    <n v="1139502.22"/>
    <n v="1573872.72"/>
    <n v="2481928.31"/>
    <x v="126"/>
    <x v="127"/>
    <x v="125"/>
    <x v="126"/>
    <x v="127"/>
    <x v="126"/>
    <x v="125"/>
    <n v="4161742.35"/>
    <n v="5070081.3499999996"/>
  </r>
  <r>
    <x v="3"/>
    <x v="0"/>
    <s v="1060 INSERVICE"/>
    <s v="Nat Gas Distribution Plant"/>
    <x v="3"/>
    <x v="4"/>
    <n v="29925.88"/>
    <n v="37078.65"/>
    <n v="39030.5"/>
    <n v="96830.46"/>
    <n v="252672.1"/>
    <x v="127"/>
    <x v="128"/>
    <x v="126"/>
    <x v="127"/>
    <x v="128"/>
    <x v="127"/>
    <x v="126"/>
    <n v="762225.05"/>
    <n v="758002.05"/>
  </r>
  <r>
    <x v="3"/>
    <x v="0"/>
    <s v="1060 INSERVICE"/>
    <s v="Nat Gas Distribution Plant"/>
    <x v="3"/>
    <x v="5"/>
    <n v="71894.17"/>
    <n v="3316065.37"/>
    <n v="3958876.95"/>
    <n v="4419069.4000000004"/>
    <n v="5368514.41"/>
    <x v="128"/>
    <x v="129"/>
    <x v="127"/>
    <x v="128"/>
    <x v="129"/>
    <x v="128"/>
    <x v="127"/>
    <n v="10107953.289999999"/>
    <n v="11679484.42"/>
  </r>
  <r>
    <x v="3"/>
    <x v="0"/>
    <s v="1060 INSERVICE"/>
    <s v="Nat Gas Distribution Plant"/>
    <x v="4"/>
    <x v="6"/>
    <s v=""/>
    <s v=""/>
    <s v=""/>
    <s v=""/>
    <s v=""/>
    <x v="0"/>
    <x v="0"/>
    <x v="0"/>
    <x v="47"/>
    <x v="130"/>
    <x v="129"/>
    <x v="128"/>
    <n v="18078.45"/>
    <n v="18078.45"/>
  </r>
  <r>
    <x v="3"/>
    <x v="0"/>
    <s v="1060 INSERVICE"/>
    <s v="Nat Gas Distribution Plant"/>
    <x v="5"/>
    <x v="7"/>
    <s v=""/>
    <s v=""/>
    <s v=""/>
    <s v=""/>
    <s v=""/>
    <x v="0"/>
    <x v="0"/>
    <x v="0"/>
    <x v="129"/>
    <x v="131"/>
    <x v="28"/>
    <x v="129"/>
    <n v="27284"/>
    <n v="27284"/>
  </r>
  <r>
    <x v="3"/>
    <x v="0"/>
    <s v="1060 INSERVICE"/>
    <s v="Nat Gas Distribution Plant"/>
    <x v="6"/>
    <x v="8"/>
    <s v=""/>
    <s v=""/>
    <s v=""/>
    <s v=""/>
    <n v="0"/>
    <x v="129"/>
    <x v="130"/>
    <x v="128"/>
    <x v="130"/>
    <x v="132"/>
    <x v="130"/>
    <x v="130"/>
    <n v="0"/>
    <n v="0"/>
  </r>
  <r>
    <x v="3"/>
    <x v="0"/>
    <s v="1060 INSERVICE"/>
    <s v="Nat Gas Distribution Plant"/>
    <x v="6"/>
    <x v="9"/>
    <s v=""/>
    <s v=""/>
    <s v=""/>
    <s v=""/>
    <s v=""/>
    <x v="0"/>
    <x v="0"/>
    <x v="0"/>
    <x v="47"/>
    <x v="133"/>
    <x v="28"/>
    <x v="28"/>
    <n v="0"/>
    <n v="0"/>
  </r>
  <r>
    <x v="3"/>
    <x v="0"/>
    <s v="1060 INSERVICE"/>
    <s v="Nat Gas Distribution Plant"/>
    <x v="6"/>
    <x v="10"/>
    <s v=""/>
    <s v=""/>
    <s v=""/>
    <s v=""/>
    <s v=""/>
    <x v="130"/>
    <x v="131"/>
    <x v="129"/>
    <x v="131"/>
    <x v="134"/>
    <x v="131"/>
    <x v="28"/>
    <n v="0"/>
    <n v="0"/>
  </r>
  <r>
    <x v="3"/>
    <x v="0"/>
    <s v="1060 INSERVICE"/>
    <s v="Nat Gas Distribution Plant"/>
    <x v="8"/>
    <x v="13"/>
    <s v=""/>
    <s v=""/>
    <s v=""/>
    <s v=""/>
    <s v=""/>
    <x v="131"/>
    <x v="132"/>
    <x v="130"/>
    <x v="132"/>
    <x v="28"/>
    <x v="28"/>
    <x v="28"/>
    <n v="0"/>
    <n v="0"/>
  </r>
  <r>
    <x v="3"/>
    <x v="0"/>
    <s v="1060 INSERVICE"/>
    <s v="Nat Gas Distribution Plant"/>
    <x v="11"/>
    <x v="17"/>
    <s v=""/>
    <n v="17880.62"/>
    <n v="17880.62"/>
    <n v="21268.78"/>
    <n v="22580.5"/>
    <x v="132"/>
    <x v="133"/>
    <x v="131"/>
    <x v="133"/>
    <x v="135"/>
    <x v="132"/>
    <x v="131"/>
    <n v="39441.75"/>
    <n v="39441.75"/>
  </r>
  <r>
    <x v="3"/>
    <x v="0"/>
    <s v="1060 INSERVICE"/>
    <s v="Nat Gas Distribution Plant"/>
    <x v="16"/>
    <x v="46"/>
    <s v=""/>
    <s v=""/>
    <s v=""/>
    <s v=""/>
    <s v=""/>
    <x v="133"/>
    <x v="134"/>
    <x v="27"/>
    <x v="28"/>
    <x v="28"/>
    <x v="28"/>
    <x v="28"/>
    <n v="0"/>
    <n v="0"/>
  </r>
  <r>
    <x v="3"/>
    <x v="0"/>
    <s v="1060 INSERVICE"/>
    <s v="Nat Gas General Plant"/>
    <x v="15"/>
    <x v="21"/>
    <n v="-2210.27"/>
    <n v="-2210.27"/>
    <n v="-2210.27"/>
    <n v="-2210.27"/>
    <n v="-2210.27"/>
    <x v="134"/>
    <x v="135"/>
    <x v="132"/>
    <x v="28"/>
    <x v="28"/>
    <x v="28"/>
    <x v="28"/>
    <n v="0"/>
    <n v="0"/>
  </r>
  <r>
    <x v="3"/>
    <x v="0"/>
    <s v="1060 INSERVICE"/>
    <s v="Nat Gas General Plant"/>
    <x v="12"/>
    <x v="23"/>
    <s v=""/>
    <n v="637.82000000000005"/>
    <n v="637.82000000000005"/>
    <n v="637.82000000000005"/>
    <n v="637.82000000000005"/>
    <x v="135"/>
    <x v="136"/>
    <x v="133"/>
    <x v="134"/>
    <x v="136"/>
    <x v="28"/>
    <x v="28"/>
    <n v="0"/>
    <n v="5365.65"/>
  </r>
  <r>
    <x v="3"/>
    <x v="0"/>
    <s v="1060 INSERVICE"/>
    <s v="Nat Gas General Plant"/>
    <x v="12"/>
    <x v="42"/>
    <s v=""/>
    <s v=""/>
    <s v=""/>
    <s v=""/>
    <s v=""/>
    <x v="0"/>
    <x v="0"/>
    <x v="0"/>
    <x v="47"/>
    <x v="48"/>
    <x v="133"/>
    <x v="132"/>
    <n v="2942.52"/>
    <n v="2942.52"/>
  </r>
  <r>
    <x v="3"/>
    <x v="0"/>
    <s v="1060 INSERVICE"/>
    <s v="Nat Gas General Plant"/>
    <x v="12"/>
    <x v="24"/>
    <s v=""/>
    <s v=""/>
    <s v=""/>
    <s v=""/>
    <s v=""/>
    <x v="0"/>
    <x v="0"/>
    <x v="0"/>
    <x v="47"/>
    <x v="48"/>
    <x v="134"/>
    <x v="133"/>
    <n v="21259.93"/>
    <n v="21259.93"/>
  </r>
  <r>
    <x v="3"/>
    <x v="0"/>
    <s v="1060 INSERVICE"/>
    <s v="Nat Gas General Plant"/>
    <x v="12"/>
    <x v="26"/>
    <s v=""/>
    <s v=""/>
    <s v=""/>
    <s v=""/>
    <n v="605796.81999999995"/>
    <x v="136"/>
    <x v="137"/>
    <x v="134"/>
    <x v="135"/>
    <x v="137"/>
    <x v="135"/>
    <x v="134"/>
    <n v="655283.52"/>
    <n v="655283.52"/>
  </r>
  <r>
    <x v="3"/>
    <x v="0"/>
    <s v="1060 INSERVICE"/>
    <s v="Nat Gas General Plant"/>
    <x v="16"/>
    <x v="27"/>
    <s v=""/>
    <s v=""/>
    <s v=""/>
    <s v=""/>
    <s v=""/>
    <x v="0"/>
    <x v="0"/>
    <x v="0"/>
    <x v="47"/>
    <x v="48"/>
    <x v="47"/>
    <x v="135"/>
    <n v="18987.63"/>
    <n v="18987.63"/>
  </r>
  <r>
    <x v="3"/>
    <x v="0"/>
    <s v="1060 INSERVICE"/>
    <s v="Nat Gas General Plant"/>
    <x v="16"/>
    <x v="29"/>
    <n v="2957.8"/>
    <n v="3224.39"/>
    <n v="3224.39"/>
    <n v="4257.3100000000004"/>
    <n v="4257.3100000000004"/>
    <x v="137"/>
    <x v="138"/>
    <x v="135"/>
    <x v="136"/>
    <x v="138"/>
    <x v="136"/>
    <x v="136"/>
    <n v="249297.27"/>
    <n v="391088.4"/>
  </r>
  <r>
    <x v="3"/>
    <x v="0"/>
    <s v="1060 INSERVICE"/>
    <s v="Nat Gas General Plant"/>
    <x v="17"/>
    <x v="31"/>
    <s v=""/>
    <s v=""/>
    <s v=""/>
    <n v="2224.42"/>
    <n v="32671.05"/>
    <x v="138"/>
    <x v="139"/>
    <x v="136"/>
    <x v="137"/>
    <x v="139"/>
    <x v="137"/>
    <x v="137"/>
    <n v="20251.12"/>
    <n v="12240.7"/>
  </r>
  <r>
    <x v="3"/>
    <x v="0"/>
    <s v="1060 INSERVICE"/>
    <s v="Nat Gas General Plant"/>
    <x v="19"/>
    <x v="33"/>
    <s v=""/>
    <s v=""/>
    <s v=""/>
    <n v="8650"/>
    <n v="16865.509999999998"/>
    <x v="139"/>
    <x v="140"/>
    <x v="137"/>
    <x v="138"/>
    <x v="140"/>
    <x v="138"/>
    <x v="138"/>
    <n v="155174.84"/>
    <n v="155174.8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63">
  <r>
    <x v="0"/>
    <s v="Natural Gas"/>
    <x v="0"/>
    <x v="0"/>
    <x v="0"/>
    <x v="0"/>
    <s v=""/>
    <s v=""/>
    <s v=""/>
    <s v=""/>
    <s v=""/>
    <s v=""/>
    <s v=""/>
    <x v="0"/>
    <x v="0"/>
    <x v="0"/>
    <x v="0"/>
    <x v="0"/>
    <n v="25081.87"/>
    <n v="25081.87"/>
    <n v="25081.87"/>
    <n v="25081.87"/>
    <x v="0"/>
    <n v="25081.87"/>
    <n v="25081.87"/>
  </r>
  <r>
    <x v="0"/>
    <s v="Natural Gas"/>
    <x v="0"/>
    <x v="1"/>
    <x v="1"/>
    <x v="1"/>
    <n v="212190.55"/>
    <n v="212190.55"/>
    <n v="212190.55"/>
    <n v="212190.55"/>
    <n v="212190.55"/>
    <n v="212190.55"/>
    <n v="212190.55"/>
    <x v="1"/>
    <x v="1"/>
    <x v="1"/>
    <x v="1"/>
    <x v="1"/>
    <n v="212190.55"/>
    <n v="212190.55"/>
    <n v="212190.55"/>
    <n v="212190.55"/>
    <x v="1"/>
    <n v="212190.55"/>
    <n v="212190.55"/>
  </r>
  <r>
    <x v="0"/>
    <s v="Natural Gas"/>
    <x v="0"/>
    <x v="1"/>
    <x v="2"/>
    <x v="2"/>
    <n v="788018.97"/>
    <n v="788018.97"/>
    <n v="788018.97"/>
    <n v="788018.97"/>
    <n v="788018.97"/>
    <n v="788018.97"/>
    <n v="788018.97"/>
    <x v="2"/>
    <x v="2"/>
    <x v="2"/>
    <x v="2"/>
    <x v="2"/>
    <n v="802968.97"/>
    <n v="802968.97"/>
    <n v="802968.97"/>
    <n v="802968.97"/>
    <x v="2"/>
    <n v="802968.97"/>
    <n v="802968.97"/>
  </r>
  <r>
    <x v="0"/>
    <s v="Natural Gas"/>
    <x v="0"/>
    <x v="1"/>
    <x v="3"/>
    <x v="3"/>
    <n v="31390921.829999998"/>
    <n v="31390921.829999998"/>
    <n v="31390921.829999998"/>
    <n v="31390921.829999998"/>
    <n v="31390921.829999998"/>
    <n v="31390921.829999998"/>
    <n v="31390921.829999998"/>
    <x v="3"/>
    <x v="3"/>
    <x v="3"/>
    <x v="3"/>
    <x v="3"/>
    <n v="31408962.969999999"/>
    <n v="31408962.969999999"/>
    <n v="31554243.609999999"/>
    <n v="31554243.609999999"/>
    <x v="3"/>
    <n v="31408962.969999999"/>
    <n v="31596784.59"/>
  </r>
  <r>
    <x v="0"/>
    <s v="Natural Gas"/>
    <x v="0"/>
    <x v="1"/>
    <x v="3"/>
    <x v="4"/>
    <n v="21105122.280000001"/>
    <n v="21105122.280000001"/>
    <n v="21105122.280000001"/>
    <n v="21105122.280000001"/>
    <n v="21105122.280000001"/>
    <n v="21105122.280000001"/>
    <n v="21055871.399999999"/>
    <x v="4"/>
    <x v="4"/>
    <x v="4"/>
    <x v="4"/>
    <x v="4"/>
    <n v="20956637.489999998"/>
    <n v="20956637.489999998"/>
    <n v="20956637.489999998"/>
    <n v="20956637.489999998"/>
    <x v="4"/>
    <n v="20956637.489999998"/>
    <n v="20958542.710000001"/>
  </r>
  <r>
    <x v="0"/>
    <s v="Natural Gas"/>
    <x v="0"/>
    <x v="1"/>
    <x v="3"/>
    <x v="5"/>
    <n v="34848055.130000003"/>
    <n v="34848055.130000003"/>
    <n v="34848055.130000003"/>
    <n v="34848055.130000003"/>
    <n v="34848055.130000003"/>
    <n v="34848055.130000003"/>
    <n v="34848055.130000003"/>
    <x v="5"/>
    <x v="5"/>
    <x v="5"/>
    <x v="5"/>
    <x v="5"/>
    <n v="34848280.130000003"/>
    <n v="34848912.719999999"/>
    <n v="34848912.719999999"/>
    <n v="34848912.719999999"/>
    <x v="5"/>
    <n v="35005306.920000002"/>
    <n v="35501237.920000002"/>
  </r>
  <r>
    <x v="0"/>
    <s v="Natural Gas"/>
    <x v="0"/>
    <x v="1"/>
    <x v="4"/>
    <x v="6"/>
    <n v="2773909.52"/>
    <n v="2773909.52"/>
    <n v="2773909.52"/>
    <n v="2773909.52"/>
    <n v="2773909.52"/>
    <n v="2773909.52"/>
    <n v="2773909.52"/>
    <x v="6"/>
    <x v="6"/>
    <x v="6"/>
    <x v="6"/>
    <x v="6"/>
    <n v="2773909.52"/>
    <n v="2782803.18"/>
    <n v="2782803.18"/>
    <n v="2782803.18"/>
    <x v="6"/>
    <n v="2782803.18"/>
    <n v="2782803.18"/>
  </r>
  <r>
    <x v="0"/>
    <s v="Natural Gas"/>
    <x v="0"/>
    <x v="1"/>
    <x v="5"/>
    <x v="7"/>
    <n v="7324607.8399999999"/>
    <n v="7324607.8399999999"/>
    <n v="7324607.8399999999"/>
    <n v="7324607.8399999999"/>
    <n v="7324607.8399999999"/>
    <n v="7327603.8200000003"/>
    <n v="7328099.4699999997"/>
    <x v="7"/>
    <x v="7"/>
    <x v="7"/>
    <x v="7"/>
    <x v="7"/>
    <n v="7328215.9900000002"/>
    <n v="7328215.9900000002"/>
    <n v="7328215.9900000002"/>
    <n v="7328215.9900000002"/>
    <x v="7"/>
    <n v="7328215.9900000002"/>
    <n v="7593128.0700000003"/>
  </r>
  <r>
    <x v="0"/>
    <s v="Natural Gas"/>
    <x v="0"/>
    <x v="1"/>
    <x v="6"/>
    <x v="8"/>
    <n v="14961456.060000001"/>
    <n v="15082124.689999999"/>
    <n v="15237651.109999999"/>
    <n v="15365077.869999999"/>
    <n v="15399373.779999999"/>
    <n v="15421230.050000001"/>
    <n v="15751071.57"/>
    <x v="8"/>
    <x v="8"/>
    <x v="8"/>
    <x v="8"/>
    <x v="8"/>
    <n v="16231321.74"/>
    <n v="16311701.119999999"/>
    <n v="16397249.6"/>
    <n v="16493268.59"/>
    <x v="8"/>
    <n v="16791779.59"/>
    <n v="16920593.199999999"/>
  </r>
  <r>
    <x v="0"/>
    <s v="Natural Gas"/>
    <x v="0"/>
    <x v="1"/>
    <x v="6"/>
    <x v="9"/>
    <s v=""/>
    <s v=""/>
    <s v=""/>
    <s v=""/>
    <s v=""/>
    <s v=""/>
    <s v=""/>
    <x v="0"/>
    <x v="9"/>
    <x v="9"/>
    <x v="9"/>
    <x v="9"/>
    <n v="13842.52"/>
    <n v="15163.89"/>
    <n v="15177.36"/>
    <n v="22716.62"/>
    <x v="9"/>
    <n v="22732.04"/>
    <n v="22732.04"/>
  </r>
  <r>
    <x v="0"/>
    <s v="Natural Gas"/>
    <x v="0"/>
    <x v="1"/>
    <x v="6"/>
    <x v="10"/>
    <n v="3180514.8"/>
    <n v="3222050.42"/>
    <n v="3243965.1"/>
    <n v="3260307.8"/>
    <n v="3322176.81"/>
    <n v="3349329.62"/>
    <n v="3467974.78"/>
    <x v="9"/>
    <x v="10"/>
    <x v="10"/>
    <x v="10"/>
    <x v="10"/>
    <n v="3692718"/>
    <n v="3697045.95"/>
    <n v="3708485.03"/>
    <n v="3717136.64"/>
    <x v="10"/>
    <n v="3771885.75"/>
    <n v="3776644.13"/>
  </r>
  <r>
    <x v="0"/>
    <s v="Natural Gas"/>
    <x v="0"/>
    <x v="1"/>
    <x v="7"/>
    <x v="11"/>
    <n v="5443888.9900000002"/>
    <n v="5498903.4900000002"/>
    <n v="5671633.7599999998"/>
    <n v="5712340.7599999998"/>
    <n v="5739674.3600000003"/>
    <n v="5838248.1799999997"/>
    <n v="5966853.54"/>
    <x v="10"/>
    <x v="11"/>
    <x v="11"/>
    <x v="11"/>
    <x v="11"/>
    <n v="6254616.7300000004"/>
    <n v="6297149.4500000002"/>
    <n v="6299968.3899999997"/>
    <n v="6391855.6500000004"/>
    <x v="11"/>
    <n v="6461009.5499999998"/>
    <n v="6585807.0800000001"/>
  </r>
  <r>
    <x v="0"/>
    <s v="Natural Gas"/>
    <x v="0"/>
    <x v="1"/>
    <x v="7"/>
    <x v="12"/>
    <n v="2216410.7599999998"/>
    <n v="2216410.7599999998"/>
    <n v="2216410.7599999998"/>
    <n v="2216410.7599999998"/>
    <n v="2216410.7599999998"/>
    <n v="2216410.7599999998"/>
    <n v="2216410.7599999998"/>
    <x v="11"/>
    <x v="12"/>
    <x v="12"/>
    <x v="12"/>
    <x v="12"/>
    <n v="2216410.7599999998"/>
    <n v="2216410.7599999998"/>
    <n v="2216410.7599999998"/>
    <n v="2216410.7599999998"/>
    <x v="12"/>
    <n v="2216410.7599999998"/>
    <n v="2216410.7599999998"/>
  </r>
  <r>
    <x v="0"/>
    <s v="Natural Gas"/>
    <x v="0"/>
    <x v="1"/>
    <x v="8"/>
    <x v="13"/>
    <n v="4894780.78"/>
    <n v="4904150.05"/>
    <n v="4922920.5999999996"/>
    <n v="4949610.1900000004"/>
    <n v="4982845.47"/>
    <n v="5032199.22"/>
    <n v="5078040.57"/>
    <x v="12"/>
    <x v="13"/>
    <x v="13"/>
    <x v="13"/>
    <x v="13"/>
    <n v="5236176.59"/>
    <n v="5251920.3600000003"/>
    <n v="5266429.1900000004"/>
    <n v="5325846.8600000003"/>
    <x v="13"/>
    <n v="5358188.0199999996"/>
    <n v="5394624.0599999996"/>
  </r>
  <r>
    <x v="0"/>
    <s v="Natural Gas"/>
    <x v="0"/>
    <x v="1"/>
    <x v="8"/>
    <x v="14"/>
    <n v="593040.09"/>
    <n v="593040.09"/>
    <n v="593040.09"/>
    <n v="593040.09"/>
    <n v="593040.09"/>
    <n v="593040.09"/>
    <n v="593040.09"/>
    <x v="13"/>
    <x v="14"/>
    <x v="14"/>
    <x v="14"/>
    <x v="14"/>
    <n v="593040.09"/>
    <n v="593040.09"/>
    <n v="593040.09"/>
    <n v="593040.09"/>
    <x v="14"/>
    <n v="593040.09"/>
    <n v="593040.09"/>
  </r>
  <r>
    <x v="0"/>
    <s v="Natural Gas"/>
    <x v="0"/>
    <x v="1"/>
    <x v="9"/>
    <x v="15"/>
    <n v="1861833.78"/>
    <n v="1861833.78"/>
    <n v="1861833.78"/>
    <n v="1861833.78"/>
    <n v="1861833.78"/>
    <n v="1893921.7"/>
    <n v="1893921.7"/>
    <x v="14"/>
    <x v="15"/>
    <x v="15"/>
    <x v="15"/>
    <x v="15"/>
    <n v="1941025.24"/>
    <n v="1941025.24"/>
    <n v="1941025.24"/>
    <n v="1942125.5"/>
    <x v="15"/>
    <n v="1942125.5"/>
    <n v="1942064.5"/>
  </r>
  <r>
    <x v="0"/>
    <s v="Natural Gas"/>
    <x v="0"/>
    <x v="1"/>
    <x v="10"/>
    <x v="16"/>
    <n v="1694787.28"/>
    <n v="1694787.28"/>
    <n v="1694787.28"/>
    <n v="1694787.28"/>
    <n v="1694787.28"/>
    <n v="1694787.28"/>
    <n v="1694787.28"/>
    <x v="15"/>
    <x v="16"/>
    <x v="16"/>
    <x v="16"/>
    <x v="16"/>
    <n v="1694787.28"/>
    <n v="1694787.28"/>
    <n v="1694787.28"/>
    <n v="1694787.28"/>
    <x v="16"/>
    <n v="1694787.28"/>
    <n v="1735689.87"/>
  </r>
  <r>
    <x v="0"/>
    <s v="Natural Gas"/>
    <x v="0"/>
    <x v="1"/>
    <x v="11"/>
    <x v="17"/>
    <n v="1099525.71"/>
    <n v="1099525.71"/>
    <n v="1099525.71"/>
    <n v="1099525.71"/>
    <n v="1099525.71"/>
    <n v="1099525.71"/>
    <n v="1099525.71"/>
    <x v="16"/>
    <x v="17"/>
    <x v="17"/>
    <x v="17"/>
    <x v="17"/>
    <n v="1099525.71"/>
    <n v="1099525.71"/>
    <n v="1099525.71"/>
    <n v="1099525.71"/>
    <x v="17"/>
    <n v="1099525.71"/>
    <n v="1106767.4099999999"/>
  </r>
  <r>
    <x v="0"/>
    <s v="Natural Gas"/>
    <x v="0"/>
    <x v="1"/>
    <x v="12"/>
    <x v="18"/>
    <n v="188562.35"/>
    <n v="188562.35"/>
    <n v="188562.35"/>
    <n v="188562.35"/>
    <n v="188562.35"/>
    <n v="188562.35"/>
    <n v="188562.35"/>
    <x v="17"/>
    <x v="18"/>
    <x v="18"/>
    <x v="18"/>
    <x v="18"/>
    <n v="188562.35"/>
    <n v="188562.35"/>
    <n v="188562.35"/>
    <n v="188562.35"/>
    <x v="18"/>
    <n v="188562.35"/>
    <n v="188562.35"/>
  </r>
  <r>
    <x v="0"/>
    <s v="Natural Gas"/>
    <x v="0"/>
    <x v="1"/>
    <x v="13"/>
    <x v="19"/>
    <n v="19074.7"/>
    <n v="19074.7"/>
    <n v="19074.7"/>
    <n v="19074.7"/>
    <n v="19074.7"/>
    <n v="19074.7"/>
    <n v="19074.7"/>
    <x v="18"/>
    <x v="19"/>
    <x v="19"/>
    <x v="19"/>
    <x v="19"/>
    <n v="19074.7"/>
    <n v="19074.7"/>
    <n v="19074.7"/>
    <n v="19074.7"/>
    <x v="19"/>
    <n v="19074.7"/>
    <n v="19074.7"/>
  </r>
  <r>
    <x v="0"/>
    <s v="Natural Gas"/>
    <x v="0"/>
    <x v="2"/>
    <x v="14"/>
    <x v="20"/>
    <n v="16463.04"/>
    <n v="16463.04"/>
    <n v="16463.04"/>
    <n v="16463.04"/>
    <n v="16463.04"/>
    <n v="16463.04"/>
    <n v="16463.04"/>
    <x v="19"/>
    <x v="20"/>
    <x v="20"/>
    <x v="20"/>
    <x v="20"/>
    <n v="16463.04"/>
    <n v="16463.04"/>
    <n v="16463.04"/>
    <n v="16463.04"/>
    <x v="20"/>
    <n v="16463.04"/>
    <n v="16463.04"/>
  </r>
  <r>
    <x v="0"/>
    <s v="Natural Gas"/>
    <x v="0"/>
    <x v="2"/>
    <x v="15"/>
    <x v="21"/>
    <n v="68679.06"/>
    <n v="68679.06"/>
    <n v="68679.06"/>
    <n v="68679.06"/>
    <n v="68679.06"/>
    <n v="68679.06"/>
    <n v="68679.06"/>
    <x v="20"/>
    <x v="21"/>
    <x v="21"/>
    <x v="21"/>
    <x v="21"/>
    <n v="83679.06"/>
    <n v="83679.06"/>
    <n v="83679.06"/>
    <n v="83679.06"/>
    <x v="21"/>
    <n v="83679.06"/>
    <n v="83679.06"/>
  </r>
  <r>
    <x v="0"/>
    <s v="Natural Gas"/>
    <x v="0"/>
    <x v="2"/>
    <x v="15"/>
    <x v="22"/>
    <n v="52132.36"/>
    <n v="52132.36"/>
    <n v="52132.36"/>
    <n v="52132.36"/>
    <n v="52132.36"/>
    <n v="52132.36"/>
    <n v="52132.36"/>
    <x v="21"/>
    <x v="22"/>
    <x v="22"/>
    <x v="22"/>
    <x v="22"/>
    <n v="52132.36"/>
    <n v="52132.36"/>
    <n v="52132.36"/>
    <n v="52132.36"/>
    <x v="22"/>
    <n v="52132.36"/>
    <n v="52132.36"/>
  </r>
  <r>
    <x v="0"/>
    <s v="Natural Gas"/>
    <x v="0"/>
    <x v="2"/>
    <x v="12"/>
    <x v="23"/>
    <n v="93951.24"/>
    <n v="93951.24"/>
    <n v="93951.24"/>
    <n v="93951.24"/>
    <n v="93951.24"/>
    <n v="93951.24"/>
    <n v="93951.24"/>
    <x v="22"/>
    <x v="23"/>
    <x v="23"/>
    <x v="23"/>
    <x v="23"/>
    <n v="88533.15"/>
    <n v="88533.15"/>
    <n v="88533.15"/>
    <n v="88533.15"/>
    <x v="23"/>
    <n v="66286.11"/>
    <n v="66286.11"/>
  </r>
  <r>
    <x v="0"/>
    <s v="Natural Gas"/>
    <x v="0"/>
    <x v="2"/>
    <x v="12"/>
    <x v="24"/>
    <n v="63210.39"/>
    <n v="63210.39"/>
    <n v="63210.39"/>
    <n v="63210.39"/>
    <n v="63210.39"/>
    <n v="57716.71"/>
    <n v="57716.71"/>
    <x v="23"/>
    <x v="24"/>
    <x v="24"/>
    <x v="24"/>
    <x v="24"/>
    <n v="57716.71"/>
    <n v="57716.71"/>
    <n v="57716.71"/>
    <n v="57716.71"/>
    <x v="24"/>
    <n v="55436.67"/>
    <n v="55436.67"/>
  </r>
  <r>
    <x v="0"/>
    <s v="Natural Gas"/>
    <x v="0"/>
    <x v="2"/>
    <x v="12"/>
    <x v="25"/>
    <n v="111291.03"/>
    <n v="111291.03"/>
    <n v="111291.03"/>
    <n v="111291.03"/>
    <n v="111291.03"/>
    <n v="111291.03"/>
    <n v="111291.03"/>
    <x v="24"/>
    <x v="25"/>
    <x v="25"/>
    <x v="25"/>
    <x v="25"/>
    <n v="111291.03"/>
    <n v="111291.03"/>
    <n v="111291.03"/>
    <n v="111291.03"/>
    <x v="25"/>
    <n v="111291.03"/>
    <n v="111291.03"/>
  </r>
  <r>
    <x v="0"/>
    <s v="Natural Gas"/>
    <x v="0"/>
    <x v="2"/>
    <x v="12"/>
    <x v="26"/>
    <n v="940672.75"/>
    <n v="940672.75"/>
    <n v="385907.32"/>
    <n v="385907.32"/>
    <n v="385907.32"/>
    <n v="385907.32"/>
    <n v="385907.32"/>
    <x v="25"/>
    <x v="26"/>
    <x v="26"/>
    <x v="26"/>
    <x v="26"/>
    <n v="385907.32"/>
    <n v="385907.32"/>
    <n v="385907.32"/>
    <n v="385907.32"/>
    <x v="26"/>
    <n v="385907.32"/>
    <n v="385907.32"/>
  </r>
  <r>
    <x v="0"/>
    <s v="Natural Gas"/>
    <x v="0"/>
    <x v="2"/>
    <x v="16"/>
    <x v="27"/>
    <n v="86066.93"/>
    <n v="86066.93"/>
    <n v="86066.93"/>
    <n v="86066.93"/>
    <n v="86066.93"/>
    <n v="86066.93"/>
    <n v="86066.93"/>
    <x v="26"/>
    <x v="27"/>
    <x v="27"/>
    <x v="27"/>
    <x v="27"/>
    <n v="86066.93"/>
    <n v="86066.93"/>
    <n v="86066.93"/>
    <n v="86066.93"/>
    <x v="27"/>
    <n v="86066.93"/>
    <n v="86066.93"/>
  </r>
  <r>
    <x v="0"/>
    <s v="Natural Gas"/>
    <x v="0"/>
    <x v="2"/>
    <x v="16"/>
    <x v="28"/>
    <n v="0"/>
    <n v="0"/>
    <n v="0"/>
    <n v="0"/>
    <n v="0"/>
    <n v="0"/>
    <n v="0"/>
    <x v="27"/>
    <x v="28"/>
    <x v="28"/>
    <x v="28"/>
    <x v="28"/>
    <n v="0"/>
    <n v="0"/>
    <n v="0"/>
    <n v="0"/>
    <x v="28"/>
    <n v="0"/>
    <n v="0"/>
  </r>
  <r>
    <x v="0"/>
    <s v="Natural Gas"/>
    <x v="0"/>
    <x v="2"/>
    <x v="16"/>
    <x v="29"/>
    <n v="671057.01"/>
    <n v="671057.01"/>
    <n v="671057.01"/>
    <n v="671057.01"/>
    <n v="671057.01"/>
    <n v="671057.01"/>
    <n v="671057.01"/>
    <x v="28"/>
    <x v="29"/>
    <x v="29"/>
    <x v="29"/>
    <x v="29"/>
    <n v="671057.01"/>
    <n v="671057.01"/>
    <n v="671057.01"/>
    <n v="671057.01"/>
    <x v="29"/>
    <n v="671057.01"/>
    <n v="671057.01"/>
  </r>
  <r>
    <x v="0"/>
    <s v="Natural Gas"/>
    <x v="0"/>
    <x v="2"/>
    <x v="16"/>
    <x v="30"/>
    <n v="9739.48"/>
    <n v="9739.48"/>
    <n v="9739.48"/>
    <n v="9739.48"/>
    <n v="9739.48"/>
    <n v="9739.48"/>
    <n v="9739.48"/>
    <x v="29"/>
    <x v="30"/>
    <x v="30"/>
    <x v="30"/>
    <x v="30"/>
    <n v="9739.48"/>
    <n v="9739.48"/>
    <n v="9739.48"/>
    <n v="9739.48"/>
    <x v="30"/>
    <n v="9739.48"/>
    <n v="9739.48"/>
  </r>
  <r>
    <x v="0"/>
    <s v="Natural Gas"/>
    <x v="0"/>
    <x v="2"/>
    <x v="17"/>
    <x v="31"/>
    <n v="287465.45"/>
    <n v="287465.45"/>
    <n v="287465.45"/>
    <n v="287465.45"/>
    <n v="286572.15999999997"/>
    <n v="286572.15999999997"/>
    <n v="286572.15999999997"/>
    <x v="30"/>
    <x v="31"/>
    <x v="31"/>
    <x v="31"/>
    <x v="31"/>
    <n v="286572.15999999997"/>
    <n v="286572.15999999997"/>
    <n v="286572.15999999997"/>
    <n v="286572.15999999997"/>
    <x v="31"/>
    <n v="284133.15999999997"/>
    <n v="290339.94"/>
  </r>
  <r>
    <x v="0"/>
    <s v="Natural Gas"/>
    <x v="0"/>
    <x v="2"/>
    <x v="18"/>
    <x v="32"/>
    <n v="452230.64"/>
    <n v="452230.64"/>
    <n v="452230.64"/>
    <n v="452230.64"/>
    <n v="452230.64"/>
    <n v="452230.64"/>
    <n v="452230.64"/>
    <x v="31"/>
    <x v="32"/>
    <x v="32"/>
    <x v="32"/>
    <x v="32"/>
    <n v="452230.64"/>
    <n v="452230.64"/>
    <n v="452230.64"/>
    <n v="452230.64"/>
    <x v="32"/>
    <n v="452230.64"/>
    <n v="452230.64"/>
  </r>
  <r>
    <x v="0"/>
    <s v="Natural Gas"/>
    <x v="0"/>
    <x v="2"/>
    <x v="19"/>
    <x v="33"/>
    <n v="875913.18"/>
    <n v="875913.18"/>
    <n v="875913.18"/>
    <n v="875913.18"/>
    <n v="875913.18"/>
    <n v="875913.18"/>
    <n v="875913.18"/>
    <x v="32"/>
    <x v="33"/>
    <x v="33"/>
    <x v="33"/>
    <x v="33"/>
    <n v="803178.07"/>
    <n v="803178.07"/>
    <n v="803178.07"/>
    <n v="803178.07"/>
    <x v="33"/>
    <n v="803178.07"/>
    <n v="803178.07"/>
  </r>
  <r>
    <x v="0"/>
    <s v="Natural Gas"/>
    <x v="0"/>
    <x v="2"/>
    <x v="19"/>
    <x v="34"/>
    <n v="20124.740000000002"/>
    <n v="20124.740000000002"/>
    <n v="20124.740000000002"/>
    <n v="20124.740000000002"/>
    <n v="20124.740000000002"/>
    <n v="20124.740000000002"/>
    <n v="20124.740000000002"/>
    <x v="33"/>
    <x v="34"/>
    <x v="34"/>
    <x v="34"/>
    <x v="34"/>
    <n v="20124.740000000002"/>
    <n v="20124.740000000002"/>
    <n v="20124.740000000002"/>
    <n v="20124.740000000002"/>
    <x v="34"/>
    <n v="20124.740000000002"/>
    <n v="20124.740000000002"/>
  </r>
  <r>
    <x v="0"/>
    <s v="Natural Gas"/>
    <x v="0"/>
    <x v="2"/>
    <x v="13"/>
    <x v="35"/>
    <n v="42473.919999999998"/>
    <n v="42473.919999999998"/>
    <n v="42473.919999999998"/>
    <n v="42473.919999999998"/>
    <n v="42473.919999999998"/>
    <n v="42473.919999999998"/>
    <n v="42473.919999999998"/>
    <x v="34"/>
    <x v="35"/>
    <x v="35"/>
    <x v="35"/>
    <x v="35"/>
    <n v="42473.919999999998"/>
    <n v="42473.919999999998"/>
    <n v="42473.919999999998"/>
    <n v="42473.919999999998"/>
    <x v="35"/>
    <n v="42473.919999999998"/>
    <n v="42473.919999999998"/>
  </r>
  <r>
    <x v="0"/>
    <s v="Natural Gas"/>
    <x v="0"/>
    <x v="3"/>
    <x v="20"/>
    <x v="36"/>
    <n v="23328.06"/>
    <n v="23328.06"/>
    <n v="23328.06"/>
    <n v="23328.06"/>
    <n v="23328.06"/>
    <n v="23328.06"/>
    <n v="23328.06"/>
    <x v="35"/>
    <x v="36"/>
    <x v="36"/>
    <x v="36"/>
    <x v="36"/>
    <n v="23328.06"/>
    <n v="23328.06"/>
    <n v="23328.06"/>
    <n v="23328.06"/>
    <x v="36"/>
    <n v="23328.06"/>
    <n v="23328.06"/>
  </r>
  <r>
    <x v="0"/>
    <s v="Natural Gas"/>
    <x v="0"/>
    <x v="3"/>
    <x v="21"/>
    <x v="37"/>
    <n v="14132.29"/>
    <n v="14132.29"/>
    <n v="14132.29"/>
    <n v="14132.29"/>
    <n v="14132.29"/>
    <n v="14132.29"/>
    <n v="14132.29"/>
    <x v="36"/>
    <x v="37"/>
    <x v="37"/>
    <x v="37"/>
    <x v="37"/>
    <n v="14132.29"/>
    <n v="14132.29"/>
    <n v="14132.29"/>
    <n v="14132.29"/>
    <x v="37"/>
    <n v="14132.29"/>
    <n v="14132.29"/>
  </r>
  <r>
    <x v="0"/>
    <s v="Natural Gas"/>
    <x v="1"/>
    <x v="0"/>
    <x v="0"/>
    <x v="0"/>
    <s v=""/>
    <s v=""/>
    <s v=""/>
    <s v=""/>
    <s v=""/>
    <s v=""/>
    <n v="25081.87"/>
    <x v="37"/>
    <x v="28"/>
    <x v="28"/>
    <x v="28"/>
    <x v="28"/>
    <n v="0"/>
    <n v="0"/>
    <n v="0"/>
    <n v="0"/>
    <x v="28"/>
    <n v="0"/>
    <n v="0"/>
  </r>
  <r>
    <x v="0"/>
    <s v="Natural Gas"/>
    <x v="1"/>
    <x v="1"/>
    <x v="2"/>
    <x v="2"/>
    <n v="10706.11"/>
    <n v="9167.81"/>
    <n v="9167.81"/>
    <n v="9167.81"/>
    <n v="9167.81"/>
    <n v="9167.81"/>
    <n v="9167.81"/>
    <x v="38"/>
    <x v="38"/>
    <x v="38"/>
    <x v="38"/>
    <x v="38"/>
    <n v="9167.81"/>
    <n v="9167.81"/>
    <n v="9167.81"/>
    <n v="9167.81"/>
    <x v="38"/>
    <n v="9167.81"/>
    <n v="9167.81"/>
  </r>
  <r>
    <x v="0"/>
    <s v="Natural Gas"/>
    <x v="1"/>
    <x v="1"/>
    <x v="3"/>
    <x v="3"/>
    <n v="130934.09"/>
    <n v="350527.76"/>
    <n v="561638.07999999996"/>
    <n v="892211.97"/>
    <n v="975939.67"/>
    <n v="1799393.08"/>
    <n v="1849410.82"/>
    <x v="39"/>
    <x v="39"/>
    <x v="39"/>
    <x v="39"/>
    <x v="39"/>
    <n v="2383127.75"/>
    <n v="3628818.68"/>
    <n v="3620331.32"/>
    <n v="3746090.09"/>
    <x v="39"/>
    <n v="4326269.08"/>
    <n v="4168149.43"/>
  </r>
  <r>
    <x v="0"/>
    <s v="Natural Gas"/>
    <x v="1"/>
    <x v="1"/>
    <x v="3"/>
    <x v="4"/>
    <s v=""/>
    <s v=""/>
    <s v=""/>
    <s v=""/>
    <s v=""/>
    <s v=""/>
    <s v=""/>
    <x v="27"/>
    <x v="28"/>
    <x v="28"/>
    <x v="28"/>
    <x v="28"/>
    <n v="46102.400000000001"/>
    <n v="46102.400000000001"/>
    <n v="630886.12"/>
    <n v="836078.45"/>
    <x v="40"/>
    <n v="912320.6"/>
    <n v="937810.89"/>
  </r>
  <r>
    <x v="0"/>
    <s v="Natural Gas"/>
    <x v="1"/>
    <x v="1"/>
    <x v="3"/>
    <x v="5"/>
    <n v="237344.58"/>
    <n v="320433.98"/>
    <n v="417189.2"/>
    <n v="480138.78"/>
    <n v="797961.04"/>
    <n v="922847.22"/>
    <n v="962738.86"/>
    <x v="40"/>
    <x v="40"/>
    <x v="40"/>
    <x v="40"/>
    <x v="40"/>
    <n v="2843958.09"/>
    <n v="2967383.24"/>
    <n v="2982070.26"/>
    <n v="3012820.9"/>
    <x v="41"/>
    <n v="3092389.53"/>
    <n v="2647306.37"/>
  </r>
  <r>
    <x v="0"/>
    <s v="Natural Gas"/>
    <x v="1"/>
    <x v="1"/>
    <x v="4"/>
    <x v="6"/>
    <n v="8691.25"/>
    <n v="7924.23"/>
    <n v="7930.14"/>
    <n v="7930.14"/>
    <n v="7930.14"/>
    <n v="7930.14"/>
    <n v="7930.14"/>
    <x v="41"/>
    <x v="41"/>
    <x v="41"/>
    <x v="41"/>
    <x v="41"/>
    <n v="100570.81"/>
    <n v="91677.15"/>
    <n v="91677.15"/>
    <n v="91677.15"/>
    <x v="42"/>
    <n v="91677.15"/>
    <n v="91677.15"/>
  </r>
  <r>
    <x v="0"/>
    <s v="Natural Gas"/>
    <x v="1"/>
    <x v="1"/>
    <x v="5"/>
    <x v="7"/>
    <n v="203662"/>
    <n v="203794.86"/>
    <n v="204330.74"/>
    <n v="206193.4"/>
    <n v="234206.78"/>
    <n v="234206.78"/>
    <n v="234206.78"/>
    <x v="42"/>
    <x v="42"/>
    <x v="42"/>
    <x v="42"/>
    <x v="42"/>
    <n v="255565.73"/>
    <n v="255565.73"/>
    <n v="255565.73"/>
    <n v="255565.73"/>
    <x v="43"/>
    <n v="338048.88"/>
    <n v="103564.14"/>
  </r>
  <r>
    <x v="0"/>
    <s v="Natural Gas"/>
    <x v="1"/>
    <x v="1"/>
    <x v="6"/>
    <x v="8"/>
    <s v=""/>
    <s v=""/>
    <n v="-2973.75"/>
    <n v="-4123.75"/>
    <n v="112920.92"/>
    <n v="203513.07"/>
    <n v="-4096.62"/>
    <x v="27"/>
    <x v="28"/>
    <x v="43"/>
    <x v="28"/>
    <x v="28"/>
    <n v="0"/>
    <n v="0"/>
    <n v="9476.6200000000008"/>
    <n v="11554.72"/>
    <x v="44"/>
    <n v="22853.85"/>
    <n v="21206.47"/>
  </r>
  <r>
    <x v="0"/>
    <s v="Natural Gas"/>
    <x v="1"/>
    <x v="1"/>
    <x v="6"/>
    <x v="9"/>
    <m/>
    <m/>
    <m/>
    <m/>
    <m/>
    <m/>
    <m/>
    <x v="43"/>
    <x v="43"/>
    <x v="44"/>
    <x v="43"/>
    <x v="43"/>
    <m/>
    <m/>
    <m/>
    <m/>
    <x v="28"/>
    <n v="13729.99"/>
    <n v="10001.77"/>
  </r>
  <r>
    <x v="0"/>
    <s v="Natural Gas"/>
    <x v="1"/>
    <x v="1"/>
    <x v="6"/>
    <x v="10"/>
    <s v=""/>
    <s v=""/>
    <s v=""/>
    <s v=""/>
    <s v=""/>
    <n v="-2.09"/>
    <n v="28.96"/>
    <x v="27"/>
    <x v="28"/>
    <x v="28"/>
    <x v="28"/>
    <x v="28"/>
    <n v="0"/>
    <n v="0"/>
    <n v="0"/>
    <n v="0"/>
    <x v="45"/>
    <n v="0"/>
    <n v="0"/>
  </r>
  <r>
    <x v="0"/>
    <s v="Natural Gas"/>
    <x v="1"/>
    <x v="1"/>
    <x v="7"/>
    <x v="11"/>
    <m/>
    <m/>
    <m/>
    <m/>
    <m/>
    <m/>
    <m/>
    <x v="43"/>
    <x v="43"/>
    <x v="44"/>
    <x v="43"/>
    <x v="43"/>
    <m/>
    <m/>
    <m/>
    <m/>
    <x v="45"/>
    <n v="9562.61"/>
    <n v="10001.719999999999"/>
  </r>
  <r>
    <x v="0"/>
    <s v="Natural Gas"/>
    <x v="1"/>
    <x v="1"/>
    <x v="8"/>
    <x v="13"/>
    <m/>
    <m/>
    <m/>
    <m/>
    <m/>
    <m/>
    <m/>
    <x v="43"/>
    <x v="43"/>
    <x v="44"/>
    <x v="43"/>
    <x v="43"/>
    <m/>
    <m/>
    <m/>
    <m/>
    <x v="45"/>
    <n v="9562.61"/>
    <n v="10001.719999999999"/>
  </r>
  <r>
    <x v="0"/>
    <s v="Natural Gas"/>
    <x v="1"/>
    <x v="1"/>
    <x v="9"/>
    <x v="15"/>
    <s v=""/>
    <s v=""/>
    <s v=""/>
    <n v="3449.86"/>
    <n v="3449.86"/>
    <n v="12165.92"/>
    <n v="12165.92"/>
    <x v="44"/>
    <x v="44"/>
    <x v="45"/>
    <x v="44"/>
    <x v="44"/>
    <n v="14723.36"/>
    <n v="14723.36"/>
    <n v="14723.36"/>
    <n v="14723.36"/>
    <x v="46"/>
    <n v="24285.97"/>
    <n v="24725.08"/>
  </r>
  <r>
    <x v="0"/>
    <s v="Natural Gas"/>
    <x v="1"/>
    <x v="1"/>
    <x v="22"/>
    <x v="38"/>
    <m/>
    <m/>
    <m/>
    <m/>
    <m/>
    <m/>
    <m/>
    <x v="43"/>
    <x v="43"/>
    <x v="44"/>
    <x v="43"/>
    <x v="43"/>
    <m/>
    <m/>
    <m/>
    <m/>
    <x v="45"/>
    <n v="9562.61"/>
    <n v="10001.719999999999"/>
  </r>
  <r>
    <x v="0"/>
    <s v="Natural Gas"/>
    <x v="1"/>
    <x v="1"/>
    <x v="10"/>
    <x v="16"/>
    <s v=""/>
    <n v="18879.53"/>
    <n v="40902.589999999997"/>
    <n v="40902.589999999997"/>
    <n v="40902.589999999997"/>
    <n v="40902.589999999997"/>
    <n v="40902.589999999997"/>
    <x v="45"/>
    <x v="45"/>
    <x v="46"/>
    <x v="45"/>
    <x v="45"/>
    <n v="40902.589999999997"/>
    <n v="40902.589999999997"/>
    <n v="40902.589999999997"/>
    <n v="40902.589999999997"/>
    <x v="47"/>
    <n v="40902.589999999997"/>
    <n v="0"/>
  </r>
  <r>
    <x v="0"/>
    <s v="Natural Gas"/>
    <x v="1"/>
    <x v="1"/>
    <x v="11"/>
    <x v="17"/>
    <s v=""/>
    <s v=""/>
    <s v=""/>
    <n v="4192"/>
    <n v="4192"/>
    <n v="17809.63"/>
    <n v="23670.98"/>
    <x v="46"/>
    <x v="46"/>
    <x v="47"/>
    <x v="46"/>
    <x v="46"/>
    <n v="23150.98"/>
    <n v="23150.98"/>
    <n v="23150.98"/>
    <n v="23150.98"/>
    <x v="48"/>
    <n v="23150.98"/>
    <n v="23150.98"/>
  </r>
  <r>
    <x v="0"/>
    <s v="Natural Gas"/>
    <x v="1"/>
    <x v="2"/>
    <x v="14"/>
    <x v="39"/>
    <s v=""/>
    <s v=""/>
    <s v=""/>
    <s v=""/>
    <s v=""/>
    <n v="5995"/>
    <n v="5995"/>
    <x v="47"/>
    <x v="47"/>
    <x v="48"/>
    <x v="47"/>
    <x v="47"/>
    <n v="8060"/>
    <n v="8060"/>
    <n v="8060"/>
    <n v="8060"/>
    <x v="49"/>
    <n v="8060"/>
    <n v="8060"/>
  </r>
  <r>
    <x v="0"/>
    <s v="Natural Gas"/>
    <x v="1"/>
    <x v="2"/>
    <x v="15"/>
    <x v="21"/>
    <s v=""/>
    <s v=""/>
    <s v=""/>
    <s v=""/>
    <s v=""/>
    <s v=""/>
    <s v=""/>
    <x v="0"/>
    <x v="48"/>
    <x v="49"/>
    <x v="48"/>
    <x v="48"/>
    <n v="19401.28"/>
    <n v="19401.28"/>
    <n v="19401.28"/>
    <n v="19401.28"/>
    <x v="50"/>
    <n v="19401.28"/>
    <n v="19401.28"/>
  </r>
  <r>
    <x v="0"/>
    <s v="Natural Gas"/>
    <x v="1"/>
    <x v="2"/>
    <x v="12"/>
    <x v="24"/>
    <m/>
    <m/>
    <m/>
    <m/>
    <m/>
    <m/>
    <m/>
    <x v="43"/>
    <x v="43"/>
    <x v="44"/>
    <x v="43"/>
    <x v="43"/>
    <m/>
    <m/>
    <n v="3681.48"/>
    <n v="3681.48"/>
    <x v="51"/>
    <n v="4601.8500000000004"/>
    <n v="4601.8500000000004"/>
  </r>
  <r>
    <x v="0"/>
    <s v="Natural Gas"/>
    <x v="1"/>
    <x v="2"/>
    <x v="12"/>
    <x v="26"/>
    <s v=""/>
    <s v=""/>
    <s v=""/>
    <s v=""/>
    <n v="390995.17"/>
    <n v="393179.42"/>
    <n v="391306.1"/>
    <x v="48"/>
    <x v="49"/>
    <x v="50"/>
    <x v="49"/>
    <x v="49"/>
    <n v="422935.02"/>
    <n v="422935.02"/>
    <n v="422935.02"/>
    <n v="422935.02"/>
    <x v="52"/>
    <n v="424147.05"/>
    <n v="424503.53"/>
  </r>
  <r>
    <x v="0"/>
    <s v="Natural Gas"/>
    <x v="1"/>
    <x v="2"/>
    <x v="16"/>
    <x v="29"/>
    <m/>
    <m/>
    <m/>
    <m/>
    <m/>
    <m/>
    <m/>
    <x v="43"/>
    <x v="43"/>
    <x v="44"/>
    <x v="43"/>
    <x v="43"/>
    <m/>
    <m/>
    <m/>
    <m/>
    <x v="53"/>
    <n v="136243.54999999999"/>
    <n v="136323.79999999999"/>
  </r>
  <r>
    <x v="0"/>
    <s v="Natural Gas"/>
    <x v="1"/>
    <x v="2"/>
    <x v="17"/>
    <x v="31"/>
    <s v=""/>
    <s v=""/>
    <s v=""/>
    <n v="6206.78"/>
    <n v="29199.06"/>
    <n v="29199.06"/>
    <n v="29199.06"/>
    <x v="49"/>
    <x v="50"/>
    <x v="51"/>
    <x v="50"/>
    <x v="50"/>
    <n v="45092.53"/>
    <n v="52503.17"/>
    <n v="52503.17"/>
    <n v="52503.17"/>
    <x v="54"/>
    <n v="62145.59"/>
    <n v="55938.81"/>
  </r>
  <r>
    <x v="0"/>
    <s v="Natural Gas"/>
    <x v="1"/>
    <x v="2"/>
    <x v="19"/>
    <x v="33"/>
    <n v="20865"/>
    <n v="28106.7"/>
    <n v="28106.7"/>
    <n v="58534.04"/>
    <n v="58534.04"/>
    <n v="82469.41"/>
    <n v="82469.41"/>
    <x v="50"/>
    <x v="51"/>
    <x v="52"/>
    <x v="51"/>
    <x v="51"/>
    <n v="82469.41"/>
    <n v="82469.41"/>
    <n v="82469.41"/>
    <n v="82469.41"/>
    <x v="55"/>
    <n v="99573.68"/>
    <n v="61904.639999999999"/>
  </r>
  <r>
    <x v="1"/>
    <s v="Natural Gas"/>
    <x v="0"/>
    <x v="1"/>
    <x v="3"/>
    <x v="3"/>
    <n v="161348.20000000001"/>
    <n v="161348.20000000001"/>
    <n v="161348.20000000001"/>
    <n v="161348.20000000001"/>
    <n v="161348.20000000001"/>
    <n v="161348.20000000001"/>
    <n v="161348.20000000001"/>
    <x v="51"/>
    <x v="52"/>
    <x v="53"/>
    <x v="52"/>
    <x v="52"/>
    <n v="161348.20000000001"/>
    <n v="161348.20000000001"/>
    <n v="161348.20000000001"/>
    <n v="161348.20000000001"/>
    <x v="56"/>
    <n v="161348.20000000001"/>
    <n v="221018.17"/>
  </r>
  <r>
    <x v="1"/>
    <s v="Natural Gas"/>
    <x v="0"/>
    <x v="1"/>
    <x v="3"/>
    <x v="4"/>
    <n v="164160.54999999999"/>
    <n v="164160.54999999999"/>
    <n v="164160.54999999999"/>
    <n v="164160.54999999999"/>
    <n v="164160.54999999999"/>
    <n v="164160.54999999999"/>
    <n v="164160.54999999999"/>
    <x v="52"/>
    <x v="53"/>
    <x v="54"/>
    <x v="53"/>
    <x v="53"/>
    <n v="250468.21"/>
    <n v="250468.21"/>
    <n v="250468.21"/>
    <n v="250468.21"/>
    <x v="57"/>
    <n v="250468.21"/>
    <n v="250468.21"/>
  </r>
  <r>
    <x v="1"/>
    <s v="Natural Gas"/>
    <x v="0"/>
    <x v="1"/>
    <x v="4"/>
    <x v="6"/>
    <n v="1068.8"/>
    <n v="1068.8"/>
    <n v="1068.8"/>
    <n v="1068.8"/>
    <n v="1068.8"/>
    <n v="1068.8"/>
    <n v="1068.8"/>
    <x v="53"/>
    <x v="54"/>
    <x v="55"/>
    <x v="54"/>
    <x v="54"/>
    <n v="1068.8"/>
    <n v="1068.8"/>
    <n v="1068.8"/>
    <n v="1068.8"/>
    <x v="58"/>
    <n v="1068.8"/>
    <n v="1068.8"/>
  </r>
  <r>
    <x v="1"/>
    <s v="Natural Gas"/>
    <x v="0"/>
    <x v="1"/>
    <x v="5"/>
    <x v="7"/>
    <n v="162952.04999999999"/>
    <n v="162952.04999999999"/>
    <n v="162952.04999999999"/>
    <n v="162952.04999999999"/>
    <n v="162952.04999999999"/>
    <n v="162952.04999999999"/>
    <n v="162952.04999999999"/>
    <x v="54"/>
    <x v="55"/>
    <x v="56"/>
    <x v="55"/>
    <x v="55"/>
    <n v="162952.04999999999"/>
    <n v="162952.04999999999"/>
    <n v="162952.04999999999"/>
    <n v="162952.04999999999"/>
    <x v="59"/>
    <n v="162952.04999999999"/>
    <n v="162952.04999999999"/>
  </r>
  <r>
    <x v="1"/>
    <s v="Natural Gas"/>
    <x v="0"/>
    <x v="1"/>
    <x v="6"/>
    <x v="8"/>
    <n v="78101.7"/>
    <n v="78101.7"/>
    <n v="78101.7"/>
    <n v="76101.7"/>
    <n v="78101.7"/>
    <n v="78101.7"/>
    <n v="78101.7"/>
    <x v="55"/>
    <x v="56"/>
    <x v="57"/>
    <x v="56"/>
    <x v="56"/>
    <n v="74611.289999999994"/>
    <n v="74611.289999999994"/>
    <n v="74611.289999999994"/>
    <n v="74611.289999999994"/>
    <x v="60"/>
    <n v="74611.289999999994"/>
    <n v="74611.289999999994"/>
  </r>
  <r>
    <x v="1"/>
    <s v="Natural Gas"/>
    <x v="0"/>
    <x v="1"/>
    <x v="6"/>
    <x v="9"/>
    <n v="61786.9"/>
    <n v="61786.9"/>
    <n v="61786.9"/>
    <n v="61786.9"/>
    <n v="61786.9"/>
    <n v="62586.9"/>
    <n v="62586.9"/>
    <x v="56"/>
    <x v="57"/>
    <x v="58"/>
    <x v="57"/>
    <x v="57"/>
    <n v="62198.23"/>
    <n v="62198.23"/>
    <n v="62198.23"/>
    <n v="62198.23"/>
    <x v="61"/>
    <n v="62198.23"/>
    <n v="62198.23"/>
  </r>
  <r>
    <x v="1"/>
    <s v="Natural Gas"/>
    <x v="0"/>
    <x v="1"/>
    <x v="6"/>
    <x v="10"/>
    <n v="253934.16"/>
    <n v="253934.16"/>
    <n v="253934.16"/>
    <n v="253934.16"/>
    <n v="253934.16"/>
    <n v="253934.16"/>
    <n v="253934.16"/>
    <x v="57"/>
    <x v="58"/>
    <x v="59"/>
    <x v="58"/>
    <x v="58"/>
    <n v="253934.16"/>
    <n v="253934.16"/>
    <n v="253934.16"/>
    <n v="253934.16"/>
    <x v="62"/>
    <n v="253934.16"/>
    <n v="253934.16"/>
  </r>
  <r>
    <x v="1"/>
    <s v="Natural Gas"/>
    <x v="0"/>
    <x v="1"/>
    <x v="7"/>
    <x v="11"/>
    <n v="149776.34"/>
    <n v="149776.34"/>
    <n v="149776.34"/>
    <n v="149776.34"/>
    <n v="149776.34"/>
    <n v="149776.34"/>
    <n v="149776.34"/>
    <x v="58"/>
    <x v="59"/>
    <x v="60"/>
    <x v="59"/>
    <x v="59"/>
    <n v="149776.34"/>
    <n v="149776.34"/>
    <n v="149776.34"/>
    <n v="149776.34"/>
    <x v="63"/>
    <n v="149776.34"/>
    <n v="149776.34"/>
  </r>
  <r>
    <x v="1"/>
    <s v="Natural Gas"/>
    <x v="0"/>
    <x v="1"/>
    <x v="8"/>
    <x v="13"/>
    <n v="60339.06"/>
    <n v="60734.06"/>
    <n v="60734.06"/>
    <n v="60854.06"/>
    <n v="61249.06"/>
    <n v="61249.06"/>
    <n v="61474.06"/>
    <x v="59"/>
    <x v="60"/>
    <x v="61"/>
    <x v="60"/>
    <x v="60"/>
    <n v="62549.3"/>
    <n v="62841.15"/>
    <n v="62841.15"/>
    <n v="62841.15"/>
    <x v="64"/>
    <n v="63578.38"/>
    <n v="63759.68"/>
  </r>
  <r>
    <x v="1"/>
    <s v="Natural Gas"/>
    <x v="0"/>
    <x v="1"/>
    <x v="10"/>
    <x v="16"/>
    <n v="86307.66"/>
    <n v="86307.66"/>
    <n v="86307.66"/>
    <n v="86307.66"/>
    <n v="86307.66"/>
    <n v="86307.66"/>
    <n v="86307.66"/>
    <x v="60"/>
    <x v="61"/>
    <x v="62"/>
    <x v="61"/>
    <x v="28"/>
    <n v="0"/>
    <n v="0"/>
    <n v="0"/>
    <n v="0"/>
    <x v="28"/>
    <n v="0"/>
    <n v="0"/>
  </r>
  <r>
    <x v="1"/>
    <s v="Natural Gas"/>
    <x v="0"/>
    <x v="1"/>
    <x v="11"/>
    <x v="17"/>
    <n v="24376.11"/>
    <n v="24376.11"/>
    <n v="24376.11"/>
    <n v="24376.11"/>
    <n v="24376.11"/>
    <n v="24376.11"/>
    <n v="24376.11"/>
    <x v="61"/>
    <x v="62"/>
    <x v="63"/>
    <x v="62"/>
    <x v="61"/>
    <n v="24376.11"/>
    <n v="24376.11"/>
    <n v="24376.11"/>
    <n v="24376.11"/>
    <x v="65"/>
    <n v="24376.11"/>
    <n v="24376.11"/>
  </r>
  <r>
    <x v="1"/>
    <s v="Natural Gas"/>
    <x v="0"/>
    <x v="1"/>
    <x v="12"/>
    <x v="18"/>
    <n v="887.94"/>
    <n v="887.94"/>
    <n v="887.94"/>
    <n v="887.94"/>
    <n v="887.94"/>
    <n v="887.94"/>
    <n v="887.94"/>
    <x v="62"/>
    <x v="63"/>
    <x v="64"/>
    <x v="63"/>
    <x v="62"/>
    <n v="887.94"/>
    <n v="887.94"/>
    <n v="887.94"/>
    <n v="887.94"/>
    <x v="66"/>
    <n v="887.94"/>
    <n v="887.94"/>
  </r>
  <r>
    <x v="1"/>
    <s v="Natural Gas"/>
    <x v="0"/>
    <x v="2"/>
    <x v="12"/>
    <x v="25"/>
    <n v="0"/>
    <n v="0"/>
    <n v="0"/>
    <n v="0"/>
    <n v="0"/>
    <n v="0"/>
    <n v="0"/>
    <x v="27"/>
    <x v="28"/>
    <x v="28"/>
    <x v="28"/>
    <x v="28"/>
    <n v="0"/>
    <n v="0"/>
    <n v="0"/>
    <n v="0"/>
    <x v="28"/>
    <n v="0"/>
    <n v="0"/>
  </r>
  <r>
    <x v="1"/>
    <s v="Natural Gas"/>
    <x v="0"/>
    <x v="2"/>
    <x v="16"/>
    <x v="29"/>
    <n v="28000"/>
    <n v="28000"/>
    <n v="28000"/>
    <n v="28000"/>
    <n v="28000"/>
    <n v="28000"/>
    <n v="28000"/>
    <x v="63"/>
    <x v="64"/>
    <x v="65"/>
    <x v="64"/>
    <x v="63"/>
    <n v="28000"/>
    <n v="28000"/>
    <n v="28000"/>
    <n v="28000"/>
    <x v="67"/>
    <n v="28000"/>
    <n v="28000"/>
  </r>
  <r>
    <x v="1"/>
    <s v="Natural Gas"/>
    <x v="1"/>
    <x v="1"/>
    <x v="3"/>
    <x v="3"/>
    <n v="5733.5"/>
    <n v="5733.5"/>
    <n v="5733.5"/>
    <n v="5733.5"/>
    <n v="8647.67"/>
    <n v="8647.67"/>
    <n v="8647.67"/>
    <x v="64"/>
    <x v="65"/>
    <x v="66"/>
    <x v="65"/>
    <x v="64"/>
    <n v="13578.42"/>
    <n v="18699.419999999998"/>
    <n v="18699.419999999998"/>
    <n v="18699.419999999998"/>
    <x v="68"/>
    <n v="53117.62"/>
    <n v="0"/>
  </r>
  <r>
    <x v="1"/>
    <s v="Natural Gas"/>
    <x v="1"/>
    <x v="1"/>
    <x v="3"/>
    <x v="4"/>
    <s v=""/>
    <s v=""/>
    <s v=""/>
    <s v=""/>
    <s v=""/>
    <s v=""/>
    <s v=""/>
    <x v="0"/>
    <x v="48"/>
    <x v="49"/>
    <x v="48"/>
    <x v="65"/>
    <n v="31989.1"/>
    <n v="31989.1"/>
    <n v="31989.1"/>
    <n v="31989.1"/>
    <x v="69"/>
    <n v="31989.1"/>
    <n v="31989.1"/>
  </r>
  <r>
    <x v="1"/>
    <s v="Natural Gas"/>
    <x v="1"/>
    <x v="1"/>
    <x v="10"/>
    <x v="16"/>
    <n v="31570.68"/>
    <n v="31570.68"/>
    <n v="31989.1"/>
    <n v="31989.1"/>
    <n v="31989.1"/>
    <n v="31989.1"/>
    <n v="31989.1"/>
    <x v="65"/>
    <x v="66"/>
    <x v="67"/>
    <x v="66"/>
    <x v="28"/>
    <n v="0"/>
    <n v="0"/>
    <n v="0"/>
    <n v="0"/>
    <x v="28"/>
    <n v="0"/>
    <n v="0"/>
  </r>
  <r>
    <x v="1"/>
    <s v="Natural Gas"/>
    <x v="1"/>
    <x v="1"/>
    <x v="12"/>
    <x v="18"/>
    <s v=""/>
    <s v=""/>
    <s v=""/>
    <s v=""/>
    <n v="3509.83"/>
    <n v="3529.44"/>
    <n v="3512.62"/>
    <x v="66"/>
    <x v="67"/>
    <x v="68"/>
    <x v="67"/>
    <x v="66"/>
    <n v="3796.54"/>
    <n v="3796.54"/>
    <n v="3796.54"/>
    <n v="3796.54"/>
    <x v="70"/>
    <n v="3807.42"/>
    <n v="3810.62"/>
  </r>
  <r>
    <x v="2"/>
    <s v="Natural Gas"/>
    <x v="0"/>
    <x v="1"/>
    <x v="1"/>
    <x v="40"/>
    <n v="20500"/>
    <n v="20500"/>
    <n v="20500"/>
    <n v="20500"/>
    <n v="20500"/>
    <n v="20500"/>
    <n v="20500"/>
    <x v="67"/>
    <x v="68"/>
    <x v="69"/>
    <x v="68"/>
    <x v="67"/>
    <n v="20500"/>
    <n v="20500"/>
    <n v="20500"/>
    <n v="20500"/>
    <x v="71"/>
    <n v="20500"/>
    <n v="20500"/>
  </r>
  <r>
    <x v="2"/>
    <s v="Natural Gas"/>
    <x v="0"/>
    <x v="1"/>
    <x v="3"/>
    <x v="3"/>
    <n v="462705.36"/>
    <n v="462705.36"/>
    <n v="462705.36"/>
    <n v="462705.36"/>
    <n v="462705.36"/>
    <n v="462705.36"/>
    <n v="462705.36"/>
    <x v="68"/>
    <x v="69"/>
    <x v="70"/>
    <x v="69"/>
    <x v="68"/>
    <n v="462705.36"/>
    <n v="462705.36"/>
    <n v="462705.36"/>
    <n v="462705.36"/>
    <x v="72"/>
    <n v="462705.36"/>
    <n v="462705.36"/>
  </r>
  <r>
    <x v="2"/>
    <s v="Natural Gas"/>
    <x v="0"/>
    <x v="1"/>
    <x v="3"/>
    <x v="4"/>
    <n v="905925.91"/>
    <n v="905925.91"/>
    <n v="905925.91"/>
    <n v="905925.91"/>
    <n v="905925.91"/>
    <n v="905925.91"/>
    <n v="905925.91"/>
    <x v="69"/>
    <x v="70"/>
    <x v="71"/>
    <x v="70"/>
    <x v="69"/>
    <n v="887798.71"/>
    <n v="887798.71"/>
    <n v="887798.71"/>
    <n v="887798.71"/>
    <x v="73"/>
    <n v="887798.71"/>
    <n v="887798.71"/>
  </r>
  <r>
    <x v="2"/>
    <s v="Natural Gas"/>
    <x v="0"/>
    <x v="1"/>
    <x v="4"/>
    <x v="6"/>
    <n v="465762.02"/>
    <n v="465762.02"/>
    <n v="465762.02"/>
    <n v="465762.02"/>
    <n v="465762.02"/>
    <n v="465762.02"/>
    <n v="465762.02"/>
    <x v="70"/>
    <x v="71"/>
    <x v="72"/>
    <x v="71"/>
    <x v="70"/>
    <n v="465762.02"/>
    <n v="465762.02"/>
    <n v="465762.02"/>
    <n v="465762.02"/>
    <x v="74"/>
    <n v="465762.02"/>
    <n v="465762.02"/>
  </r>
  <r>
    <x v="2"/>
    <s v="Natural Gas"/>
    <x v="0"/>
    <x v="1"/>
    <x v="5"/>
    <x v="7"/>
    <n v="9374.42"/>
    <n v="9374.42"/>
    <n v="9374.42"/>
    <n v="9374.42"/>
    <n v="9374.42"/>
    <n v="9374.42"/>
    <n v="9374.42"/>
    <x v="71"/>
    <x v="72"/>
    <x v="73"/>
    <x v="72"/>
    <x v="71"/>
    <n v="9374.42"/>
    <n v="9374.42"/>
    <n v="9374.42"/>
    <n v="9374.42"/>
    <x v="75"/>
    <n v="9374.42"/>
    <n v="15763.74"/>
  </r>
  <r>
    <x v="2"/>
    <s v="Natural Gas"/>
    <x v="0"/>
    <x v="1"/>
    <x v="6"/>
    <x v="8"/>
    <n v="104132.33"/>
    <n v="104132.33"/>
    <n v="104132.33"/>
    <n v="104132.33"/>
    <n v="104132.33"/>
    <n v="104132.33"/>
    <n v="104132.33"/>
    <x v="72"/>
    <x v="73"/>
    <x v="74"/>
    <x v="73"/>
    <x v="72"/>
    <n v="104309.07"/>
    <n v="105303.03999999999"/>
    <n v="105303.03999999999"/>
    <n v="105303.03999999999"/>
    <x v="76"/>
    <n v="105303.03999999999"/>
    <n v="106052.5"/>
  </r>
  <r>
    <x v="2"/>
    <s v="Natural Gas"/>
    <x v="0"/>
    <x v="1"/>
    <x v="7"/>
    <x v="11"/>
    <n v="294203.84000000003"/>
    <n v="294203.84000000003"/>
    <n v="294203.84000000003"/>
    <n v="294203.84000000003"/>
    <n v="294203.84000000003"/>
    <n v="294203.84000000003"/>
    <n v="294203.84000000003"/>
    <x v="73"/>
    <x v="74"/>
    <x v="75"/>
    <x v="74"/>
    <x v="73"/>
    <n v="294203.84000000003"/>
    <n v="294203.84000000003"/>
    <n v="294203.84000000003"/>
    <n v="294203.84000000003"/>
    <x v="77"/>
    <n v="294203.84000000003"/>
    <n v="294203.84000000003"/>
  </r>
  <r>
    <x v="2"/>
    <s v="Natural Gas"/>
    <x v="0"/>
    <x v="1"/>
    <x v="8"/>
    <x v="13"/>
    <n v="242879.91"/>
    <n v="242879.91"/>
    <n v="243527.03"/>
    <n v="243527.03"/>
    <n v="243527.03"/>
    <n v="243607.48"/>
    <n v="243607.48"/>
    <x v="74"/>
    <x v="75"/>
    <x v="76"/>
    <x v="75"/>
    <x v="74"/>
    <n v="248092.27"/>
    <n v="248092.27"/>
    <n v="248092.27"/>
    <n v="248092.27"/>
    <x v="78"/>
    <n v="248092.27"/>
    <n v="248092.27"/>
  </r>
  <r>
    <x v="2"/>
    <s v="Natural Gas"/>
    <x v="0"/>
    <x v="1"/>
    <x v="9"/>
    <x v="15"/>
    <n v="20315.86"/>
    <n v="20315.86"/>
    <n v="20315.86"/>
    <n v="20315.86"/>
    <n v="20315.86"/>
    <n v="20315.86"/>
    <n v="20315.86"/>
    <x v="75"/>
    <x v="76"/>
    <x v="77"/>
    <x v="76"/>
    <x v="75"/>
    <n v="20315.86"/>
    <n v="20315.86"/>
    <n v="20315.86"/>
    <n v="20315.86"/>
    <x v="79"/>
    <n v="20315.86"/>
    <n v="20315.86"/>
  </r>
  <r>
    <x v="2"/>
    <s v="Natural Gas"/>
    <x v="0"/>
    <x v="1"/>
    <x v="10"/>
    <x v="16"/>
    <n v="99570.17"/>
    <n v="99570.17"/>
    <n v="99570.17"/>
    <n v="99570.17"/>
    <n v="99570.17"/>
    <n v="99570.17"/>
    <n v="99570.17"/>
    <x v="76"/>
    <x v="77"/>
    <x v="78"/>
    <x v="77"/>
    <x v="76"/>
    <n v="99570.17"/>
    <n v="99570.17"/>
    <n v="99570.17"/>
    <n v="99570.17"/>
    <x v="80"/>
    <n v="99570.17"/>
    <n v="99570.17"/>
  </r>
  <r>
    <x v="2"/>
    <s v="Natural Gas"/>
    <x v="0"/>
    <x v="1"/>
    <x v="12"/>
    <x v="18"/>
    <n v="1331.9"/>
    <n v="1331.9"/>
    <n v="1331.9"/>
    <n v="1331.9"/>
    <n v="1331.9"/>
    <n v="1331.9"/>
    <n v="1331.9"/>
    <x v="77"/>
    <x v="78"/>
    <x v="79"/>
    <x v="78"/>
    <x v="77"/>
    <n v="1331.9"/>
    <n v="1331.9"/>
    <n v="1331.9"/>
    <n v="1331.9"/>
    <x v="81"/>
    <n v="1331.9"/>
    <n v="1331.9"/>
  </r>
  <r>
    <x v="2"/>
    <s v="Natural Gas"/>
    <x v="0"/>
    <x v="2"/>
    <x v="14"/>
    <x v="39"/>
    <n v="0"/>
    <n v="0"/>
    <n v="0"/>
    <n v="0"/>
    <n v="0"/>
    <n v="0"/>
    <n v="0"/>
    <x v="27"/>
    <x v="28"/>
    <x v="28"/>
    <x v="28"/>
    <x v="28"/>
    <n v="0"/>
    <n v="0"/>
    <n v="0"/>
    <n v="0"/>
    <x v="28"/>
    <n v="0"/>
    <n v="0"/>
  </r>
  <r>
    <x v="2"/>
    <s v="Natural Gas"/>
    <x v="0"/>
    <x v="2"/>
    <x v="14"/>
    <x v="20"/>
    <n v="1266.3900000000001"/>
    <n v="1266.3900000000001"/>
    <n v="1266.3900000000001"/>
    <n v="1266.3900000000001"/>
    <n v="1266.3900000000001"/>
    <n v="1266.3900000000001"/>
    <n v="1266.3900000000001"/>
    <x v="78"/>
    <x v="79"/>
    <x v="80"/>
    <x v="79"/>
    <x v="78"/>
    <n v="1266.3900000000001"/>
    <n v="1266.3900000000001"/>
    <n v="1266.3900000000001"/>
    <n v="1266.3900000000001"/>
    <x v="82"/>
    <n v="1266.3900000000001"/>
    <n v="1266.3900000000001"/>
  </r>
  <r>
    <x v="2"/>
    <s v="Natural Gas"/>
    <x v="0"/>
    <x v="2"/>
    <x v="15"/>
    <x v="22"/>
    <n v="4010.19"/>
    <n v="4010.19"/>
    <n v="4010.19"/>
    <n v="4010.19"/>
    <n v="4010.19"/>
    <n v="4010.19"/>
    <n v="4010.19"/>
    <x v="79"/>
    <x v="80"/>
    <x v="81"/>
    <x v="80"/>
    <x v="79"/>
    <n v="4010.19"/>
    <n v="4010.19"/>
    <n v="4010.19"/>
    <n v="4010.19"/>
    <x v="83"/>
    <n v="4010.19"/>
    <n v="4010.19"/>
  </r>
  <r>
    <x v="2"/>
    <s v="Natural Gas"/>
    <x v="0"/>
    <x v="2"/>
    <x v="12"/>
    <x v="25"/>
    <n v="13227.98"/>
    <n v="13227.98"/>
    <n v="13227.98"/>
    <n v="13227.98"/>
    <n v="13227.98"/>
    <n v="13227.98"/>
    <n v="13227.98"/>
    <x v="80"/>
    <x v="81"/>
    <x v="82"/>
    <x v="81"/>
    <x v="80"/>
    <n v="13227.98"/>
    <n v="13227.98"/>
    <n v="13227.98"/>
    <n v="13227.98"/>
    <x v="84"/>
    <n v="13227.98"/>
    <n v="13227.98"/>
  </r>
  <r>
    <x v="2"/>
    <s v="Natural Gas"/>
    <x v="0"/>
    <x v="2"/>
    <x v="12"/>
    <x v="26"/>
    <n v="91459.46"/>
    <n v="91459.46"/>
    <n v="91459.46"/>
    <n v="77181.460000000006"/>
    <n v="77181.460000000006"/>
    <n v="77181.460000000006"/>
    <n v="77181.460000000006"/>
    <x v="81"/>
    <x v="82"/>
    <x v="83"/>
    <x v="82"/>
    <x v="81"/>
    <n v="77181.460000000006"/>
    <n v="77181.460000000006"/>
    <n v="77181.460000000006"/>
    <n v="77181.460000000006"/>
    <x v="85"/>
    <n v="77181.460000000006"/>
    <n v="77181.460000000006"/>
  </r>
  <r>
    <x v="2"/>
    <s v="Natural Gas"/>
    <x v="0"/>
    <x v="2"/>
    <x v="12"/>
    <x v="41"/>
    <n v="374.07"/>
    <n v="374.07"/>
    <n v="374.07"/>
    <n v="374.07"/>
    <n v="374.07"/>
    <n v="374.07"/>
    <n v="374.07"/>
    <x v="82"/>
    <x v="83"/>
    <x v="84"/>
    <x v="83"/>
    <x v="82"/>
    <n v="374.07"/>
    <n v="374.07"/>
    <n v="374.07"/>
    <n v="374.07"/>
    <x v="86"/>
    <n v="374.07"/>
    <n v="374.07"/>
  </r>
  <r>
    <x v="2"/>
    <s v="Natural Gas"/>
    <x v="0"/>
    <x v="2"/>
    <x v="17"/>
    <x v="31"/>
    <n v="13438.12"/>
    <n v="13438.12"/>
    <n v="13438.12"/>
    <n v="13438.12"/>
    <n v="13438.12"/>
    <n v="13438.12"/>
    <n v="13438.12"/>
    <x v="83"/>
    <x v="84"/>
    <x v="85"/>
    <x v="84"/>
    <x v="83"/>
    <n v="13438.12"/>
    <n v="13438.12"/>
    <n v="13438.12"/>
    <n v="13438.12"/>
    <x v="87"/>
    <n v="13438.12"/>
    <n v="13438.12"/>
  </r>
  <r>
    <x v="2"/>
    <s v="Natural Gas"/>
    <x v="0"/>
    <x v="2"/>
    <x v="18"/>
    <x v="32"/>
    <n v="58312.73"/>
    <n v="58312.73"/>
    <n v="58312.73"/>
    <n v="58312.73"/>
    <n v="58312.73"/>
    <n v="58312.73"/>
    <n v="58312.73"/>
    <x v="84"/>
    <x v="85"/>
    <x v="86"/>
    <x v="85"/>
    <x v="84"/>
    <n v="58312.73"/>
    <n v="58312.73"/>
    <n v="58312.73"/>
    <n v="58312.73"/>
    <x v="88"/>
    <n v="58312.73"/>
    <n v="58312.73"/>
  </r>
  <r>
    <x v="2"/>
    <s v="Natural Gas"/>
    <x v="0"/>
    <x v="2"/>
    <x v="13"/>
    <x v="35"/>
    <n v="13647.24"/>
    <n v="13647.24"/>
    <n v="13647.24"/>
    <n v="13647.24"/>
    <n v="13647.24"/>
    <n v="13647.24"/>
    <n v="13647.24"/>
    <x v="85"/>
    <x v="86"/>
    <x v="87"/>
    <x v="86"/>
    <x v="85"/>
    <n v="13647.24"/>
    <n v="13647.24"/>
    <n v="13647.24"/>
    <n v="13647.24"/>
    <x v="89"/>
    <n v="13647.24"/>
    <n v="13647.24"/>
  </r>
  <r>
    <x v="2"/>
    <s v="Natural Gas"/>
    <x v="1"/>
    <x v="1"/>
    <x v="5"/>
    <x v="7"/>
    <m/>
    <m/>
    <m/>
    <m/>
    <m/>
    <m/>
    <m/>
    <x v="43"/>
    <x v="43"/>
    <x v="44"/>
    <x v="43"/>
    <x v="43"/>
    <m/>
    <m/>
    <n v="0"/>
    <n v="0"/>
    <x v="28"/>
    <n v="6389.32"/>
    <n v="0"/>
  </r>
  <r>
    <x v="2"/>
    <s v="Natural Gas"/>
    <x v="1"/>
    <x v="2"/>
    <x v="12"/>
    <x v="26"/>
    <s v=""/>
    <s v=""/>
    <s v=""/>
    <s v=""/>
    <n v="1408.19"/>
    <n v="1873.93"/>
    <n v="2381.87"/>
    <x v="86"/>
    <x v="87"/>
    <x v="88"/>
    <x v="87"/>
    <x v="86"/>
    <n v="3848.8"/>
    <n v="3848.8"/>
    <n v="3848.8"/>
    <n v="3848.8"/>
    <x v="90"/>
    <n v="3853.15"/>
    <n v="3854.43"/>
  </r>
  <r>
    <x v="3"/>
    <s v="Natural Gas"/>
    <x v="0"/>
    <x v="1"/>
    <x v="1"/>
    <x v="1"/>
    <n v="164608.04999999999"/>
    <n v="164608.04999999999"/>
    <n v="164608.04999999999"/>
    <n v="164608.04999999999"/>
    <n v="164608.04999999999"/>
    <n v="164608.04999999999"/>
    <n v="164608.04999999999"/>
    <x v="87"/>
    <x v="88"/>
    <x v="89"/>
    <x v="88"/>
    <x v="87"/>
    <n v="164608.04999999999"/>
    <n v="164608.04999999999"/>
    <n v="164608.04999999999"/>
    <n v="164608.04999999999"/>
    <x v="91"/>
    <n v="164608.04999999999"/>
    <n v="164608.04999999999"/>
  </r>
  <r>
    <x v="3"/>
    <s v="Natural Gas"/>
    <x v="0"/>
    <x v="1"/>
    <x v="1"/>
    <x v="40"/>
    <n v="12909.53"/>
    <n v="12909.53"/>
    <n v="12909.53"/>
    <n v="12909.53"/>
    <n v="12909.53"/>
    <n v="12909.53"/>
    <n v="12909.53"/>
    <x v="88"/>
    <x v="89"/>
    <x v="90"/>
    <x v="89"/>
    <x v="88"/>
    <n v="12909.53"/>
    <n v="12909.53"/>
    <n v="12909.53"/>
    <n v="12909.53"/>
    <x v="92"/>
    <n v="12909.53"/>
    <n v="12909.53"/>
  </r>
  <r>
    <x v="3"/>
    <s v="Natural Gas"/>
    <x v="0"/>
    <x v="1"/>
    <x v="2"/>
    <x v="2"/>
    <n v="1158627.72"/>
    <n v="1158627.72"/>
    <n v="1158627.72"/>
    <n v="1158627.72"/>
    <n v="1158627.72"/>
    <n v="1158627.72"/>
    <n v="1158627.72"/>
    <x v="89"/>
    <x v="90"/>
    <x v="91"/>
    <x v="90"/>
    <x v="89"/>
    <n v="703364"/>
    <n v="703364"/>
    <n v="703364"/>
    <n v="703364"/>
    <x v="93"/>
    <n v="703364"/>
    <n v="703364"/>
  </r>
  <r>
    <x v="3"/>
    <s v="Natural Gas"/>
    <x v="0"/>
    <x v="1"/>
    <x v="3"/>
    <x v="3"/>
    <n v="71307628"/>
    <n v="71307628"/>
    <n v="71307628"/>
    <n v="71307628"/>
    <n v="71307628"/>
    <n v="71307628"/>
    <n v="71302680.989999995"/>
    <x v="90"/>
    <x v="91"/>
    <x v="92"/>
    <x v="91"/>
    <x v="90"/>
    <n v="73129626.159999996"/>
    <n v="73232563"/>
    <n v="73418912.810000002"/>
    <n v="73754284.180000007"/>
    <x v="94"/>
    <n v="74078683.739999995"/>
    <n v="74167666.359999999"/>
  </r>
  <r>
    <x v="3"/>
    <s v="Natural Gas"/>
    <x v="0"/>
    <x v="1"/>
    <x v="3"/>
    <x v="4"/>
    <n v="38033889.07"/>
    <n v="38033889.07"/>
    <n v="38033889.07"/>
    <n v="38033889.07"/>
    <n v="38033889.07"/>
    <n v="38033889.07"/>
    <n v="38016519.920000002"/>
    <x v="91"/>
    <x v="92"/>
    <x v="93"/>
    <x v="92"/>
    <x v="91"/>
    <n v="38195813.270000003"/>
    <n v="38195532.020000003"/>
    <n v="38200419.140000001"/>
    <n v="38246714.020000003"/>
    <x v="95"/>
    <n v="38243834.289999999"/>
    <n v="38279530.810000002"/>
  </r>
  <r>
    <x v="3"/>
    <s v="Natural Gas"/>
    <x v="0"/>
    <x v="1"/>
    <x v="3"/>
    <x v="5"/>
    <n v="81069904.469999999"/>
    <n v="81069904.469999999"/>
    <n v="81069904.469999999"/>
    <n v="81069904.469999999"/>
    <n v="81069904.469999999"/>
    <n v="81069904.469999999"/>
    <n v="81069904.469999999"/>
    <x v="92"/>
    <x v="93"/>
    <x v="94"/>
    <x v="93"/>
    <x v="92"/>
    <n v="81073558.010000005"/>
    <n v="81073558.010000005"/>
    <n v="81073558.010000005"/>
    <n v="81073558.010000005"/>
    <x v="96"/>
    <n v="81073558.010000005"/>
    <n v="81073578.819999993"/>
  </r>
  <r>
    <x v="3"/>
    <s v="Natural Gas"/>
    <x v="0"/>
    <x v="1"/>
    <x v="4"/>
    <x v="6"/>
    <n v="1393411.11"/>
    <n v="1393411.11"/>
    <n v="1393411.11"/>
    <n v="1393411.11"/>
    <n v="1393411.11"/>
    <n v="1393411.11"/>
    <n v="1393411.11"/>
    <x v="93"/>
    <x v="94"/>
    <x v="95"/>
    <x v="94"/>
    <x v="93"/>
    <n v="1483818.47"/>
    <n v="1483818.47"/>
    <n v="1483818.47"/>
    <n v="1483818.47"/>
    <x v="97"/>
    <n v="1486807.89"/>
    <n v="1486807.89"/>
  </r>
  <r>
    <x v="3"/>
    <s v="Natural Gas"/>
    <x v="0"/>
    <x v="1"/>
    <x v="5"/>
    <x v="7"/>
    <n v="6112371.7999999998"/>
    <n v="6112371.7999999998"/>
    <n v="6112371.7999999998"/>
    <n v="6112371.7999999998"/>
    <n v="6112371.7999999998"/>
    <n v="6112371.7999999998"/>
    <n v="6112371.7999999998"/>
    <x v="94"/>
    <x v="95"/>
    <x v="96"/>
    <x v="95"/>
    <x v="94"/>
    <n v="6130023.3700000001"/>
    <n v="6130023.3700000001"/>
    <n v="6130023.3700000001"/>
    <n v="6130023.3700000001"/>
    <x v="98"/>
    <n v="6130023.3700000001"/>
    <n v="6130023.3700000001"/>
  </r>
  <r>
    <x v="3"/>
    <s v="Natural Gas"/>
    <x v="0"/>
    <x v="1"/>
    <x v="6"/>
    <x v="8"/>
    <n v="41321451.240000002"/>
    <n v="41678820.869999997"/>
    <n v="42175683.25"/>
    <n v="42552428.939999998"/>
    <n v="43274322.939999998"/>
    <n v="43667192.060000002"/>
    <n v="43764875.82"/>
    <x v="95"/>
    <x v="96"/>
    <x v="97"/>
    <x v="96"/>
    <x v="95"/>
    <n v="46397868.25"/>
    <n v="47070072.439999998"/>
    <n v="47496108.340000004"/>
    <n v="48082683.210000001"/>
    <x v="99"/>
    <n v="49190564.770000003"/>
    <n v="49748095.890000001"/>
  </r>
  <r>
    <x v="3"/>
    <s v="Natural Gas"/>
    <x v="0"/>
    <x v="1"/>
    <x v="6"/>
    <x v="9"/>
    <n v="1639341.88"/>
    <n v="1639341.88"/>
    <n v="1639341.88"/>
    <n v="1639341.88"/>
    <n v="1639341.88"/>
    <n v="1639341.88"/>
    <n v="1604015.37"/>
    <x v="96"/>
    <x v="97"/>
    <x v="98"/>
    <x v="97"/>
    <x v="96"/>
    <n v="1602793.82"/>
    <n v="1617217.82"/>
    <n v="1617222.02"/>
    <n v="1617238.38"/>
    <x v="100"/>
    <n v="1617245.05"/>
    <n v="1617245.05"/>
  </r>
  <r>
    <x v="3"/>
    <s v="Natural Gas"/>
    <x v="0"/>
    <x v="1"/>
    <x v="6"/>
    <x v="10"/>
    <n v="29006547.789999999"/>
    <n v="29460853.32"/>
    <n v="29930199.109999999"/>
    <n v="30351951.41"/>
    <n v="31380093.760000002"/>
    <n v="32056431.329999998"/>
    <n v="32796686.75"/>
    <x v="97"/>
    <x v="98"/>
    <x v="99"/>
    <x v="98"/>
    <x v="97"/>
    <n v="37042473.710000001"/>
    <n v="37571784.969999999"/>
    <n v="38403314.270000003"/>
    <n v="39053907.920000002"/>
    <x v="101"/>
    <n v="40081497.740000002"/>
    <n v="40787020.079999998"/>
  </r>
  <r>
    <x v="3"/>
    <s v="Natural Gas"/>
    <x v="0"/>
    <x v="1"/>
    <x v="7"/>
    <x v="11"/>
    <n v="12658894.93"/>
    <n v="12849102.800000001"/>
    <n v="12850716.52"/>
    <n v="13086679.73"/>
    <n v="13269580.310000001"/>
    <n v="13360990.050000001"/>
    <n v="13376641.27"/>
    <x v="98"/>
    <x v="99"/>
    <x v="100"/>
    <x v="99"/>
    <x v="98"/>
    <n v="14687306.300000001"/>
    <n v="14898157.550000001"/>
    <n v="15113510.42"/>
    <n v="15142152.68"/>
    <x v="102"/>
    <n v="15264884.74"/>
    <n v="15339133.17"/>
  </r>
  <r>
    <x v="3"/>
    <s v="Natural Gas"/>
    <x v="0"/>
    <x v="1"/>
    <x v="8"/>
    <x v="13"/>
    <n v="10192333.33"/>
    <n v="10275387.68"/>
    <n v="10353814.59"/>
    <n v="10433732.24"/>
    <n v="10559530.6"/>
    <n v="10583984.85"/>
    <n v="10693009.550000001"/>
    <x v="99"/>
    <x v="100"/>
    <x v="101"/>
    <x v="100"/>
    <x v="99"/>
    <n v="11354867.810000001"/>
    <n v="11478911.48"/>
    <n v="11579002.92"/>
    <n v="11731155.109999999"/>
    <x v="103"/>
    <n v="11991954.43"/>
    <n v="12083880.58"/>
  </r>
  <r>
    <x v="3"/>
    <s v="Natural Gas"/>
    <x v="0"/>
    <x v="1"/>
    <x v="9"/>
    <x v="15"/>
    <n v="3974455.92"/>
    <n v="3974455.92"/>
    <n v="3974455.92"/>
    <n v="3974455.92"/>
    <n v="3974455.92"/>
    <n v="4237721.4800000004"/>
    <n v="4233455.74"/>
    <x v="100"/>
    <x v="101"/>
    <x v="102"/>
    <x v="101"/>
    <x v="100"/>
    <n v="4388185.04"/>
    <n v="4480975.97"/>
    <n v="4513917.91"/>
    <n v="4530678.41"/>
    <x v="104"/>
    <n v="4538115.7"/>
    <n v="4638856.1900000004"/>
  </r>
  <r>
    <x v="3"/>
    <s v="Natural Gas"/>
    <x v="0"/>
    <x v="1"/>
    <x v="22"/>
    <x v="38"/>
    <n v="1043751.35"/>
    <n v="1043751.35"/>
    <n v="1043751.35"/>
    <n v="1043751.35"/>
    <n v="1043751.35"/>
    <n v="1043751.35"/>
    <n v="1043751.35"/>
    <x v="101"/>
    <x v="102"/>
    <x v="103"/>
    <x v="102"/>
    <x v="101"/>
    <n v="1043751.35"/>
    <n v="1043751.35"/>
    <n v="1043751.35"/>
    <n v="1043751.35"/>
    <x v="105"/>
    <n v="1043751.35"/>
    <n v="1043751.35"/>
  </r>
  <r>
    <x v="3"/>
    <s v="Natural Gas"/>
    <x v="0"/>
    <x v="1"/>
    <x v="10"/>
    <x v="16"/>
    <n v="55465.09"/>
    <n v="55465.09"/>
    <n v="55465.09"/>
    <n v="55465.09"/>
    <n v="55465.09"/>
    <n v="55465.09"/>
    <n v="55465.09"/>
    <x v="102"/>
    <x v="103"/>
    <x v="104"/>
    <x v="103"/>
    <x v="102"/>
    <n v="55465.09"/>
    <n v="55465.09"/>
    <n v="55465.09"/>
    <n v="55465.09"/>
    <x v="106"/>
    <n v="55465.09"/>
    <n v="55465.09"/>
  </r>
  <r>
    <x v="3"/>
    <s v="Natural Gas"/>
    <x v="0"/>
    <x v="1"/>
    <x v="11"/>
    <x v="17"/>
    <n v="1918308.4"/>
    <n v="1918308.4"/>
    <n v="1918308.4"/>
    <n v="1918308.4"/>
    <n v="1918308.4"/>
    <n v="1918308.4"/>
    <n v="1918308.4"/>
    <x v="103"/>
    <x v="104"/>
    <x v="105"/>
    <x v="104"/>
    <x v="103"/>
    <n v="1873225.04"/>
    <n v="1873225.04"/>
    <n v="1873225.04"/>
    <n v="1873225.04"/>
    <x v="107"/>
    <n v="1873225.04"/>
    <n v="1873225.04"/>
  </r>
  <r>
    <x v="3"/>
    <s v="Natural Gas"/>
    <x v="0"/>
    <x v="1"/>
    <x v="12"/>
    <x v="18"/>
    <n v="270807.74"/>
    <n v="270807.74"/>
    <n v="270807.74"/>
    <n v="270807.74"/>
    <n v="270807.74"/>
    <n v="270807.74"/>
    <n v="270807.74"/>
    <x v="104"/>
    <x v="105"/>
    <x v="106"/>
    <x v="105"/>
    <x v="104"/>
    <n v="270807.74"/>
    <n v="270807.74"/>
    <n v="270807.74"/>
    <n v="270807.74"/>
    <x v="108"/>
    <n v="270807.74"/>
    <n v="270807.74"/>
  </r>
  <r>
    <x v="3"/>
    <s v="Natural Gas"/>
    <x v="0"/>
    <x v="1"/>
    <x v="13"/>
    <x v="19"/>
    <n v="69025.45"/>
    <n v="69025.45"/>
    <n v="69025.45"/>
    <n v="69025.45"/>
    <n v="69025.45"/>
    <n v="69025.45"/>
    <n v="69025.45"/>
    <x v="105"/>
    <x v="106"/>
    <x v="107"/>
    <x v="106"/>
    <x v="105"/>
    <n v="69025.45"/>
    <n v="69025.45"/>
    <n v="69025.45"/>
    <n v="69025.45"/>
    <x v="109"/>
    <n v="69025.45"/>
    <n v="69025.45"/>
  </r>
  <r>
    <x v="3"/>
    <s v="Natural Gas"/>
    <x v="0"/>
    <x v="2"/>
    <x v="14"/>
    <x v="39"/>
    <n v="4041861.17"/>
    <n v="4041861.17"/>
    <n v="4041861.17"/>
    <n v="4041861.17"/>
    <n v="4041861.17"/>
    <n v="4041861.17"/>
    <n v="4041861.17"/>
    <x v="106"/>
    <x v="107"/>
    <x v="108"/>
    <x v="107"/>
    <x v="106"/>
    <n v="496697.71"/>
    <n v="496697.71"/>
    <n v="496697.71"/>
    <n v="496697.71"/>
    <x v="110"/>
    <n v="496697.71"/>
    <n v="496697.71"/>
  </r>
  <r>
    <x v="3"/>
    <s v="Natural Gas"/>
    <x v="0"/>
    <x v="2"/>
    <x v="14"/>
    <x v="20"/>
    <n v="239697.39"/>
    <n v="239697.39"/>
    <n v="239697.39"/>
    <n v="239697.39"/>
    <n v="239697.39"/>
    <n v="239697.39"/>
    <n v="239697.39"/>
    <x v="107"/>
    <x v="108"/>
    <x v="109"/>
    <x v="108"/>
    <x v="107"/>
    <n v="239697.39"/>
    <n v="239697.39"/>
    <n v="239697.39"/>
    <n v="239697.39"/>
    <x v="111"/>
    <n v="239697.39"/>
    <n v="239697.39"/>
  </r>
  <r>
    <x v="3"/>
    <s v="Natural Gas"/>
    <x v="0"/>
    <x v="2"/>
    <x v="15"/>
    <x v="21"/>
    <n v="2084525.81"/>
    <n v="2084525.81"/>
    <n v="2084525.81"/>
    <n v="2084525.81"/>
    <n v="2084525.81"/>
    <n v="2084525.81"/>
    <n v="2084525.81"/>
    <x v="108"/>
    <x v="109"/>
    <x v="110"/>
    <x v="109"/>
    <x v="108"/>
    <n v="1981761.93"/>
    <n v="1981761.93"/>
    <n v="1981761.93"/>
    <n v="1981761.93"/>
    <x v="112"/>
    <n v="1981761.93"/>
    <n v="1981761.93"/>
  </r>
  <r>
    <x v="3"/>
    <s v="Natural Gas"/>
    <x v="0"/>
    <x v="2"/>
    <x v="15"/>
    <x v="22"/>
    <n v="753913.87"/>
    <n v="753913.87"/>
    <n v="753913.87"/>
    <n v="753913.87"/>
    <n v="753913.87"/>
    <n v="753913.87"/>
    <n v="753913.87"/>
    <x v="109"/>
    <x v="110"/>
    <x v="111"/>
    <x v="110"/>
    <x v="109"/>
    <n v="753913.87"/>
    <n v="753913.87"/>
    <n v="753913.87"/>
    <n v="753913.87"/>
    <x v="113"/>
    <n v="753913.87"/>
    <n v="753913.87"/>
  </r>
  <r>
    <x v="3"/>
    <s v="Natural Gas"/>
    <x v="0"/>
    <x v="2"/>
    <x v="12"/>
    <x v="23"/>
    <n v="1000219.96"/>
    <n v="1000219.96"/>
    <n v="1000219.96"/>
    <n v="1000219.96"/>
    <n v="1000219.96"/>
    <n v="1000219.96"/>
    <n v="1000219.96"/>
    <x v="110"/>
    <x v="111"/>
    <x v="112"/>
    <x v="111"/>
    <x v="110"/>
    <n v="967964.92"/>
    <n v="967964.92"/>
    <n v="967964.92"/>
    <n v="967964.92"/>
    <x v="114"/>
    <n v="967964.92"/>
    <n v="976693.02"/>
  </r>
  <r>
    <x v="3"/>
    <s v="Natural Gas"/>
    <x v="0"/>
    <x v="2"/>
    <x v="12"/>
    <x v="42"/>
    <n v="140101.44"/>
    <n v="140101.44"/>
    <n v="140101.44"/>
    <n v="140101.44"/>
    <n v="140101.44"/>
    <n v="140101.44"/>
    <n v="140101.44"/>
    <x v="111"/>
    <x v="112"/>
    <x v="113"/>
    <x v="112"/>
    <x v="111"/>
    <n v="140101.44"/>
    <n v="140101.44"/>
    <n v="140101.44"/>
    <n v="140101.44"/>
    <x v="115"/>
    <n v="140101.44"/>
    <n v="140101.44"/>
  </r>
  <r>
    <x v="3"/>
    <s v="Natural Gas"/>
    <x v="0"/>
    <x v="2"/>
    <x v="12"/>
    <x v="24"/>
    <n v="88805.440000000002"/>
    <n v="88805.440000000002"/>
    <n v="88795.44"/>
    <n v="88795.44"/>
    <n v="88795.44"/>
    <n v="88795.44"/>
    <n v="88795.44"/>
    <x v="112"/>
    <x v="113"/>
    <x v="114"/>
    <x v="113"/>
    <x v="112"/>
    <n v="45950.559999999998"/>
    <n v="45950.559999999998"/>
    <n v="45950.559999999998"/>
    <n v="45950.559999999998"/>
    <x v="116"/>
    <n v="45950.559999999998"/>
    <n v="45950.559999999998"/>
  </r>
  <r>
    <x v="3"/>
    <s v="Natural Gas"/>
    <x v="0"/>
    <x v="2"/>
    <x v="12"/>
    <x v="25"/>
    <n v="97764.09"/>
    <n v="97764.09"/>
    <n v="97764.09"/>
    <n v="97764.09"/>
    <n v="97764.09"/>
    <n v="97764.09"/>
    <n v="97764.09"/>
    <x v="113"/>
    <x v="114"/>
    <x v="115"/>
    <x v="114"/>
    <x v="113"/>
    <n v="64459.16"/>
    <n v="64459.16"/>
    <n v="64459.16"/>
    <n v="64459.16"/>
    <x v="117"/>
    <n v="64459.16"/>
    <n v="64459.16"/>
  </r>
  <r>
    <x v="3"/>
    <s v="Natural Gas"/>
    <x v="0"/>
    <x v="2"/>
    <x v="12"/>
    <x v="26"/>
    <n v="4274477.2300000004"/>
    <n v="4274477.2300000004"/>
    <n v="4274477.2300000004"/>
    <n v="4274477.2300000004"/>
    <n v="4274477.2300000004"/>
    <n v="4274477.2300000004"/>
    <n v="4274477.2300000004"/>
    <x v="114"/>
    <x v="115"/>
    <x v="116"/>
    <x v="115"/>
    <x v="114"/>
    <n v="4261025.45"/>
    <n v="4261025.45"/>
    <n v="4261025.45"/>
    <n v="4261025.45"/>
    <x v="118"/>
    <n v="4246577.66"/>
    <n v="4246577.66"/>
  </r>
  <r>
    <x v="3"/>
    <s v="Natural Gas"/>
    <x v="0"/>
    <x v="2"/>
    <x v="12"/>
    <x v="41"/>
    <n v="70324.75"/>
    <n v="70324.75"/>
    <n v="70324.75"/>
    <n v="70324.75"/>
    <n v="70324.75"/>
    <n v="70324.75"/>
    <n v="70324.75"/>
    <x v="115"/>
    <x v="116"/>
    <x v="117"/>
    <x v="116"/>
    <x v="115"/>
    <n v="70324.75"/>
    <n v="70324.75"/>
    <n v="70324.75"/>
    <n v="70324.75"/>
    <x v="119"/>
    <n v="70324.75"/>
    <n v="70324.75"/>
  </r>
  <r>
    <x v="3"/>
    <s v="Natural Gas"/>
    <x v="0"/>
    <x v="2"/>
    <x v="16"/>
    <x v="28"/>
    <n v="58922.35"/>
    <n v="58922.35"/>
    <n v="58922.35"/>
    <n v="58922.35"/>
    <n v="58922.35"/>
    <n v="58922.35"/>
    <n v="58922.35"/>
    <x v="116"/>
    <x v="117"/>
    <x v="118"/>
    <x v="117"/>
    <x v="116"/>
    <n v="58922.35"/>
    <n v="58922.35"/>
    <n v="58922.35"/>
    <n v="58922.35"/>
    <x v="120"/>
    <n v="58922.35"/>
    <n v="58922.35"/>
  </r>
  <r>
    <x v="3"/>
    <s v="Natural Gas"/>
    <x v="0"/>
    <x v="2"/>
    <x v="16"/>
    <x v="29"/>
    <n v="4009841.19"/>
    <n v="4009841.19"/>
    <n v="4009841.19"/>
    <n v="4009841.19"/>
    <n v="4009841.19"/>
    <n v="4009841.19"/>
    <n v="4009841.19"/>
    <x v="117"/>
    <x v="118"/>
    <x v="119"/>
    <x v="118"/>
    <x v="117"/>
    <n v="3947537.51"/>
    <n v="3851259.8"/>
    <n v="3851259.8"/>
    <n v="3901238.04"/>
    <x v="121"/>
    <n v="3701512.72"/>
    <n v="3708972.71"/>
  </r>
  <r>
    <x v="3"/>
    <s v="Natural Gas"/>
    <x v="0"/>
    <x v="2"/>
    <x v="16"/>
    <x v="30"/>
    <n v="69324.58"/>
    <n v="69324.58"/>
    <n v="69324.58"/>
    <n v="69324.58"/>
    <n v="69324.58"/>
    <n v="69324.58"/>
    <n v="69324.58"/>
    <x v="118"/>
    <x v="119"/>
    <x v="120"/>
    <x v="119"/>
    <x v="118"/>
    <n v="69324.58"/>
    <n v="69324.58"/>
    <n v="69324.58"/>
    <n v="69324.58"/>
    <x v="122"/>
    <n v="69324.58"/>
    <n v="69324.58"/>
  </r>
  <r>
    <x v="3"/>
    <s v="Natural Gas"/>
    <x v="0"/>
    <x v="2"/>
    <x v="23"/>
    <x v="43"/>
    <n v="28510.13"/>
    <n v="28510.13"/>
    <n v="28510.13"/>
    <n v="28510.13"/>
    <n v="28510.13"/>
    <n v="28510.13"/>
    <n v="28510.13"/>
    <x v="119"/>
    <x v="120"/>
    <x v="121"/>
    <x v="120"/>
    <x v="119"/>
    <n v="28510.13"/>
    <n v="28510.13"/>
    <n v="28510.13"/>
    <n v="28510.13"/>
    <x v="123"/>
    <n v="28510.13"/>
    <n v="29982.45"/>
  </r>
  <r>
    <x v="3"/>
    <s v="Natural Gas"/>
    <x v="0"/>
    <x v="2"/>
    <x v="17"/>
    <x v="31"/>
    <n v="730398.58"/>
    <n v="730398.58"/>
    <n v="695667.99"/>
    <n v="695667.99"/>
    <n v="693378.46"/>
    <n v="693378.46"/>
    <n v="693378.46"/>
    <x v="120"/>
    <x v="121"/>
    <x v="122"/>
    <x v="121"/>
    <x v="120"/>
    <n v="705436.25"/>
    <n v="720218.85"/>
    <n v="720218.85"/>
    <n v="720218.85"/>
    <x v="124"/>
    <n v="724226.56000000006"/>
    <n v="735648.69"/>
  </r>
  <r>
    <x v="3"/>
    <s v="Natural Gas"/>
    <x v="0"/>
    <x v="2"/>
    <x v="18"/>
    <x v="32"/>
    <n v="978882.31"/>
    <n v="978882.31"/>
    <n v="978882.31"/>
    <n v="978882.31"/>
    <n v="978882.31"/>
    <n v="978882.31"/>
    <n v="978882.31"/>
    <x v="121"/>
    <x v="122"/>
    <x v="123"/>
    <x v="122"/>
    <x v="121"/>
    <n v="957349.73"/>
    <n v="957349.73"/>
    <n v="957349.73"/>
    <n v="957349.73"/>
    <x v="125"/>
    <n v="957349.73"/>
    <n v="957349.73"/>
  </r>
  <r>
    <x v="3"/>
    <s v="Natural Gas"/>
    <x v="0"/>
    <x v="2"/>
    <x v="19"/>
    <x v="33"/>
    <n v="1006157.63"/>
    <n v="1006157.63"/>
    <n v="1004893.55"/>
    <n v="1004893.55"/>
    <n v="1004893.55"/>
    <n v="1004893.55"/>
    <n v="1004893.55"/>
    <x v="122"/>
    <x v="123"/>
    <x v="124"/>
    <x v="123"/>
    <x v="122"/>
    <n v="1007240.53"/>
    <n v="1007240.53"/>
    <n v="1007240.53"/>
    <n v="1007240.53"/>
    <x v="126"/>
    <n v="1017692.89"/>
    <n v="1017375.54"/>
  </r>
  <r>
    <x v="3"/>
    <s v="Natural Gas"/>
    <x v="0"/>
    <x v="2"/>
    <x v="13"/>
    <x v="35"/>
    <n v="204037.32"/>
    <n v="204037.32"/>
    <n v="204037.32"/>
    <n v="204037.32"/>
    <n v="204037.32"/>
    <n v="204037.32"/>
    <n v="204037.32"/>
    <x v="123"/>
    <x v="124"/>
    <x v="125"/>
    <x v="124"/>
    <x v="123"/>
    <n v="194961.79"/>
    <n v="194961.79"/>
    <n v="194961.79"/>
    <n v="194961.79"/>
    <x v="127"/>
    <n v="194961.79"/>
    <n v="194961.79"/>
  </r>
  <r>
    <x v="3"/>
    <s v="Natural Gas"/>
    <x v="0"/>
    <x v="3"/>
    <x v="24"/>
    <x v="44"/>
    <n v="8435.7099999999991"/>
    <n v="8435.7099999999991"/>
    <n v="8435.7099999999991"/>
    <n v="8435.7099999999991"/>
    <n v="8435.7099999999991"/>
    <n v="8435.7099999999991"/>
    <n v="8435.7099999999991"/>
    <x v="124"/>
    <x v="125"/>
    <x v="126"/>
    <x v="125"/>
    <x v="124"/>
    <n v="8435.7099999999991"/>
    <n v="8435.7099999999991"/>
    <n v="8435.7099999999991"/>
    <n v="8435.7099999999991"/>
    <x v="128"/>
    <n v="8435.7099999999991"/>
    <n v="8435.7099999999991"/>
  </r>
  <r>
    <x v="3"/>
    <s v="Natural Gas"/>
    <x v="0"/>
    <x v="3"/>
    <x v="25"/>
    <x v="45"/>
    <n v="213641.38"/>
    <n v="213641.38"/>
    <n v="213641.38"/>
    <n v="213641.38"/>
    <n v="213641.38"/>
    <n v="213641.38"/>
    <n v="213641.38"/>
    <x v="125"/>
    <x v="126"/>
    <x v="127"/>
    <x v="126"/>
    <x v="125"/>
    <n v="213641.38"/>
    <n v="213641.38"/>
    <n v="213641.38"/>
    <n v="213641.38"/>
    <x v="129"/>
    <n v="213641.38"/>
    <n v="213641.38"/>
  </r>
  <r>
    <x v="3"/>
    <s v="Natural Gas"/>
    <x v="1"/>
    <x v="1"/>
    <x v="3"/>
    <x v="3"/>
    <n v="606989.38"/>
    <n v="353689.66"/>
    <n v="1139502.22"/>
    <n v="1573872.72"/>
    <n v="2481928.31"/>
    <n v="2359629.8199999998"/>
    <n v="2564067.1"/>
    <x v="126"/>
    <x v="127"/>
    <x v="128"/>
    <x v="127"/>
    <x v="126"/>
    <n v="4161742.35"/>
    <n v="5070081.3499999996"/>
    <n v="4356886.68"/>
    <n v="4126106.55"/>
    <x v="130"/>
    <n v="4547389.3899999997"/>
    <n v="4415218.62"/>
  </r>
  <r>
    <x v="3"/>
    <s v="Natural Gas"/>
    <x v="1"/>
    <x v="1"/>
    <x v="3"/>
    <x v="4"/>
    <n v="29925.88"/>
    <n v="37078.65"/>
    <n v="39030.5"/>
    <n v="96830.46"/>
    <n v="252672.1"/>
    <n v="168311.78"/>
    <n v="208325.5"/>
    <x v="127"/>
    <x v="128"/>
    <x v="129"/>
    <x v="128"/>
    <x v="127"/>
    <n v="762225.05"/>
    <n v="758002.05"/>
    <n v="953928.11"/>
    <n v="864723.68"/>
    <x v="131"/>
    <n v="814087.1"/>
    <n v="815614.68"/>
  </r>
  <r>
    <x v="3"/>
    <s v="Natural Gas"/>
    <x v="1"/>
    <x v="1"/>
    <x v="3"/>
    <x v="5"/>
    <n v="71894.17"/>
    <n v="3316065.37"/>
    <n v="3958876.95"/>
    <n v="4419069.4000000004"/>
    <n v="5368514.41"/>
    <n v="7976015.0499999998"/>
    <n v="8237386.9100000001"/>
    <x v="128"/>
    <x v="129"/>
    <x v="130"/>
    <x v="129"/>
    <x v="128"/>
    <n v="10107953.289999999"/>
    <n v="11679484.42"/>
    <n v="11906735.58"/>
    <n v="15077811.050000001"/>
    <x v="132"/>
    <n v="15302211.529999999"/>
    <n v="15749785.050000001"/>
  </r>
  <r>
    <x v="3"/>
    <s v="Natural Gas"/>
    <x v="1"/>
    <x v="1"/>
    <x v="4"/>
    <x v="6"/>
    <s v=""/>
    <s v=""/>
    <s v=""/>
    <s v=""/>
    <s v=""/>
    <s v=""/>
    <s v=""/>
    <x v="0"/>
    <x v="48"/>
    <x v="131"/>
    <x v="130"/>
    <x v="129"/>
    <n v="18078.45"/>
    <n v="18078.45"/>
    <n v="18078.45"/>
    <n v="18078.45"/>
    <x v="133"/>
    <n v="15089.03"/>
    <n v="15089.03"/>
  </r>
  <r>
    <x v="3"/>
    <s v="Natural Gas"/>
    <x v="1"/>
    <x v="1"/>
    <x v="5"/>
    <x v="7"/>
    <s v=""/>
    <s v=""/>
    <s v=""/>
    <s v=""/>
    <s v=""/>
    <s v=""/>
    <s v=""/>
    <x v="0"/>
    <x v="130"/>
    <x v="132"/>
    <x v="28"/>
    <x v="130"/>
    <n v="27284"/>
    <n v="27284"/>
    <n v="27284"/>
    <n v="27284"/>
    <x v="134"/>
    <n v="27284"/>
    <n v="27284"/>
  </r>
  <r>
    <x v="3"/>
    <s v="Natural Gas"/>
    <x v="1"/>
    <x v="1"/>
    <x v="6"/>
    <x v="8"/>
    <s v=""/>
    <s v=""/>
    <s v=""/>
    <s v=""/>
    <n v="0"/>
    <n v="490.75"/>
    <n v="5458.97"/>
    <x v="129"/>
    <x v="131"/>
    <x v="133"/>
    <x v="131"/>
    <x v="131"/>
    <n v="0"/>
    <n v="0"/>
    <m/>
    <m/>
    <x v="28"/>
    <n v="0"/>
    <n v="0"/>
  </r>
  <r>
    <x v="3"/>
    <s v="Natural Gas"/>
    <x v="1"/>
    <x v="1"/>
    <x v="6"/>
    <x v="9"/>
    <s v=""/>
    <s v=""/>
    <s v=""/>
    <s v=""/>
    <s v=""/>
    <s v=""/>
    <s v=""/>
    <x v="0"/>
    <x v="48"/>
    <x v="134"/>
    <x v="28"/>
    <x v="28"/>
    <n v="0"/>
    <n v="0"/>
    <n v="0"/>
    <n v="0"/>
    <x v="28"/>
    <n v="0"/>
    <n v="0"/>
  </r>
  <r>
    <x v="3"/>
    <s v="Natural Gas"/>
    <x v="1"/>
    <x v="1"/>
    <x v="6"/>
    <x v="10"/>
    <s v=""/>
    <s v=""/>
    <s v=""/>
    <s v=""/>
    <s v=""/>
    <n v="-7.93"/>
    <n v="-12.98"/>
    <x v="130"/>
    <x v="132"/>
    <x v="135"/>
    <x v="132"/>
    <x v="28"/>
    <n v="0"/>
    <n v="0"/>
    <n v="0"/>
    <n v="0"/>
    <x v="28"/>
    <n v="0"/>
    <n v="0"/>
  </r>
  <r>
    <x v="3"/>
    <s v="Natural Gas"/>
    <x v="1"/>
    <x v="1"/>
    <x v="8"/>
    <x v="13"/>
    <s v=""/>
    <s v=""/>
    <s v=""/>
    <s v=""/>
    <s v=""/>
    <n v="28546.16"/>
    <n v="7.37"/>
    <x v="131"/>
    <x v="133"/>
    <x v="28"/>
    <x v="28"/>
    <x v="28"/>
    <n v="0"/>
    <n v="0"/>
    <n v="0"/>
    <n v="0"/>
    <x v="28"/>
    <n v="0"/>
    <n v="0"/>
  </r>
  <r>
    <x v="3"/>
    <s v="Natural Gas"/>
    <x v="1"/>
    <x v="1"/>
    <x v="11"/>
    <x v="17"/>
    <s v=""/>
    <n v="17880.62"/>
    <n v="17880.62"/>
    <n v="21268.78"/>
    <n v="22580.5"/>
    <n v="22580.5"/>
    <n v="22580.5"/>
    <x v="132"/>
    <x v="134"/>
    <x v="136"/>
    <x v="133"/>
    <x v="132"/>
    <n v="39441.75"/>
    <n v="39441.75"/>
    <n v="39441.75"/>
    <n v="39441.75"/>
    <x v="135"/>
    <n v="39441.75"/>
    <n v="76782.7"/>
  </r>
  <r>
    <x v="3"/>
    <s v="Natural Gas"/>
    <x v="1"/>
    <x v="1"/>
    <x v="16"/>
    <x v="46"/>
    <s v=""/>
    <s v=""/>
    <s v=""/>
    <s v=""/>
    <s v=""/>
    <n v="18475.62"/>
    <n v="18475.62"/>
    <x v="27"/>
    <x v="28"/>
    <x v="28"/>
    <x v="28"/>
    <x v="28"/>
    <n v="0"/>
    <n v="0"/>
    <n v="0"/>
    <n v="0"/>
    <x v="28"/>
    <n v="0"/>
    <n v="0"/>
  </r>
  <r>
    <x v="3"/>
    <s v="Natural Gas"/>
    <x v="1"/>
    <x v="2"/>
    <x v="15"/>
    <x v="21"/>
    <n v="-2210.27"/>
    <n v="-2210.27"/>
    <n v="-2210.27"/>
    <n v="-2210.27"/>
    <n v="-2210.27"/>
    <n v="-2210.27"/>
    <n v="-814.27"/>
    <x v="133"/>
    <x v="28"/>
    <x v="28"/>
    <x v="28"/>
    <x v="28"/>
    <n v="0"/>
    <n v="0"/>
    <n v="0"/>
    <n v="0"/>
    <x v="28"/>
    <n v="5372.5"/>
    <n v="5372.5"/>
  </r>
  <r>
    <x v="3"/>
    <s v="Natural Gas"/>
    <x v="1"/>
    <x v="2"/>
    <x v="12"/>
    <x v="23"/>
    <s v=""/>
    <n v="637.82000000000005"/>
    <n v="637.82000000000005"/>
    <n v="637.82000000000005"/>
    <n v="637.82000000000005"/>
    <n v="637.82000000000005"/>
    <n v="637.82000000000005"/>
    <x v="134"/>
    <x v="135"/>
    <x v="137"/>
    <x v="28"/>
    <x v="28"/>
    <n v="0"/>
    <n v="5365.65"/>
    <n v="9519.36"/>
    <n v="9519.36"/>
    <x v="136"/>
    <n v="8728.1"/>
    <n v="0"/>
  </r>
  <r>
    <x v="3"/>
    <s v="Natural Gas"/>
    <x v="1"/>
    <x v="2"/>
    <x v="12"/>
    <x v="42"/>
    <s v=""/>
    <s v=""/>
    <s v=""/>
    <s v=""/>
    <s v=""/>
    <s v=""/>
    <s v=""/>
    <x v="0"/>
    <x v="48"/>
    <x v="49"/>
    <x v="134"/>
    <x v="133"/>
    <n v="2942.52"/>
    <n v="2942.52"/>
    <n v="2942.52"/>
    <n v="2942.52"/>
    <x v="137"/>
    <n v="2942.52"/>
    <n v="2942.52"/>
  </r>
  <r>
    <x v="3"/>
    <s v="Natural Gas"/>
    <x v="1"/>
    <x v="2"/>
    <x v="12"/>
    <x v="24"/>
    <s v=""/>
    <s v=""/>
    <s v=""/>
    <s v=""/>
    <s v=""/>
    <s v=""/>
    <s v=""/>
    <x v="0"/>
    <x v="48"/>
    <x v="49"/>
    <x v="135"/>
    <x v="134"/>
    <n v="21259.93"/>
    <n v="21259.93"/>
    <n v="22309.41"/>
    <n v="22309.41"/>
    <x v="138"/>
    <n v="22180.3"/>
    <n v="22180.3"/>
  </r>
  <r>
    <x v="3"/>
    <s v="Natural Gas"/>
    <x v="1"/>
    <x v="2"/>
    <x v="12"/>
    <x v="26"/>
    <s v=""/>
    <s v=""/>
    <s v=""/>
    <s v=""/>
    <n v="605796.81999999995"/>
    <n v="609181.03"/>
    <n v="606278.56999999995"/>
    <x v="135"/>
    <x v="136"/>
    <x v="138"/>
    <x v="136"/>
    <x v="135"/>
    <n v="655283.52"/>
    <n v="655283.52"/>
    <n v="655283.52"/>
    <n v="655283.52"/>
    <x v="139"/>
    <n v="657161.41"/>
    <n v="657713.73"/>
  </r>
  <r>
    <x v="3"/>
    <s v="Natural Gas"/>
    <x v="1"/>
    <x v="2"/>
    <x v="16"/>
    <x v="27"/>
    <s v=""/>
    <s v=""/>
    <s v=""/>
    <s v=""/>
    <s v=""/>
    <s v=""/>
    <s v=""/>
    <x v="0"/>
    <x v="48"/>
    <x v="49"/>
    <x v="48"/>
    <x v="136"/>
    <n v="18987.63"/>
    <n v="18987.63"/>
    <n v="18987.63"/>
    <n v="18987.63"/>
    <x v="140"/>
    <n v="18987.63"/>
    <n v="18987.63"/>
  </r>
  <r>
    <x v="3"/>
    <s v="Natural Gas"/>
    <x v="1"/>
    <x v="2"/>
    <x v="26"/>
    <x v="28"/>
    <m/>
    <m/>
    <m/>
    <m/>
    <m/>
    <m/>
    <m/>
    <x v="43"/>
    <x v="43"/>
    <x v="44"/>
    <x v="43"/>
    <x v="43"/>
    <m/>
    <m/>
    <m/>
    <m/>
    <x v="28"/>
    <s v=""/>
    <n v="50090.8"/>
  </r>
  <r>
    <x v="3"/>
    <s v="Natural Gas"/>
    <x v="1"/>
    <x v="2"/>
    <x v="16"/>
    <x v="29"/>
    <n v="2957.8"/>
    <n v="3224.39"/>
    <n v="3224.39"/>
    <n v="4257.3100000000004"/>
    <n v="4257.3100000000004"/>
    <n v="4257.3100000000004"/>
    <n v="55341.53"/>
    <x v="136"/>
    <x v="137"/>
    <x v="139"/>
    <x v="137"/>
    <x v="137"/>
    <n v="249297.27"/>
    <n v="391088.4"/>
    <n v="452004"/>
    <n v="405334.52"/>
    <x v="141"/>
    <n v="424947.32"/>
    <n v="501526.69"/>
  </r>
  <r>
    <x v="3"/>
    <s v="Natural Gas"/>
    <x v="1"/>
    <x v="2"/>
    <x v="27"/>
    <x v="43"/>
    <m/>
    <m/>
    <m/>
    <m/>
    <m/>
    <m/>
    <m/>
    <x v="43"/>
    <x v="43"/>
    <x v="44"/>
    <x v="43"/>
    <x v="43"/>
    <m/>
    <m/>
    <m/>
    <m/>
    <x v="28"/>
    <n v="1472.32"/>
    <n v="0"/>
  </r>
  <r>
    <x v="3"/>
    <s v="Natural Gas"/>
    <x v="1"/>
    <x v="2"/>
    <x v="17"/>
    <x v="31"/>
    <s v=""/>
    <s v=""/>
    <s v=""/>
    <n v="2224.42"/>
    <n v="32671.05"/>
    <n v="34975.26"/>
    <n v="34975.26"/>
    <x v="137"/>
    <x v="138"/>
    <x v="140"/>
    <x v="138"/>
    <x v="138"/>
    <n v="20251.12"/>
    <n v="12240.7"/>
    <n v="26591.599999999999"/>
    <n v="26591.599999999999"/>
    <x v="142"/>
    <n v="18930.79"/>
    <n v="7508.66"/>
  </r>
  <r>
    <x v="3"/>
    <s v="Natural Gas"/>
    <x v="1"/>
    <x v="2"/>
    <x v="18"/>
    <x v="32"/>
    <m/>
    <m/>
    <m/>
    <m/>
    <m/>
    <m/>
    <m/>
    <x v="43"/>
    <x v="43"/>
    <x v="44"/>
    <x v="43"/>
    <x v="43"/>
    <m/>
    <m/>
    <m/>
    <m/>
    <x v="143"/>
    <n v="5168.03"/>
    <n v="5168.03"/>
  </r>
  <r>
    <x v="3"/>
    <s v="Natural Gas"/>
    <x v="1"/>
    <x v="2"/>
    <x v="19"/>
    <x v="33"/>
    <s v=""/>
    <s v=""/>
    <s v=""/>
    <n v="8650"/>
    <n v="16865.509999999998"/>
    <n v="16865.509999999998"/>
    <n v="18509.04"/>
    <x v="138"/>
    <x v="139"/>
    <x v="141"/>
    <x v="139"/>
    <x v="139"/>
    <n v="155174.84"/>
    <n v="155174.84"/>
    <n v="155174.84"/>
    <n v="155174.84"/>
    <x v="144"/>
    <n v="147238.04999999999"/>
    <n v="144722.4800000000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63">
  <r>
    <x v="0"/>
    <s v="Natural Gas"/>
    <s v="1010 PLANT"/>
    <s v="Manufactured Gas Production Plant"/>
    <s v="305 - Gas Structures + Improvements"/>
    <x v="0"/>
    <s v=""/>
    <s v=""/>
    <s v=""/>
    <s v=""/>
    <s v=""/>
    <s v=""/>
    <s v=""/>
    <s v=""/>
    <n v="25081.87"/>
    <n v="25081.87"/>
    <n v="25081.87"/>
    <n v="25081.87"/>
    <n v="25081.87"/>
    <n v="25081.87"/>
    <n v="25081.87"/>
    <n v="25081.87"/>
    <n v="25081.87"/>
    <x v="0"/>
    <n v="25081.87"/>
    <x v="0"/>
  </r>
  <r>
    <x v="0"/>
    <s v="Natural Gas"/>
    <s v="1010 PLANT"/>
    <s v="Nat Gas Distribution Plant"/>
    <s v="374 - Land and land rights"/>
    <x v="1"/>
    <n v="212190.55"/>
    <n v="212190.55"/>
    <n v="212190.55"/>
    <n v="212190.55"/>
    <n v="212190.55"/>
    <n v="212190.55"/>
    <n v="212190.55"/>
    <n v="212190.55"/>
    <n v="212190.55"/>
    <n v="212190.55"/>
    <n v="212190.55"/>
    <n v="212190.55"/>
    <n v="212190.55"/>
    <n v="212190.55"/>
    <n v="212190.55"/>
    <n v="212190.55"/>
    <n v="212190.55"/>
    <x v="1"/>
    <n v="212190.55"/>
    <x v="1"/>
  </r>
  <r>
    <x v="0"/>
    <s v="Natural Gas"/>
    <s v="1010 PLANT"/>
    <s v="Nat Gas Distribution Plant"/>
    <s v="375 - Structures and Improvements"/>
    <x v="2"/>
    <n v="788018.97"/>
    <n v="788018.97"/>
    <n v="788018.97"/>
    <n v="788018.97"/>
    <n v="788018.97"/>
    <n v="788018.97"/>
    <n v="788018.97"/>
    <n v="788018.97"/>
    <n v="802968.97"/>
    <n v="802968.97"/>
    <n v="802968.97"/>
    <n v="802968.97"/>
    <n v="802968.97"/>
    <n v="802968.97"/>
    <n v="802968.97"/>
    <n v="802968.97"/>
    <n v="802968.97"/>
    <x v="2"/>
    <n v="802968.97"/>
    <x v="2"/>
  </r>
  <r>
    <x v="0"/>
    <s v="Natural Gas"/>
    <s v="1010 PLANT"/>
    <s v="Nat Gas Distribution Plant"/>
    <s v="376 - Mains"/>
    <x v="3"/>
    <n v="31390921.829999998"/>
    <n v="31390921.829999998"/>
    <n v="31390921.829999998"/>
    <n v="31390921.829999998"/>
    <n v="31390921.829999998"/>
    <n v="31390921.829999998"/>
    <n v="31390921.829999998"/>
    <n v="31377377.43"/>
    <n v="31403326.879999999"/>
    <n v="31410171"/>
    <n v="31408962.969999999"/>
    <n v="31408962.969999999"/>
    <n v="31408962.969999999"/>
    <n v="31408962.969999999"/>
    <n v="31554243.609999999"/>
    <n v="31554243.609999999"/>
    <n v="31408962.969999999"/>
    <x v="3"/>
    <n v="31596784.59"/>
    <x v="3"/>
  </r>
  <r>
    <x v="0"/>
    <s v="Natural Gas"/>
    <s v="1010 PLANT"/>
    <s v="Nat Gas Distribution Plant"/>
    <s v="376 - Mains"/>
    <x v="4"/>
    <n v="21105122.280000001"/>
    <n v="21105122.280000001"/>
    <n v="21105122.280000001"/>
    <n v="21105122.280000001"/>
    <n v="21105122.280000001"/>
    <n v="21105122.280000001"/>
    <n v="21055871.399999999"/>
    <n v="20959287.489999998"/>
    <n v="20959287.489999998"/>
    <n v="20959287.489999998"/>
    <n v="20956629.989999998"/>
    <n v="20956637.489999998"/>
    <n v="20956637.489999998"/>
    <n v="20956637.489999998"/>
    <n v="20956637.489999998"/>
    <n v="20956637.489999998"/>
    <n v="20956637.489999998"/>
    <x v="4"/>
    <n v="20958542.710000001"/>
    <x v="4"/>
  </r>
  <r>
    <x v="0"/>
    <s v="Natural Gas"/>
    <s v="1010 PLANT"/>
    <s v="Nat Gas Distribution Plant"/>
    <s v="376 - Mains"/>
    <x v="5"/>
    <n v="34848055.130000003"/>
    <n v="34848055.130000003"/>
    <n v="34848055.130000003"/>
    <n v="34848055.130000003"/>
    <n v="34848055.130000003"/>
    <n v="34848055.130000003"/>
    <n v="34848055.130000003"/>
    <n v="34848280.130000003"/>
    <n v="34848280.130000003"/>
    <n v="34848280.130000003"/>
    <n v="34848280.130000003"/>
    <n v="34848280.130000003"/>
    <n v="34848280.130000003"/>
    <n v="34848912.719999999"/>
    <n v="34848912.719999999"/>
    <n v="34848912.719999999"/>
    <n v="35003780.43"/>
    <x v="5"/>
    <n v="35501237.920000002"/>
    <x v="5"/>
  </r>
  <r>
    <x v="0"/>
    <s v="Natural Gas"/>
    <s v="1010 PLANT"/>
    <s v="Nat Gas Distribution Plant"/>
    <s v="378 - Meas. and reg. stat. eq.-Gen"/>
    <x v="6"/>
    <n v="2773909.52"/>
    <n v="2773909.52"/>
    <n v="2773909.52"/>
    <n v="2773909.52"/>
    <n v="2773909.52"/>
    <n v="2773909.52"/>
    <n v="2773909.52"/>
    <n v="2773909.52"/>
    <n v="2773909.52"/>
    <n v="2773909.52"/>
    <n v="2773909.52"/>
    <n v="2773909.52"/>
    <n v="2773909.52"/>
    <n v="2782803.18"/>
    <n v="2782803.18"/>
    <n v="2782803.18"/>
    <n v="2782803.18"/>
    <x v="6"/>
    <n v="2782803.18"/>
    <x v="6"/>
  </r>
  <r>
    <x v="0"/>
    <s v="Natural Gas"/>
    <s v="1010 PLANT"/>
    <s v="Nat Gas Distribution Plant"/>
    <s v="379 - Meas. and reg. stat. eq.-City"/>
    <x v="7"/>
    <n v="7324607.8399999999"/>
    <n v="7324607.8399999999"/>
    <n v="7324607.8399999999"/>
    <n v="7324607.8399999999"/>
    <n v="7324607.8399999999"/>
    <n v="7327603.8200000003"/>
    <n v="7328099.4699999997"/>
    <n v="7327818.5300000003"/>
    <n v="7328215.9900000002"/>
    <n v="7328215.9900000002"/>
    <n v="7328215.9900000002"/>
    <n v="7328215.9900000002"/>
    <n v="7328215.9900000002"/>
    <n v="7328215.9900000002"/>
    <n v="7328215.9900000002"/>
    <n v="7328215.9900000002"/>
    <n v="7328215.9900000002"/>
    <x v="7"/>
    <n v="7593128.0700000003"/>
    <x v="7"/>
  </r>
  <r>
    <x v="0"/>
    <s v="Natural Gas"/>
    <s v="1010 PLANT"/>
    <s v="Nat Gas Distribution Plant"/>
    <s v="380 - Services"/>
    <x v="8"/>
    <n v="14961456.060000001"/>
    <n v="15082124.689999999"/>
    <n v="15237651.109999999"/>
    <n v="15365077.869999999"/>
    <n v="15399373.779999999"/>
    <n v="15421230.050000001"/>
    <n v="15751071.57"/>
    <n v="15728195.9"/>
    <n v="15818579.93"/>
    <n v="15922250.140000001"/>
    <n v="16034178.65"/>
    <n v="16167108.18"/>
    <n v="16231321.74"/>
    <n v="16311701.119999999"/>
    <n v="16397249.6"/>
    <n v="16493268.59"/>
    <n v="16616016.67"/>
    <x v="8"/>
    <n v="16920593.199999999"/>
    <x v="8"/>
  </r>
  <r>
    <x v="0"/>
    <s v="Natural Gas"/>
    <s v="1010 PLANT"/>
    <s v="Nat Gas Distribution Plant"/>
    <s v="380 - Services"/>
    <x v="9"/>
    <s v=""/>
    <s v=""/>
    <s v=""/>
    <s v=""/>
    <s v=""/>
    <s v=""/>
    <s v=""/>
    <s v=""/>
    <n v="1652.23"/>
    <n v="1655.85"/>
    <n v="1655.85"/>
    <n v="13829.99"/>
    <n v="13842.52"/>
    <n v="15163.89"/>
    <n v="15177.36"/>
    <n v="22716.62"/>
    <n v="22732.04"/>
    <x v="9"/>
    <n v="22732.04"/>
    <x v="9"/>
  </r>
  <r>
    <x v="0"/>
    <s v="Natural Gas"/>
    <s v="1010 PLANT"/>
    <s v="Nat Gas Distribution Plant"/>
    <s v="380 - Services"/>
    <x v="10"/>
    <n v="3180514.8"/>
    <n v="3222050.42"/>
    <n v="3243965.1"/>
    <n v="3260307.8"/>
    <n v="3322176.81"/>
    <n v="3349329.62"/>
    <n v="3467974.78"/>
    <n v="3505036.95"/>
    <n v="3548804.33"/>
    <n v="3572188.37"/>
    <n v="3645506.38"/>
    <n v="3660606.24"/>
    <n v="3692718"/>
    <n v="3697045.95"/>
    <n v="3708485.03"/>
    <n v="3717136.64"/>
    <n v="3767811.53"/>
    <x v="10"/>
    <n v="3776644.13"/>
    <x v="10"/>
  </r>
  <r>
    <x v="0"/>
    <s v="Natural Gas"/>
    <s v="1010 PLANT"/>
    <s v="Nat Gas Distribution Plant"/>
    <s v="381 - Meters"/>
    <x v="11"/>
    <n v="5443888.9900000002"/>
    <n v="5498903.4900000002"/>
    <n v="5671633.7599999998"/>
    <n v="5712340.7599999998"/>
    <n v="5739674.3600000003"/>
    <n v="5838248.1799999997"/>
    <n v="5966853.54"/>
    <n v="5968740.8700000001"/>
    <n v="6058597.54"/>
    <n v="6135725.0099999998"/>
    <n v="6162631.1699999999"/>
    <n v="6244809.7800000003"/>
    <n v="6254616.7300000004"/>
    <n v="6297149.4500000002"/>
    <n v="6299968.3899999997"/>
    <n v="6391855.6500000004"/>
    <n v="6461009.5499999998"/>
    <x v="11"/>
    <n v="6585807.0800000001"/>
    <x v="11"/>
  </r>
  <r>
    <x v="0"/>
    <s v="Natural Gas"/>
    <s v="1010 PLANT"/>
    <s v="Nat Gas Distribution Plant"/>
    <s v="381 - Meters"/>
    <x v="12"/>
    <n v="2216410.7599999998"/>
    <n v="2216410.7599999998"/>
    <n v="2216410.7599999998"/>
    <n v="2216410.7599999998"/>
    <n v="2216410.7599999998"/>
    <n v="2216410.7599999998"/>
    <n v="2216410.7599999998"/>
    <n v="2216410.7599999998"/>
    <n v="2216410.7599999998"/>
    <n v="2216410.7599999998"/>
    <n v="2216410.7599999998"/>
    <n v="2216410.7599999998"/>
    <n v="2216410.7599999998"/>
    <n v="2216410.7599999998"/>
    <n v="2216410.7599999998"/>
    <n v="2216410.7599999998"/>
    <n v="2216410.7599999998"/>
    <x v="12"/>
    <n v="2216410.7599999998"/>
    <x v="12"/>
  </r>
  <r>
    <x v="0"/>
    <s v="Natural Gas"/>
    <s v="1010 PLANT"/>
    <s v="Nat Gas Distribution Plant"/>
    <s v="382 - Meter installations"/>
    <x v="13"/>
    <n v="4894780.78"/>
    <n v="4904150.05"/>
    <n v="4922920.5999999996"/>
    <n v="4949610.1900000004"/>
    <n v="4982845.47"/>
    <n v="5032199.22"/>
    <n v="5078040.57"/>
    <n v="5110294.76"/>
    <n v="5129949.9000000004"/>
    <n v="5146704.92"/>
    <n v="5191808.88"/>
    <n v="5216441.74"/>
    <n v="5236176.59"/>
    <n v="5251920.3600000003"/>
    <n v="5266429.1900000004"/>
    <n v="5325846.8600000003"/>
    <n v="5345516.51"/>
    <x v="13"/>
    <n v="5394624.0599999996"/>
    <x v="13"/>
  </r>
  <r>
    <x v="0"/>
    <s v="Natural Gas"/>
    <s v="1010 PLANT"/>
    <s v="Nat Gas Distribution Plant"/>
    <s v="382 - Meter installations"/>
    <x v="14"/>
    <n v="593040.09"/>
    <n v="593040.09"/>
    <n v="593040.09"/>
    <n v="593040.09"/>
    <n v="593040.09"/>
    <n v="593040.09"/>
    <n v="593040.09"/>
    <n v="593040.09"/>
    <n v="593040.09"/>
    <n v="593040.09"/>
    <n v="593040.09"/>
    <n v="593040.09"/>
    <n v="593040.09"/>
    <n v="593040.09"/>
    <n v="593040.09"/>
    <n v="593040.09"/>
    <n v="593040.09"/>
    <x v="14"/>
    <n v="593040.09"/>
    <x v="14"/>
  </r>
  <r>
    <x v="0"/>
    <s v="Natural Gas"/>
    <s v="1010 PLANT"/>
    <s v="Nat Gas Distribution Plant"/>
    <s v="383 - House regulators"/>
    <x v="15"/>
    <n v="1861833.78"/>
    <n v="1861833.78"/>
    <n v="1861833.78"/>
    <n v="1861833.78"/>
    <n v="1861833.78"/>
    <n v="1893921.7"/>
    <n v="1893921.7"/>
    <n v="1893921.7"/>
    <n v="1919234.55"/>
    <n v="1939776.55"/>
    <n v="1939776.55"/>
    <n v="1939776.55"/>
    <n v="1941025.24"/>
    <n v="1941025.24"/>
    <n v="1941025.24"/>
    <n v="1942125.5"/>
    <n v="1942125.5"/>
    <x v="15"/>
    <n v="1942064.5"/>
    <x v="15"/>
  </r>
  <r>
    <x v="0"/>
    <s v="Natural Gas"/>
    <s v="1010 PLANT"/>
    <s v="Nat Gas Distribution Plant"/>
    <s v="385 - Ind. measuring and regulating"/>
    <x v="16"/>
    <n v="1694787.28"/>
    <n v="1694787.28"/>
    <n v="1694787.28"/>
    <n v="1694787.28"/>
    <n v="1694787.28"/>
    <n v="1694787.28"/>
    <n v="1694787.28"/>
    <n v="1694787.28"/>
    <n v="1694787.28"/>
    <n v="1694787.28"/>
    <n v="1694787.28"/>
    <n v="1694787.28"/>
    <n v="1694787.28"/>
    <n v="1694787.28"/>
    <n v="1694787.28"/>
    <n v="1694787.28"/>
    <n v="1694787.28"/>
    <x v="16"/>
    <n v="1735689.87"/>
    <x v="16"/>
  </r>
  <r>
    <x v="0"/>
    <s v="Natural Gas"/>
    <s v="1010 PLANT"/>
    <s v="Nat Gas Distribution Plant"/>
    <s v="387 - Other equipment"/>
    <x v="17"/>
    <n v="1099525.71"/>
    <n v="1099525.71"/>
    <n v="1099525.71"/>
    <n v="1099525.71"/>
    <n v="1099525.71"/>
    <n v="1099525.71"/>
    <n v="1099525.71"/>
    <n v="1099525.71"/>
    <n v="1099525.71"/>
    <n v="1099525.71"/>
    <n v="1099525.71"/>
    <n v="1099525.71"/>
    <n v="1099525.71"/>
    <n v="1099525.71"/>
    <n v="1099525.71"/>
    <n v="1099525.71"/>
    <n v="1099525.71"/>
    <x v="17"/>
    <n v="1106767.4099999999"/>
    <x v="17"/>
  </r>
  <r>
    <x v="0"/>
    <s v="Natural Gas"/>
    <s v="1010 PLANT"/>
    <s v="Nat Gas Distribution Plant"/>
    <s v="391G - Office furniture and equip"/>
    <x v="18"/>
    <n v="188562.35"/>
    <n v="188562.35"/>
    <n v="188562.35"/>
    <n v="188562.35"/>
    <n v="188562.35"/>
    <n v="188562.35"/>
    <n v="188562.35"/>
    <n v="188562.35"/>
    <n v="188562.35"/>
    <n v="188562.35"/>
    <n v="188562.35"/>
    <n v="188562.35"/>
    <n v="188562.35"/>
    <n v="188562.35"/>
    <n v="188562.35"/>
    <n v="188562.35"/>
    <n v="188562.35"/>
    <x v="18"/>
    <n v="188562.35"/>
    <x v="18"/>
  </r>
  <r>
    <x v="0"/>
    <s v="Natural Gas"/>
    <s v="1010 PLANT"/>
    <s v="Nat Gas Distribution Plant"/>
    <s v="398G - Miscellaneous equipment"/>
    <x v="19"/>
    <n v="19074.7"/>
    <n v="19074.7"/>
    <n v="19074.7"/>
    <n v="19074.7"/>
    <n v="19074.7"/>
    <n v="19074.7"/>
    <n v="19074.7"/>
    <n v="19074.7"/>
    <n v="19074.7"/>
    <n v="19074.7"/>
    <n v="19074.7"/>
    <n v="19074.7"/>
    <n v="19074.7"/>
    <n v="19074.7"/>
    <n v="19074.7"/>
    <n v="19074.7"/>
    <n v="19074.7"/>
    <x v="19"/>
    <n v="19074.7"/>
    <x v="19"/>
  </r>
  <r>
    <x v="0"/>
    <s v="Natural Gas"/>
    <s v="1010 PLANT"/>
    <s v="Nat Gas General Plant"/>
    <s v="389G - Land and land rights"/>
    <x v="20"/>
    <n v="16463.04"/>
    <n v="16463.04"/>
    <n v="16463.04"/>
    <n v="16463.04"/>
    <n v="16463.04"/>
    <n v="16463.04"/>
    <n v="16463.04"/>
    <n v="16463.04"/>
    <n v="16463.04"/>
    <n v="16463.04"/>
    <n v="16463.04"/>
    <n v="16463.04"/>
    <n v="16463.04"/>
    <n v="16463.04"/>
    <n v="16463.04"/>
    <n v="16463.04"/>
    <n v="16463.04"/>
    <x v="20"/>
    <n v="16463.04"/>
    <x v="20"/>
  </r>
  <r>
    <x v="0"/>
    <s v="Natural Gas"/>
    <s v="1010 PLANT"/>
    <s v="Nat Gas General Plant"/>
    <s v="390G - Structures and improvements"/>
    <x v="21"/>
    <n v="68679.06"/>
    <n v="68679.06"/>
    <n v="68679.06"/>
    <n v="68679.06"/>
    <n v="68679.06"/>
    <n v="68679.06"/>
    <n v="68679.06"/>
    <n v="68679.06"/>
    <n v="68679.06"/>
    <n v="83679.06"/>
    <n v="83679.06"/>
    <n v="83679.06"/>
    <n v="83679.06"/>
    <n v="83679.06"/>
    <n v="83679.06"/>
    <n v="83679.06"/>
    <n v="83679.06"/>
    <x v="21"/>
    <n v="83679.06"/>
    <x v="21"/>
  </r>
  <r>
    <x v="0"/>
    <s v="Natural Gas"/>
    <s v="1010 PLANT"/>
    <s v="Nat Gas General Plant"/>
    <s v="390G - Structures and improvements"/>
    <x v="22"/>
    <n v="52132.36"/>
    <n v="52132.36"/>
    <n v="52132.36"/>
    <n v="52132.36"/>
    <n v="52132.36"/>
    <n v="52132.36"/>
    <n v="52132.36"/>
    <n v="52132.36"/>
    <n v="52132.36"/>
    <n v="52132.36"/>
    <n v="52132.36"/>
    <n v="52132.36"/>
    <n v="52132.36"/>
    <n v="52132.36"/>
    <n v="52132.36"/>
    <n v="52132.36"/>
    <n v="52132.36"/>
    <x v="22"/>
    <n v="52132.36"/>
    <x v="22"/>
  </r>
  <r>
    <x v="0"/>
    <s v="Natural Gas"/>
    <s v="1010 PLANT"/>
    <s v="Nat Gas General Plant"/>
    <s v="391G - Office furniture and equip"/>
    <x v="23"/>
    <n v="93951.24"/>
    <n v="93951.24"/>
    <n v="93951.24"/>
    <n v="93951.24"/>
    <n v="93951.24"/>
    <n v="93951.24"/>
    <n v="93951.24"/>
    <n v="93951.24"/>
    <n v="93951.24"/>
    <n v="93951.24"/>
    <n v="93951.24"/>
    <n v="88533.15"/>
    <n v="88533.15"/>
    <n v="88533.15"/>
    <n v="88533.15"/>
    <n v="88533.15"/>
    <n v="66286.11"/>
    <x v="23"/>
    <n v="66286.11"/>
    <x v="23"/>
  </r>
  <r>
    <x v="0"/>
    <s v="Natural Gas"/>
    <s v="1010 PLANT"/>
    <s v="Nat Gas General Plant"/>
    <s v="391G - Office furniture and equip"/>
    <x v="24"/>
    <n v="63210.39"/>
    <n v="63210.39"/>
    <n v="63210.39"/>
    <n v="63210.39"/>
    <n v="63210.39"/>
    <n v="57716.71"/>
    <n v="57716.71"/>
    <n v="57716.71"/>
    <n v="57716.71"/>
    <n v="57716.71"/>
    <n v="57716.71"/>
    <n v="57716.71"/>
    <n v="57716.71"/>
    <n v="57716.71"/>
    <n v="57716.71"/>
    <n v="57716.71"/>
    <n v="55436.67"/>
    <x v="24"/>
    <n v="55436.67"/>
    <x v="24"/>
  </r>
  <r>
    <x v="0"/>
    <s v="Natural Gas"/>
    <s v="1010 PLANT"/>
    <s v="Nat Gas General Plant"/>
    <s v="391G - Office furniture and equip"/>
    <x v="25"/>
    <n v="111291.03"/>
    <n v="111291.03"/>
    <n v="111291.03"/>
    <n v="111291.03"/>
    <n v="111291.03"/>
    <n v="111291.03"/>
    <n v="111291.03"/>
    <n v="111291.03"/>
    <n v="111291.03"/>
    <n v="111291.03"/>
    <n v="111291.03"/>
    <n v="111291.03"/>
    <n v="111291.03"/>
    <n v="111291.03"/>
    <n v="111291.03"/>
    <n v="111291.03"/>
    <n v="111291.03"/>
    <x v="25"/>
    <n v="111291.03"/>
    <x v="25"/>
  </r>
  <r>
    <x v="0"/>
    <s v="Natural Gas"/>
    <s v="1010 PLANT"/>
    <s v="Nat Gas General Plant"/>
    <s v="391G - Office furniture and equip"/>
    <x v="26"/>
    <n v="940672.75"/>
    <n v="940672.75"/>
    <n v="385907.32"/>
    <n v="385907.32"/>
    <n v="385907.32"/>
    <n v="385907.32"/>
    <n v="385907.32"/>
    <n v="385907.32"/>
    <n v="385907.32"/>
    <n v="385907.32"/>
    <n v="385907.32"/>
    <n v="385907.32"/>
    <n v="385907.32"/>
    <n v="385907.32"/>
    <n v="385907.32"/>
    <n v="385907.32"/>
    <n v="385907.32"/>
    <x v="26"/>
    <n v="385907.32"/>
    <x v="26"/>
  </r>
  <r>
    <x v="0"/>
    <s v="Natural Gas"/>
    <s v="1010 PLANT"/>
    <s v="Nat Gas General Plant"/>
    <s v="392G - Transportation equipment"/>
    <x v="27"/>
    <n v="86066.93"/>
    <n v="86066.93"/>
    <n v="86066.93"/>
    <n v="86066.93"/>
    <n v="86066.93"/>
    <n v="86066.93"/>
    <n v="86066.93"/>
    <n v="86066.93"/>
    <n v="86066.93"/>
    <n v="86066.93"/>
    <n v="86066.93"/>
    <n v="86066.93"/>
    <n v="86066.93"/>
    <n v="86066.93"/>
    <n v="86066.93"/>
    <n v="86066.93"/>
    <n v="86066.93"/>
    <x v="27"/>
    <n v="86066.93"/>
    <x v="27"/>
  </r>
  <r>
    <x v="0"/>
    <s v="Natural Gas"/>
    <s v="1010 PLANT"/>
    <s v="Nat Gas General Plant"/>
    <s v="392G - Transportation equipment"/>
    <x v="28"/>
    <n v="0"/>
    <n v="0"/>
    <n v="0"/>
    <n v="0"/>
    <n v="0"/>
    <n v="0"/>
    <n v="0"/>
    <n v="0"/>
    <n v="0"/>
    <n v="0"/>
    <n v="0"/>
    <n v="0"/>
    <n v="0"/>
    <n v="0"/>
    <n v="0"/>
    <n v="0"/>
    <n v="0"/>
    <x v="28"/>
    <n v="0"/>
    <x v="28"/>
  </r>
  <r>
    <x v="0"/>
    <s v="Natural Gas"/>
    <s v="1010 PLANT"/>
    <s v="Nat Gas General Plant"/>
    <s v="392G - Transportation equipment"/>
    <x v="29"/>
    <n v="671057.01"/>
    <n v="671057.01"/>
    <n v="671057.01"/>
    <n v="671057.01"/>
    <n v="671057.01"/>
    <n v="671057.01"/>
    <n v="671057.01"/>
    <n v="671057.01"/>
    <n v="671057.01"/>
    <n v="671057.01"/>
    <n v="671057.01"/>
    <n v="671057.01"/>
    <n v="671057.01"/>
    <n v="671057.01"/>
    <n v="671057.01"/>
    <n v="671057.01"/>
    <n v="671057.01"/>
    <x v="29"/>
    <n v="671057.01"/>
    <x v="29"/>
  </r>
  <r>
    <x v="0"/>
    <s v="Natural Gas"/>
    <s v="1010 PLANT"/>
    <s v="Nat Gas General Plant"/>
    <s v="392G - Transportation equipment"/>
    <x v="30"/>
    <n v="9739.48"/>
    <n v="9739.48"/>
    <n v="9739.48"/>
    <n v="9739.48"/>
    <n v="9739.48"/>
    <n v="9739.48"/>
    <n v="9739.48"/>
    <n v="9739.48"/>
    <n v="9739.48"/>
    <n v="9739.48"/>
    <n v="9739.48"/>
    <n v="9739.48"/>
    <n v="9739.48"/>
    <n v="9739.48"/>
    <n v="9739.48"/>
    <n v="9739.48"/>
    <n v="9739.48"/>
    <x v="30"/>
    <n v="9739.48"/>
    <x v="30"/>
  </r>
  <r>
    <x v="0"/>
    <s v="Natural Gas"/>
    <s v="1010 PLANT"/>
    <s v="Nat Gas General Plant"/>
    <s v="394G - Tools, shop and garage equip"/>
    <x v="31"/>
    <n v="287465.45"/>
    <n v="287465.45"/>
    <n v="287465.45"/>
    <n v="287465.45"/>
    <n v="286572.15999999997"/>
    <n v="286572.15999999997"/>
    <n v="286572.15999999997"/>
    <n v="286572.15999999997"/>
    <n v="286572.15999999997"/>
    <n v="286572.15999999997"/>
    <n v="286572.15999999997"/>
    <n v="286572.15999999997"/>
    <n v="286572.15999999997"/>
    <n v="286572.15999999997"/>
    <n v="286572.15999999997"/>
    <n v="286572.15999999997"/>
    <n v="286572.15999999997"/>
    <x v="31"/>
    <n v="290339.94"/>
    <x v="31"/>
  </r>
  <r>
    <x v="0"/>
    <s v="Natural Gas"/>
    <s v="1010 PLANT"/>
    <s v="Nat Gas General Plant"/>
    <s v="396G - Power operated equipment"/>
    <x v="32"/>
    <n v="452230.64"/>
    <n v="452230.64"/>
    <n v="452230.64"/>
    <n v="452230.64"/>
    <n v="452230.64"/>
    <n v="452230.64"/>
    <n v="452230.64"/>
    <n v="452230.64"/>
    <n v="452230.64"/>
    <n v="452230.64"/>
    <n v="452230.64"/>
    <n v="452230.64"/>
    <n v="452230.64"/>
    <n v="452230.64"/>
    <n v="452230.64"/>
    <n v="452230.64"/>
    <n v="452230.64"/>
    <x v="32"/>
    <n v="452230.64"/>
    <x v="32"/>
  </r>
  <r>
    <x v="0"/>
    <s v="Natural Gas"/>
    <s v="1010 PLANT"/>
    <s v="Nat Gas General Plant"/>
    <s v="397G - Communication equipment"/>
    <x v="33"/>
    <n v="875913.18"/>
    <n v="875913.18"/>
    <n v="875913.18"/>
    <n v="875913.18"/>
    <n v="875913.18"/>
    <n v="875913.18"/>
    <n v="875913.18"/>
    <n v="840684.61"/>
    <n v="840684.61"/>
    <n v="840684.61"/>
    <n v="840684.61"/>
    <n v="840684.61"/>
    <n v="803178.07"/>
    <n v="803178.07"/>
    <n v="803178.07"/>
    <n v="803178.07"/>
    <n v="803178.07"/>
    <x v="33"/>
    <n v="803178.07"/>
    <x v="33"/>
  </r>
  <r>
    <x v="0"/>
    <s v="Natural Gas"/>
    <s v="1010 PLANT"/>
    <s v="Nat Gas General Plant"/>
    <s v="397G - Communication equipment"/>
    <x v="34"/>
    <n v="20124.740000000002"/>
    <n v="20124.740000000002"/>
    <n v="20124.740000000002"/>
    <n v="20124.740000000002"/>
    <n v="20124.740000000002"/>
    <n v="20124.740000000002"/>
    <n v="20124.740000000002"/>
    <n v="20124.740000000002"/>
    <n v="20124.740000000002"/>
    <n v="20124.740000000002"/>
    <n v="20124.740000000002"/>
    <n v="20124.740000000002"/>
    <n v="20124.740000000002"/>
    <n v="20124.740000000002"/>
    <n v="20124.740000000002"/>
    <n v="20124.740000000002"/>
    <n v="20124.740000000002"/>
    <x v="34"/>
    <n v="20124.740000000002"/>
    <x v="28"/>
  </r>
  <r>
    <x v="0"/>
    <s v="Natural Gas"/>
    <s v="1010 PLANT"/>
    <s v="Nat Gas General Plant"/>
    <s v="398G - Miscellaneous equipment"/>
    <x v="35"/>
    <n v="42473.919999999998"/>
    <n v="42473.919999999998"/>
    <n v="42473.919999999998"/>
    <n v="42473.919999999998"/>
    <n v="42473.919999999998"/>
    <n v="42473.919999999998"/>
    <n v="42473.919999999998"/>
    <n v="42473.919999999998"/>
    <n v="42473.919999999998"/>
    <n v="42473.919999999998"/>
    <n v="42473.919999999998"/>
    <n v="42473.919999999998"/>
    <n v="42473.919999999998"/>
    <n v="42473.919999999998"/>
    <n v="42473.919999999998"/>
    <n v="42473.919999999998"/>
    <n v="42473.919999999998"/>
    <x v="35"/>
    <n v="42473.919999999998"/>
    <x v="34"/>
  </r>
  <r>
    <x v="0"/>
    <s v="Natural Gas"/>
    <s v="1010 PLANT"/>
    <s v="Nat Gas Intangible Plant"/>
    <s v="301G - Organization"/>
    <x v="36"/>
    <n v="23328.06"/>
    <n v="23328.06"/>
    <n v="23328.06"/>
    <n v="23328.06"/>
    <n v="23328.06"/>
    <n v="23328.06"/>
    <n v="23328.06"/>
    <n v="23328.06"/>
    <n v="23328.06"/>
    <n v="23328.06"/>
    <n v="23328.06"/>
    <n v="23328.06"/>
    <n v="23328.06"/>
    <n v="23328.06"/>
    <n v="23328.06"/>
    <n v="23328.06"/>
    <n v="23328.06"/>
    <x v="36"/>
    <n v="23328.06"/>
    <x v="35"/>
  </r>
  <r>
    <x v="0"/>
    <s v="Natural Gas"/>
    <s v="1010 PLANT"/>
    <s v="Nat Gas Intangible Plant"/>
    <s v="302G - Franchises and consents"/>
    <x v="37"/>
    <n v="14132.29"/>
    <n v="14132.29"/>
    <n v="14132.29"/>
    <n v="14132.29"/>
    <n v="14132.29"/>
    <n v="14132.29"/>
    <n v="14132.29"/>
    <n v="14132.29"/>
    <n v="14132.29"/>
    <n v="14132.29"/>
    <n v="14132.29"/>
    <n v="14132.29"/>
    <n v="14132.29"/>
    <n v="14132.29"/>
    <n v="14132.29"/>
    <n v="14132.29"/>
    <n v="14132.29"/>
    <x v="37"/>
    <n v="14132.29"/>
    <x v="36"/>
  </r>
  <r>
    <x v="0"/>
    <s v="Natural Gas"/>
    <s v="1060 INSERVICE"/>
    <s v="Manufactured Gas Production Plant"/>
    <s v="305 - Gas Structures + Improvements"/>
    <x v="0"/>
    <s v=""/>
    <s v=""/>
    <s v=""/>
    <s v=""/>
    <s v=""/>
    <s v=""/>
    <n v="25081.87"/>
    <n v="25081.87"/>
    <n v="0"/>
    <n v="0"/>
    <n v="0"/>
    <n v="0"/>
    <n v="0"/>
    <n v="0"/>
    <n v="0"/>
    <n v="0"/>
    <n v="0"/>
    <x v="28"/>
    <n v="0"/>
    <x v="37"/>
  </r>
  <r>
    <x v="0"/>
    <s v="Natural Gas"/>
    <s v="1060 INSERVICE"/>
    <s v="Nat Gas Distribution Plant"/>
    <s v="375 - Structures and Improvements"/>
    <x v="2"/>
    <n v="10706.11"/>
    <n v="9167.81"/>
    <n v="9167.81"/>
    <n v="9167.81"/>
    <n v="9167.81"/>
    <n v="9167.81"/>
    <n v="9167.81"/>
    <n v="9167.81"/>
    <n v="9167.81"/>
    <n v="9167.81"/>
    <n v="9167.81"/>
    <n v="9167.81"/>
    <n v="9167.81"/>
    <n v="9167.81"/>
    <n v="9167.81"/>
    <n v="9167.81"/>
    <n v="9167.81"/>
    <x v="38"/>
    <n v="9167.81"/>
    <x v="38"/>
  </r>
  <r>
    <x v="0"/>
    <s v="Natural Gas"/>
    <s v="1060 INSERVICE"/>
    <s v="Nat Gas Distribution Plant"/>
    <s v="376 - Mains"/>
    <x v="3"/>
    <n v="130934.09"/>
    <n v="350527.76"/>
    <n v="561638.07999999996"/>
    <n v="892211.97"/>
    <n v="975939.67"/>
    <n v="1799393.08"/>
    <n v="1849410.82"/>
    <n v="1980323.59"/>
    <n v="2117483.62"/>
    <n v="2177963.12"/>
    <n v="2193092.2200000002"/>
    <n v="2202743.12"/>
    <n v="2383127.75"/>
    <n v="3628818.68"/>
    <n v="3620331.32"/>
    <n v="3746090.09"/>
    <n v="3863277.35"/>
    <x v="39"/>
    <n v="4168149.43"/>
    <x v="39"/>
  </r>
  <r>
    <x v="0"/>
    <s v="Natural Gas"/>
    <s v="1060 INSERVICE"/>
    <s v="Nat Gas Distribution Plant"/>
    <s v="376 - Mains"/>
    <x v="4"/>
    <s v=""/>
    <s v=""/>
    <s v=""/>
    <s v=""/>
    <s v=""/>
    <s v=""/>
    <s v=""/>
    <n v="0"/>
    <n v="0"/>
    <n v="0"/>
    <n v="0"/>
    <n v="0"/>
    <n v="46102.400000000001"/>
    <n v="46102.400000000001"/>
    <n v="630886.12"/>
    <n v="836078.45"/>
    <n v="895741.68"/>
    <x v="40"/>
    <n v="937810.89"/>
    <x v="40"/>
  </r>
  <r>
    <x v="0"/>
    <s v="Natural Gas"/>
    <s v="1060 INSERVICE"/>
    <s v="Nat Gas Distribution Plant"/>
    <s v="376 - Mains"/>
    <x v="5"/>
    <n v="237344.58"/>
    <n v="320433.98"/>
    <n v="417189.2"/>
    <n v="480138.78"/>
    <n v="797961.04"/>
    <n v="922847.22"/>
    <n v="962738.86"/>
    <n v="1018868.26"/>
    <n v="1074916.1100000001"/>
    <n v="1072854.2"/>
    <n v="1112881.98"/>
    <n v="1480766.82"/>
    <n v="2843958.09"/>
    <n v="2967383.24"/>
    <n v="2982070.26"/>
    <n v="3012820.9"/>
    <n v="3054199.32"/>
    <x v="41"/>
    <n v="2647306.37"/>
    <x v="41"/>
  </r>
  <r>
    <x v="0"/>
    <s v="Natural Gas"/>
    <s v="1060 INSERVICE"/>
    <s v="Nat Gas Distribution Plant"/>
    <s v="378 - Meas. and reg. stat. eq.-Gen"/>
    <x v="6"/>
    <n v="8691.25"/>
    <n v="7924.23"/>
    <n v="7930.14"/>
    <n v="7930.14"/>
    <n v="7930.14"/>
    <n v="7930.14"/>
    <n v="7930.14"/>
    <n v="54768.62"/>
    <n v="54768.62"/>
    <n v="54768.62"/>
    <n v="54768.62"/>
    <n v="54768.62"/>
    <n v="100570.81"/>
    <n v="91677.15"/>
    <n v="91677.15"/>
    <n v="91677.15"/>
    <n v="91677.15"/>
    <x v="42"/>
    <n v="91677.15"/>
    <x v="42"/>
  </r>
  <r>
    <x v="0"/>
    <s v="Natural Gas"/>
    <s v="1060 INSERVICE"/>
    <s v="Nat Gas Distribution Plant"/>
    <s v="379 - Meas. and reg. stat. eq.-City"/>
    <x v="7"/>
    <n v="203662"/>
    <n v="203794.86"/>
    <n v="204330.74"/>
    <n v="206193.4"/>
    <n v="234206.78"/>
    <n v="234206.78"/>
    <n v="234206.78"/>
    <n v="234484.74"/>
    <n v="234484.74"/>
    <n v="234484.74"/>
    <n v="234484.74"/>
    <n v="234484.74"/>
    <n v="255565.73"/>
    <n v="255565.73"/>
    <n v="255565.73"/>
    <n v="255565.73"/>
    <n v="338048.88"/>
    <x v="43"/>
    <n v="103564.14"/>
    <x v="43"/>
  </r>
  <r>
    <x v="0"/>
    <s v="Natural Gas"/>
    <s v="1060 INSERVICE"/>
    <s v="Nat Gas Distribution Plant"/>
    <s v="380 - Services"/>
    <x v="8"/>
    <s v=""/>
    <s v=""/>
    <n v="-2973.75"/>
    <n v="-4123.75"/>
    <n v="112920.92"/>
    <n v="203513.07"/>
    <n v="-4096.62"/>
    <n v="0"/>
    <n v="0"/>
    <n v="-14.33"/>
    <n v="0"/>
    <n v="0"/>
    <n v="0"/>
    <n v="0"/>
    <n v="9476.6200000000008"/>
    <n v="11554.72"/>
    <n v="11554.72"/>
    <x v="44"/>
    <n v="21206.47"/>
    <x v="44"/>
  </r>
  <r>
    <x v="0"/>
    <s v="Natural Gas"/>
    <s v="1060 INSERVICE"/>
    <s v="Nat Gas Distribution Plant"/>
    <s v="380 - Services"/>
    <x v="9"/>
    <m/>
    <m/>
    <m/>
    <m/>
    <m/>
    <m/>
    <m/>
    <m/>
    <m/>
    <m/>
    <m/>
    <m/>
    <m/>
    <m/>
    <m/>
    <m/>
    <n v="0"/>
    <x v="45"/>
    <n v="10001.77"/>
    <x v="45"/>
  </r>
  <r>
    <x v="0"/>
    <s v="Natural Gas"/>
    <s v="1060 INSERVICE"/>
    <s v="Nat Gas Distribution Plant"/>
    <s v="380 - Services"/>
    <x v="10"/>
    <s v=""/>
    <s v=""/>
    <s v=""/>
    <s v=""/>
    <s v=""/>
    <n v="-2.09"/>
    <n v="28.96"/>
    <n v="0"/>
    <n v="0"/>
    <n v="0"/>
    <n v="0"/>
    <n v="0"/>
    <n v="0"/>
    <n v="0"/>
    <n v="0"/>
    <n v="0"/>
    <m/>
    <x v="28"/>
    <n v="0"/>
    <x v="28"/>
  </r>
  <r>
    <x v="0"/>
    <s v="Natural Gas"/>
    <s v="1060 INSERVICE"/>
    <s v="Nat Gas Distribution Plant"/>
    <s v="381 - Meters"/>
    <x v="11"/>
    <m/>
    <m/>
    <m/>
    <m/>
    <m/>
    <m/>
    <m/>
    <m/>
    <m/>
    <m/>
    <m/>
    <m/>
    <m/>
    <m/>
    <m/>
    <m/>
    <m/>
    <x v="46"/>
    <n v="10001.719999999999"/>
    <x v="46"/>
  </r>
  <r>
    <x v="0"/>
    <s v="Natural Gas"/>
    <s v="1060 INSERVICE"/>
    <s v="Nat Gas Distribution Plant"/>
    <s v="382 - Meter installations"/>
    <x v="13"/>
    <m/>
    <m/>
    <m/>
    <m/>
    <m/>
    <m/>
    <m/>
    <m/>
    <m/>
    <m/>
    <m/>
    <m/>
    <m/>
    <m/>
    <m/>
    <m/>
    <m/>
    <x v="46"/>
    <n v="10001.719999999999"/>
    <x v="46"/>
  </r>
  <r>
    <x v="0"/>
    <s v="Natural Gas"/>
    <s v="1060 INSERVICE"/>
    <s v="Nat Gas Distribution Plant"/>
    <s v="383 - House regulators"/>
    <x v="15"/>
    <s v=""/>
    <s v=""/>
    <s v=""/>
    <n v="3449.86"/>
    <n v="3449.86"/>
    <n v="12165.92"/>
    <n v="12165.92"/>
    <n v="12165.92"/>
    <n v="12165.92"/>
    <n v="14723.36"/>
    <n v="14723.36"/>
    <n v="14723.36"/>
    <n v="14723.36"/>
    <n v="14723.36"/>
    <n v="14723.36"/>
    <n v="14723.36"/>
    <n v="14723.36"/>
    <x v="47"/>
    <n v="24725.08"/>
    <x v="47"/>
  </r>
  <r>
    <x v="0"/>
    <s v="Natural Gas"/>
    <s v="1060 INSERVICE"/>
    <s v="Nat Gas Distribution Plant"/>
    <s v="384 - House regulator installations"/>
    <x v="38"/>
    <m/>
    <m/>
    <m/>
    <m/>
    <m/>
    <m/>
    <m/>
    <m/>
    <m/>
    <m/>
    <m/>
    <m/>
    <m/>
    <m/>
    <m/>
    <m/>
    <m/>
    <x v="46"/>
    <n v="10001.719999999999"/>
    <x v="46"/>
  </r>
  <r>
    <x v="0"/>
    <s v="Natural Gas"/>
    <s v="1060 INSERVICE"/>
    <s v="Nat Gas Distribution Plant"/>
    <s v="385 - Ind. measuring and regulating"/>
    <x v="16"/>
    <s v=""/>
    <n v="18879.53"/>
    <n v="40902.589999999997"/>
    <n v="40902.589999999997"/>
    <n v="40902.589999999997"/>
    <n v="40902.589999999997"/>
    <n v="40902.589999999997"/>
    <n v="40902.589999999997"/>
    <n v="40902.589999999997"/>
    <n v="40902.589999999997"/>
    <n v="40902.589999999997"/>
    <n v="40902.589999999997"/>
    <n v="40902.589999999997"/>
    <n v="40902.589999999997"/>
    <n v="40902.589999999997"/>
    <n v="40902.589999999997"/>
    <n v="40902.589999999997"/>
    <x v="48"/>
    <n v="0"/>
    <x v="28"/>
  </r>
  <r>
    <x v="0"/>
    <s v="Natural Gas"/>
    <s v="1060 INSERVICE"/>
    <s v="Nat Gas Distribution Plant"/>
    <s v="387 - Other equipment"/>
    <x v="17"/>
    <s v=""/>
    <s v=""/>
    <s v=""/>
    <n v="4192"/>
    <n v="4192"/>
    <n v="17809.63"/>
    <n v="23670.98"/>
    <n v="23150.98"/>
    <n v="23150.98"/>
    <n v="23150.98"/>
    <n v="23150.98"/>
    <n v="23150.98"/>
    <n v="23150.98"/>
    <n v="23150.98"/>
    <n v="23150.98"/>
    <n v="23150.98"/>
    <n v="23150.98"/>
    <x v="49"/>
    <n v="23150.98"/>
    <x v="48"/>
  </r>
  <r>
    <x v="0"/>
    <s v="Natural Gas"/>
    <s v="1060 INSERVICE"/>
    <s v="Nat Gas General Plant"/>
    <s v="389G - Land and land rights"/>
    <x v="39"/>
    <s v=""/>
    <s v=""/>
    <s v=""/>
    <s v=""/>
    <s v=""/>
    <n v="5995"/>
    <n v="5995"/>
    <n v="5995"/>
    <n v="5995"/>
    <n v="5995"/>
    <n v="5995"/>
    <n v="5995"/>
    <n v="8060"/>
    <n v="8060"/>
    <n v="8060"/>
    <n v="8060"/>
    <n v="8060"/>
    <x v="50"/>
    <n v="8060"/>
    <x v="49"/>
  </r>
  <r>
    <x v="0"/>
    <s v="Natural Gas"/>
    <s v="1060 INSERVICE"/>
    <s v="Nat Gas General Plant"/>
    <s v="390G - Structures and improvements"/>
    <x v="21"/>
    <s v=""/>
    <s v=""/>
    <s v=""/>
    <s v=""/>
    <s v=""/>
    <s v=""/>
    <s v=""/>
    <s v=""/>
    <s v=""/>
    <s v=""/>
    <s v=""/>
    <s v=""/>
    <n v="19401.28"/>
    <n v="19401.28"/>
    <n v="19401.28"/>
    <n v="19401.28"/>
    <n v="19401.28"/>
    <x v="51"/>
    <n v="19401.28"/>
    <x v="50"/>
  </r>
  <r>
    <x v="0"/>
    <s v="Natural Gas"/>
    <s v="1060 INSERVICE"/>
    <s v="Nat Gas General Plant"/>
    <s v="391G - Office furniture and equip"/>
    <x v="24"/>
    <m/>
    <m/>
    <m/>
    <m/>
    <m/>
    <m/>
    <m/>
    <m/>
    <m/>
    <m/>
    <m/>
    <m/>
    <m/>
    <m/>
    <n v="3681.48"/>
    <n v="3681.48"/>
    <n v="4601.8500000000004"/>
    <x v="52"/>
    <n v="4601.8500000000004"/>
    <x v="51"/>
  </r>
  <r>
    <x v="0"/>
    <s v="Natural Gas"/>
    <s v="1060 INSERVICE"/>
    <s v="Nat Gas General Plant"/>
    <s v="391G - Office furniture and equip"/>
    <x v="26"/>
    <s v=""/>
    <s v=""/>
    <s v=""/>
    <s v=""/>
    <n v="390995.17"/>
    <n v="393179.42"/>
    <n v="391306.1"/>
    <n v="407527.98"/>
    <n v="410350.66"/>
    <n v="411121.5"/>
    <n v="419857.46"/>
    <n v="420977.58"/>
    <n v="422935.02"/>
    <n v="422935.02"/>
    <n v="422935.02"/>
    <n v="422935.02"/>
    <n v="423380.62"/>
    <x v="53"/>
    <n v="424503.53"/>
    <x v="52"/>
  </r>
  <r>
    <x v="0"/>
    <s v="Natural Gas"/>
    <s v="1060 INSERVICE"/>
    <s v="Nat Gas General Plant"/>
    <s v="392G - Transportation equipment"/>
    <x v="29"/>
    <m/>
    <m/>
    <m/>
    <m/>
    <m/>
    <m/>
    <m/>
    <m/>
    <m/>
    <m/>
    <m/>
    <m/>
    <m/>
    <m/>
    <m/>
    <m/>
    <n v="86243.55"/>
    <x v="54"/>
    <n v="136323.79999999999"/>
    <x v="53"/>
  </r>
  <r>
    <x v="0"/>
    <s v="Natural Gas"/>
    <s v="1060 INSERVICE"/>
    <s v="Nat Gas General Plant"/>
    <s v="394G - Tools, shop and garage equip"/>
    <x v="31"/>
    <s v=""/>
    <s v=""/>
    <s v=""/>
    <n v="6206.78"/>
    <n v="29199.06"/>
    <n v="29199.06"/>
    <n v="29199.06"/>
    <n v="29199.06"/>
    <n v="29199.06"/>
    <n v="29199.06"/>
    <n v="29199.06"/>
    <n v="29199.06"/>
    <n v="45092.53"/>
    <n v="52503.17"/>
    <n v="52503.17"/>
    <n v="52503.17"/>
    <n v="52503.17"/>
    <x v="55"/>
    <n v="55938.81"/>
    <x v="54"/>
  </r>
  <r>
    <x v="0"/>
    <s v="Natural Gas"/>
    <s v="1060 INSERVICE"/>
    <s v="Nat Gas General Plant"/>
    <s v="397G - Communication equipment"/>
    <x v="33"/>
    <n v="20865"/>
    <n v="28106.7"/>
    <n v="28106.7"/>
    <n v="58534.04"/>
    <n v="58534.04"/>
    <n v="82469.41"/>
    <n v="82469.41"/>
    <n v="82469.41"/>
    <n v="82469.41"/>
    <n v="82469.41"/>
    <n v="82469.41"/>
    <n v="82469.41"/>
    <n v="82469.41"/>
    <n v="82469.41"/>
    <n v="82469.41"/>
    <n v="82469.41"/>
    <n v="99573.68"/>
    <x v="56"/>
    <n v="61904.639999999999"/>
    <x v="55"/>
  </r>
  <r>
    <x v="1"/>
    <s v="Natural Gas"/>
    <s v="1010 PLANT"/>
    <s v="Nat Gas Distribution Plant"/>
    <s v="376 - Mains"/>
    <x v="3"/>
    <n v="161348.20000000001"/>
    <n v="161348.20000000001"/>
    <n v="161348.20000000001"/>
    <n v="161348.20000000001"/>
    <n v="161348.20000000001"/>
    <n v="161348.20000000001"/>
    <n v="161348.20000000001"/>
    <n v="161348.20000000001"/>
    <n v="161348.20000000001"/>
    <n v="161348.20000000001"/>
    <n v="161348.20000000001"/>
    <n v="161348.20000000001"/>
    <n v="161348.20000000001"/>
    <n v="161348.20000000001"/>
    <n v="161348.20000000001"/>
    <n v="161348.20000000001"/>
    <n v="161348.20000000001"/>
    <x v="57"/>
    <n v="221018.17"/>
    <x v="56"/>
  </r>
  <r>
    <x v="1"/>
    <s v="Natural Gas"/>
    <s v="1010 PLANT"/>
    <s v="Nat Gas Distribution Plant"/>
    <s v="376 - Mains"/>
    <x v="4"/>
    <n v="164160.54999999999"/>
    <n v="164160.54999999999"/>
    <n v="164160.54999999999"/>
    <n v="164160.54999999999"/>
    <n v="164160.54999999999"/>
    <n v="164160.54999999999"/>
    <n v="164160.54999999999"/>
    <n v="164160.54999999999"/>
    <n v="164160.54999999999"/>
    <n v="164160.54999999999"/>
    <n v="164160.54999999999"/>
    <n v="250468.21"/>
    <n v="250468.21"/>
    <n v="250468.21"/>
    <n v="250468.21"/>
    <n v="250468.21"/>
    <n v="250468.21"/>
    <x v="58"/>
    <n v="250468.21"/>
    <x v="57"/>
  </r>
  <r>
    <x v="1"/>
    <s v="Natural Gas"/>
    <s v="1010 PLANT"/>
    <s v="Nat Gas Distribution Plant"/>
    <s v="378 - Meas. and reg. stat. eq.-Gen"/>
    <x v="6"/>
    <n v="1068.8"/>
    <n v="1068.8"/>
    <n v="1068.8"/>
    <n v="1068.8"/>
    <n v="1068.8"/>
    <n v="1068.8"/>
    <n v="1068.8"/>
    <n v="1068.8"/>
    <n v="1068.8"/>
    <n v="1068.8"/>
    <n v="1068.8"/>
    <n v="1068.8"/>
    <n v="1068.8"/>
    <n v="1068.8"/>
    <n v="1068.8"/>
    <n v="1068.8"/>
    <n v="1068.8"/>
    <x v="59"/>
    <n v="1068.8"/>
    <x v="58"/>
  </r>
  <r>
    <x v="1"/>
    <s v="Natural Gas"/>
    <s v="1010 PLANT"/>
    <s v="Nat Gas Distribution Plant"/>
    <s v="379 - Meas. and reg. stat. eq.-City"/>
    <x v="7"/>
    <n v="162952.04999999999"/>
    <n v="162952.04999999999"/>
    <n v="162952.04999999999"/>
    <n v="162952.04999999999"/>
    <n v="162952.04999999999"/>
    <n v="162952.04999999999"/>
    <n v="162952.04999999999"/>
    <n v="162952.04999999999"/>
    <n v="162952.04999999999"/>
    <n v="162952.04999999999"/>
    <n v="162952.04999999999"/>
    <n v="162952.04999999999"/>
    <n v="162952.04999999999"/>
    <n v="162952.04999999999"/>
    <n v="162952.04999999999"/>
    <n v="162952.04999999999"/>
    <n v="162952.04999999999"/>
    <x v="60"/>
    <n v="162952.04999999999"/>
    <x v="59"/>
  </r>
  <r>
    <x v="1"/>
    <s v="Natural Gas"/>
    <s v="1010 PLANT"/>
    <s v="Nat Gas Distribution Plant"/>
    <s v="380 - Services"/>
    <x v="8"/>
    <n v="78101.7"/>
    <n v="78101.7"/>
    <n v="78101.7"/>
    <n v="76101.7"/>
    <n v="78101.7"/>
    <n v="78101.7"/>
    <n v="78101.7"/>
    <n v="74611.289999999994"/>
    <n v="74611.289999999994"/>
    <n v="74611.289999999994"/>
    <n v="74611.289999999994"/>
    <n v="74611.289999999994"/>
    <n v="74611.289999999994"/>
    <n v="74611.289999999994"/>
    <n v="74611.289999999994"/>
    <n v="74611.289999999994"/>
    <n v="74611.289999999994"/>
    <x v="61"/>
    <n v="74611.289999999994"/>
    <x v="60"/>
  </r>
  <r>
    <x v="1"/>
    <s v="Natural Gas"/>
    <s v="1010 PLANT"/>
    <s v="Nat Gas Distribution Plant"/>
    <s v="380 - Services"/>
    <x v="9"/>
    <n v="61786.9"/>
    <n v="61786.9"/>
    <n v="61786.9"/>
    <n v="61786.9"/>
    <n v="61786.9"/>
    <n v="62586.9"/>
    <n v="62586.9"/>
    <n v="62198.23"/>
    <n v="62198.23"/>
    <n v="62198.23"/>
    <n v="62198.23"/>
    <n v="62198.23"/>
    <n v="62198.23"/>
    <n v="62198.23"/>
    <n v="62198.23"/>
    <n v="62198.23"/>
    <n v="62198.23"/>
    <x v="62"/>
    <n v="62198.23"/>
    <x v="61"/>
  </r>
  <r>
    <x v="1"/>
    <s v="Natural Gas"/>
    <s v="1010 PLANT"/>
    <s v="Nat Gas Distribution Plant"/>
    <s v="380 - Services"/>
    <x v="10"/>
    <n v="253934.16"/>
    <n v="253934.16"/>
    <n v="253934.16"/>
    <n v="253934.16"/>
    <n v="253934.16"/>
    <n v="253934.16"/>
    <n v="253934.16"/>
    <n v="253934.16"/>
    <n v="253934.16"/>
    <n v="253934.16"/>
    <n v="253934.16"/>
    <n v="253934.16"/>
    <n v="253934.16"/>
    <n v="253934.16"/>
    <n v="253934.16"/>
    <n v="253934.16"/>
    <n v="253934.16"/>
    <x v="63"/>
    <n v="253934.16"/>
    <x v="62"/>
  </r>
  <r>
    <x v="1"/>
    <s v="Natural Gas"/>
    <s v="1010 PLANT"/>
    <s v="Nat Gas Distribution Plant"/>
    <s v="381 - Meters"/>
    <x v="11"/>
    <n v="149776.34"/>
    <n v="149776.34"/>
    <n v="149776.34"/>
    <n v="149776.34"/>
    <n v="149776.34"/>
    <n v="149776.34"/>
    <n v="149776.34"/>
    <n v="149776.34"/>
    <n v="149776.34"/>
    <n v="149776.34"/>
    <n v="149776.34"/>
    <n v="149776.34"/>
    <n v="149776.34"/>
    <n v="149776.34"/>
    <n v="149776.34"/>
    <n v="149776.34"/>
    <n v="149776.34"/>
    <x v="64"/>
    <n v="149776.34"/>
    <x v="63"/>
  </r>
  <r>
    <x v="1"/>
    <s v="Natural Gas"/>
    <s v="1010 PLANT"/>
    <s v="Nat Gas Distribution Plant"/>
    <s v="382 - Meter installations"/>
    <x v="13"/>
    <n v="60339.06"/>
    <n v="60734.06"/>
    <n v="60734.06"/>
    <n v="60854.06"/>
    <n v="61249.06"/>
    <n v="61249.06"/>
    <n v="61474.06"/>
    <n v="61679.06"/>
    <n v="61987.71"/>
    <n v="61987.71"/>
    <n v="62549.3"/>
    <n v="62549.3"/>
    <n v="62549.3"/>
    <n v="62841.15"/>
    <n v="62841.15"/>
    <n v="62841.15"/>
    <n v="63251.15"/>
    <x v="65"/>
    <n v="63759.68"/>
    <x v="64"/>
  </r>
  <r>
    <x v="1"/>
    <s v="Natural Gas"/>
    <s v="1010 PLANT"/>
    <s v="Nat Gas Distribution Plant"/>
    <s v="385 - Ind. measuring and regulating"/>
    <x v="16"/>
    <n v="86307.66"/>
    <n v="86307.66"/>
    <n v="86307.66"/>
    <n v="86307.66"/>
    <n v="86307.66"/>
    <n v="86307.66"/>
    <n v="86307.66"/>
    <n v="86307.66"/>
    <n v="86307.66"/>
    <n v="86307.66"/>
    <n v="86307.66"/>
    <n v="0"/>
    <n v="0"/>
    <n v="0"/>
    <n v="0"/>
    <n v="0"/>
    <n v="0"/>
    <x v="28"/>
    <n v="0"/>
    <x v="28"/>
  </r>
  <r>
    <x v="1"/>
    <s v="Natural Gas"/>
    <s v="1010 PLANT"/>
    <s v="Nat Gas Distribution Plant"/>
    <s v="387 - Other equipment"/>
    <x v="17"/>
    <n v="24376.11"/>
    <n v="24376.11"/>
    <n v="24376.11"/>
    <n v="24376.11"/>
    <n v="24376.11"/>
    <n v="24376.11"/>
    <n v="24376.11"/>
    <n v="24376.11"/>
    <n v="24376.11"/>
    <n v="24376.11"/>
    <n v="24376.11"/>
    <n v="24376.11"/>
    <n v="24376.11"/>
    <n v="24376.11"/>
    <n v="24376.11"/>
    <n v="24376.11"/>
    <n v="24376.11"/>
    <x v="66"/>
    <n v="24376.11"/>
    <x v="65"/>
  </r>
  <r>
    <x v="1"/>
    <s v="Natural Gas"/>
    <s v="1010 PLANT"/>
    <s v="Nat Gas Distribution Plant"/>
    <s v="391G - Office furniture and equip"/>
    <x v="18"/>
    <n v="887.94"/>
    <n v="887.94"/>
    <n v="887.94"/>
    <n v="887.94"/>
    <n v="887.94"/>
    <n v="887.94"/>
    <n v="887.94"/>
    <n v="887.94"/>
    <n v="887.94"/>
    <n v="887.94"/>
    <n v="887.94"/>
    <n v="887.94"/>
    <n v="887.94"/>
    <n v="887.94"/>
    <n v="887.94"/>
    <n v="887.94"/>
    <n v="887.94"/>
    <x v="67"/>
    <n v="887.94"/>
    <x v="66"/>
  </r>
  <r>
    <x v="1"/>
    <s v="Natural Gas"/>
    <s v="1010 PLANT"/>
    <s v="Nat Gas General Plant"/>
    <s v="391G - Office furniture and equip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x v="28"/>
    <n v="0"/>
    <x v="28"/>
  </r>
  <r>
    <x v="1"/>
    <s v="Natural Gas"/>
    <s v="1010 PLANT"/>
    <s v="Nat Gas General Plant"/>
    <s v="392G - Transportation equipment"/>
    <x v="29"/>
    <n v="28000"/>
    <n v="28000"/>
    <n v="28000"/>
    <n v="28000"/>
    <n v="28000"/>
    <n v="28000"/>
    <n v="28000"/>
    <n v="28000"/>
    <n v="28000"/>
    <n v="28000"/>
    <n v="28000"/>
    <n v="28000"/>
    <n v="28000"/>
    <n v="28000"/>
    <n v="28000"/>
    <n v="28000"/>
    <n v="28000"/>
    <x v="68"/>
    <n v="28000"/>
    <x v="67"/>
  </r>
  <r>
    <x v="1"/>
    <s v="Natural Gas"/>
    <s v="1060 INSERVICE"/>
    <s v="Nat Gas Distribution Plant"/>
    <s v="376 - Mains"/>
    <x v="3"/>
    <n v="5733.5"/>
    <n v="5733.5"/>
    <n v="5733.5"/>
    <n v="5733.5"/>
    <n v="8647.67"/>
    <n v="8647.67"/>
    <n v="8647.67"/>
    <n v="8647.67"/>
    <n v="8647.67"/>
    <n v="8647.67"/>
    <n v="8647.67"/>
    <n v="13578.42"/>
    <n v="13578.42"/>
    <n v="18699.419999999998"/>
    <n v="18699.419999999998"/>
    <n v="18699.419999999998"/>
    <n v="32772.620000000003"/>
    <x v="69"/>
    <n v="0"/>
    <x v="28"/>
  </r>
  <r>
    <x v="1"/>
    <s v="Natural Gas"/>
    <s v="1060 INSERVICE"/>
    <s v="Nat Gas Distribution Plant"/>
    <s v="376 - Mains"/>
    <x v="4"/>
    <s v=""/>
    <s v=""/>
    <s v=""/>
    <s v=""/>
    <s v=""/>
    <s v=""/>
    <s v=""/>
    <s v=""/>
    <s v=""/>
    <s v=""/>
    <s v=""/>
    <n v="31989.1"/>
    <n v="31989.1"/>
    <n v="31989.1"/>
    <n v="31989.1"/>
    <n v="31989.1"/>
    <n v="31989.1"/>
    <x v="70"/>
    <n v="31989.1"/>
    <x v="68"/>
  </r>
  <r>
    <x v="1"/>
    <s v="Natural Gas"/>
    <s v="1060 INSERVICE"/>
    <s v="Nat Gas Distribution Plant"/>
    <s v="385 - Ind. measuring and regulating"/>
    <x v="16"/>
    <n v="31570.68"/>
    <n v="31570.68"/>
    <n v="31989.1"/>
    <n v="31989.1"/>
    <n v="31989.1"/>
    <n v="31989.1"/>
    <n v="31989.1"/>
    <n v="31989.1"/>
    <n v="31989.1"/>
    <n v="31989.1"/>
    <n v="31989.1"/>
    <n v="0"/>
    <n v="0"/>
    <n v="0"/>
    <n v="0"/>
    <n v="0"/>
    <n v="0"/>
    <x v="28"/>
    <n v="0"/>
    <x v="28"/>
  </r>
  <r>
    <x v="1"/>
    <s v="Natural Gas"/>
    <s v="1060 INSERVICE"/>
    <s v="Nat Gas Distribution Plant"/>
    <s v="391G - Office furniture and equip"/>
    <x v="18"/>
    <s v=""/>
    <s v=""/>
    <s v=""/>
    <s v=""/>
    <n v="3509.83"/>
    <n v="3529.44"/>
    <n v="3512.62"/>
    <n v="3658.24"/>
    <n v="3683.58"/>
    <n v="3690.5"/>
    <n v="3768.92"/>
    <n v="3778.97"/>
    <n v="3796.54"/>
    <n v="3796.54"/>
    <n v="3796.54"/>
    <n v="3796.54"/>
    <n v="3800.54"/>
    <x v="71"/>
    <n v="3810.62"/>
    <x v="69"/>
  </r>
  <r>
    <x v="2"/>
    <s v="Natural Gas"/>
    <s v="1010 PLANT"/>
    <s v="Nat Gas Distribution Plant"/>
    <s v="374 - Land and land rights"/>
    <x v="40"/>
    <n v="20500"/>
    <n v="20500"/>
    <n v="20500"/>
    <n v="20500"/>
    <n v="20500"/>
    <n v="20500"/>
    <n v="20500"/>
    <n v="20500"/>
    <n v="20500"/>
    <n v="20500"/>
    <n v="20500"/>
    <n v="20500"/>
    <n v="20500"/>
    <n v="20500"/>
    <n v="20500"/>
    <n v="20500"/>
    <n v="20500"/>
    <x v="72"/>
    <n v="20500"/>
    <x v="70"/>
  </r>
  <r>
    <x v="2"/>
    <s v="Natural Gas"/>
    <s v="1010 PLANT"/>
    <s v="Nat Gas Distribution Plant"/>
    <s v="376 - Mains"/>
    <x v="3"/>
    <n v="462705.36"/>
    <n v="462705.36"/>
    <n v="462705.36"/>
    <n v="462705.36"/>
    <n v="462705.36"/>
    <n v="462705.36"/>
    <n v="462705.36"/>
    <n v="462705.36"/>
    <n v="462705.36"/>
    <n v="462705.36"/>
    <n v="462705.36"/>
    <n v="462705.36"/>
    <n v="462705.36"/>
    <n v="462705.36"/>
    <n v="462705.36"/>
    <n v="462705.36"/>
    <n v="462705.36"/>
    <x v="73"/>
    <n v="462705.36"/>
    <x v="71"/>
  </r>
  <r>
    <x v="2"/>
    <s v="Natural Gas"/>
    <s v="1010 PLANT"/>
    <s v="Nat Gas Distribution Plant"/>
    <s v="376 - Mains"/>
    <x v="4"/>
    <n v="905925.91"/>
    <n v="905925.91"/>
    <n v="905925.91"/>
    <n v="905925.91"/>
    <n v="905925.91"/>
    <n v="905925.91"/>
    <n v="905925.91"/>
    <n v="905925.91"/>
    <n v="905925.91"/>
    <n v="905925.91"/>
    <n v="887798.71"/>
    <n v="887798.71"/>
    <n v="887798.71"/>
    <n v="887798.71"/>
    <n v="887798.71"/>
    <n v="887798.71"/>
    <n v="887798.71"/>
    <x v="74"/>
    <n v="887798.71"/>
    <x v="72"/>
  </r>
  <r>
    <x v="2"/>
    <s v="Natural Gas"/>
    <s v="1010 PLANT"/>
    <s v="Nat Gas Distribution Plant"/>
    <s v="378 - Meas. and reg. stat. eq.-Gen"/>
    <x v="6"/>
    <n v="465762.02"/>
    <n v="465762.02"/>
    <n v="465762.02"/>
    <n v="465762.02"/>
    <n v="465762.02"/>
    <n v="465762.02"/>
    <n v="465762.02"/>
    <n v="465762.02"/>
    <n v="465762.02"/>
    <n v="465762.02"/>
    <n v="465762.02"/>
    <n v="465762.02"/>
    <n v="465762.02"/>
    <n v="465762.02"/>
    <n v="465762.02"/>
    <n v="465762.02"/>
    <n v="465762.02"/>
    <x v="75"/>
    <n v="465762.02"/>
    <x v="73"/>
  </r>
  <r>
    <x v="2"/>
    <s v="Natural Gas"/>
    <s v="1010 PLANT"/>
    <s v="Nat Gas Distribution Plant"/>
    <s v="379 - Meas. and reg. stat. eq.-City"/>
    <x v="7"/>
    <n v="9374.42"/>
    <n v="9374.42"/>
    <n v="9374.42"/>
    <n v="9374.42"/>
    <n v="9374.42"/>
    <n v="9374.42"/>
    <n v="9374.42"/>
    <n v="9374.42"/>
    <n v="9374.42"/>
    <n v="9374.42"/>
    <n v="9374.42"/>
    <n v="9374.42"/>
    <n v="9374.42"/>
    <n v="9374.42"/>
    <n v="9374.42"/>
    <n v="9374.42"/>
    <n v="9374.42"/>
    <x v="76"/>
    <n v="15763.74"/>
    <x v="74"/>
  </r>
  <r>
    <x v="2"/>
    <s v="Natural Gas"/>
    <s v="1010 PLANT"/>
    <s v="Nat Gas Distribution Plant"/>
    <s v="380 - Services"/>
    <x v="8"/>
    <n v="104132.33"/>
    <n v="104132.33"/>
    <n v="104132.33"/>
    <n v="104132.33"/>
    <n v="104132.33"/>
    <n v="104132.33"/>
    <n v="104132.33"/>
    <n v="104132.33"/>
    <n v="104132.33"/>
    <n v="104309.07"/>
    <n v="104309.07"/>
    <n v="104309.07"/>
    <n v="104309.07"/>
    <n v="105303.03999999999"/>
    <n v="105303.03999999999"/>
    <n v="105303.03999999999"/>
    <n v="105303.03999999999"/>
    <x v="77"/>
    <n v="106052.5"/>
    <x v="75"/>
  </r>
  <r>
    <x v="2"/>
    <s v="Natural Gas"/>
    <s v="1010 PLANT"/>
    <s v="Nat Gas Distribution Plant"/>
    <s v="381 - Meters"/>
    <x v="11"/>
    <n v="294203.84000000003"/>
    <n v="294203.84000000003"/>
    <n v="294203.84000000003"/>
    <n v="294203.84000000003"/>
    <n v="294203.84000000003"/>
    <n v="294203.84000000003"/>
    <n v="294203.84000000003"/>
    <n v="294203.84000000003"/>
    <n v="294203.84000000003"/>
    <n v="294203.84000000003"/>
    <n v="294203.84000000003"/>
    <n v="294203.84000000003"/>
    <n v="294203.84000000003"/>
    <n v="294203.84000000003"/>
    <n v="294203.84000000003"/>
    <n v="294203.84000000003"/>
    <n v="294203.84000000003"/>
    <x v="78"/>
    <n v="294203.84000000003"/>
    <x v="76"/>
  </r>
  <r>
    <x v="2"/>
    <s v="Natural Gas"/>
    <s v="1010 PLANT"/>
    <s v="Nat Gas Distribution Plant"/>
    <s v="382 - Meter installations"/>
    <x v="13"/>
    <n v="242879.91"/>
    <n v="242879.91"/>
    <n v="243527.03"/>
    <n v="243527.03"/>
    <n v="243527.03"/>
    <n v="243607.48"/>
    <n v="243607.48"/>
    <n v="247679.69"/>
    <n v="247679.69"/>
    <n v="247679.69"/>
    <n v="247865.38"/>
    <n v="248035.96"/>
    <n v="248092.27"/>
    <n v="248092.27"/>
    <n v="248092.27"/>
    <n v="248092.27"/>
    <n v="248092.27"/>
    <x v="79"/>
    <n v="248092.27"/>
    <x v="77"/>
  </r>
  <r>
    <x v="2"/>
    <s v="Natural Gas"/>
    <s v="1010 PLANT"/>
    <s v="Nat Gas Distribution Plant"/>
    <s v="383 - House regulators"/>
    <x v="15"/>
    <n v="20315.86"/>
    <n v="20315.86"/>
    <n v="20315.86"/>
    <n v="20315.86"/>
    <n v="20315.86"/>
    <n v="20315.86"/>
    <n v="20315.86"/>
    <n v="20315.86"/>
    <n v="20315.86"/>
    <n v="20315.86"/>
    <n v="20315.86"/>
    <n v="20315.86"/>
    <n v="20315.86"/>
    <n v="20315.86"/>
    <n v="20315.86"/>
    <n v="20315.86"/>
    <n v="20315.86"/>
    <x v="80"/>
    <n v="20315.86"/>
    <x v="78"/>
  </r>
  <r>
    <x v="2"/>
    <s v="Natural Gas"/>
    <s v="1010 PLANT"/>
    <s v="Nat Gas Distribution Plant"/>
    <s v="385 - Ind. measuring and regulating"/>
    <x v="16"/>
    <n v="99570.17"/>
    <n v="99570.17"/>
    <n v="99570.17"/>
    <n v="99570.17"/>
    <n v="99570.17"/>
    <n v="99570.17"/>
    <n v="99570.17"/>
    <n v="99570.17"/>
    <n v="99570.17"/>
    <n v="99570.17"/>
    <n v="99570.17"/>
    <n v="99570.17"/>
    <n v="99570.17"/>
    <n v="99570.17"/>
    <n v="99570.17"/>
    <n v="99570.17"/>
    <n v="99570.17"/>
    <x v="81"/>
    <n v="99570.17"/>
    <x v="79"/>
  </r>
  <r>
    <x v="2"/>
    <s v="Natural Gas"/>
    <s v="1010 PLANT"/>
    <s v="Nat Gas Distribution Plant"/>
    <s v="391G - Office furniture and equip"/>
    <x v="18"/>
    <n v="1331.9"/>
    <n v="1331.9"/>
    <n v="1331.9"/>
    <n v="1331.9"/>
    <n v="1331.9"/>
    <n v="1331.9"/>
    <n v="1331.9"/>
    <n v="1331.9"/>
    <n v="1331.9"/>
    <n v="1331.9"/>
    <n v="1331.9"/>
    <n v="1331.9"/>
    <n v="1331.9"/>
    <n v="1331.9"/>
    <n v="1331.9"/>
    <n v="1331.9"/>
    <n v="1331.9"/>
    <x v="82"/>
    <n v="1331.9"/>
    <x v="80"/>
  </r>
  <r>
    <x v="2"/>
    <s v="Natural Gas"/>
    <s v="1010 PLANT"/>
    <s v="Nat Gas General Plant"/>
    <s v="389G - Land and land rights"/>
    <x v="39"/>
    <n v="0"/>
    <n v="0"/>
    <n v="0"/>
    <n v="0"/>
    <n v="0"/>
    <n v="0"/>
    <n v="0"/>
    <n v="0"/>
    <n v="0"/>
    <n v="0"/>
    <n v="0"/>
    <n v="0"/>
    <n v="0"/>
    <n v="0"/>
    <n v="0"/>
    <n v="0"/>
    <n v="0"/>
    <x v="28"/>
    <n v="0"/>
    <x v="28"/>
  </r>
  <r>
    <x v="2"/>
    <s v="Natural Gas"/>
    <s v="1010 PLANT"/>
    <s v="Nat Gas General Plant"/>
    <s v="389G - Land and land rights"/>
    <x v="20"/>
    <n v="1266.3900000000001"/>
    <n v="1266.3900000000001"/>
    <n v="1266.3900000000001"/>
    <n v="1266.3900000000001"/>
    <n v="1266.3900000000001"/>
    <n v="1266.3900000000001"/>
    <n v="1266.3900000000001"/>
    <n v="1266.3900000000001"/>
    <n v="1266.3900000000001"/>
    <n v="1266.3900000000001"/>
    <n v="1266.3900000000001"/>
    <n v="1266.3900000000001"/>
    <n v="1266.3900000000001"/>
    <n v="1266.3900000000001"/>
    <n v="1266.3900000000001"/>
    <n v="1266.3900000000001"/>
    <n v="1266.3900000000001"/>
    <x v="83"/>
    <n v="1266.3900000000001"/>
    <x v="81"/>
  </r>
  <r>
    <x v="2"/>
    <s v="Natural Gas"/>
    <s v="1010 PLANT"/>
    <s v="Nat Gas General Plant"/>
    <s v="390G - Structures and improvements"/>
    <x v="22"/>
    <n v="4010.19"/>
    <n v="4010.19"/>
    <n v="4010.19"/>
    <n v="4010.19"/>
    <n v="4010.19"/>
    <n v="4010.19"/>
    <n v="4010.19"/>
    <n v="4010.19"/>
    <n v="4010.19"/>
    <n v="4010.19"/>
    <n v="4010.19"/>
    <n v="4010.19"/>
    <n v="4010.19"/>
    <n v="4010.19"/>
    <n v="4010.19"/>
    <n v="4010.19"/>
    <n v="4010.19"/>
    <x v="84"/>
    <n v="4010.19"/>
    <x v="82"/>
  </r>
  <r>
    <x v="2"/>
    <s v="Natural Gas"/>
    <s v="1010 PLANT"/>
    <s v="Nat Gas General Plant"/>
    <s v="391G - Office furniture and equip"/>
    <x v="25"/>
    <n v="13227.98"/>
    <n v="13227.98"/>
    <n v="13227.98"/>
    <n v="13227.98"/>
    <n v="13227.98"/>
    <n v="13227.98"/>
    <n v="13227.98"/>
    <n v="13227.98"/>
    <n v="13227.98"/>
    <n v="13227.98"/>
    <n v="13227.98"/>
    <n v="13227.98"/>
    <n v="13227.98"/>
    <n v="13227.98"/>
    <n v="13227.98"/>
    <n v="13227.98"/>
    <n v="13227.98"/>
    <x v="85"/>
    <n v="13227.98"/>
    <x v="83"/>
  </r>
  <r>
    <x v="2"/>
    <s v="Natural Gas"/>
    <s v="1010 PLANT"/>
    <s v="Nat Gas General Plant"/>
    <s v="391G - Office furniture and equip"/>
    <x v="26"/>
    <n v="91459.46"/>
    <n v="91459.46"/>
    <n v="91459.46"/>
    <n v="77181.460000000006"/>
    <n v="77181.460000000006"/>
    <n v="77181.460000000006"/>
    <n v="77181.460000000006"/>
    <n v="77181.460000000006"/>
    <n v="77181.460000000006"/>
    <n v="77181.460000000006"/>
    <n v="77181.460000000006"/>
    <n v="77181.460000000006"/>
    <n v="77181.460000000006"/>
    <n v="77181.460000000006"/>
    <n v="77181.460000000006"/>
    <n v="77181.460000000006"/>
    <n v="77181.460000000006"/>
    <x v="86"/>
    <n v="77181.460000000006"/>
    <x v="84"/>
  </r>
  <r>
    <x v="2"/>
    <s v="Natural Gas"/>
    <s v="1010 PLANT"/>
    <s v="Nat Gas General Plant"/>
    <s v="391G - Office furniture and equip"/>
    <x v="41"/>
    <n v="374.07"/>
    <n v="374.07"/>
    <n v="374.07"/>
    <n v="374.07"/>
    <n v="374.07"/>
    <n v="374.07"/>
    <n v="374.07"/>
    <n v="374.07"/>
    <n v="374.07"/>
    <n v="374.07"/>
    <n v="374.07"/>
    <n v="374.07"/>
    <n v="374.07"/>
    <n v="374.07"/>
    <n v="374.07"/>
    <n v="374.07"/>
    <n v="374.07"/>
    <x v="87"/>
    <n v="374.07"/>
    <x v="85"/>
  </r>
  <r>
    <x v="2"/>
    <s v="Natural Gas"/>
    <s v="1010 PLANT"/>
    <s v="Nat Gas General Plant"/>
    <s v="394G - Tools, shop and garage equip"/>
    <x v="31"/>
    <n v="13438.12"/>
    <n v="13438.12"/>
    <n v="13438.12"/>
    <n v="13438.12"/>
    <n v="13438.12"/>
    <n v="13438.12"/>
    <n v="13438.12"/>
    <n v="13438.12"/>
    <n v="13438.12"/>
    <n v="13438.12"/>
    <n v="13438.12"/>
    <n v="13438.12"/>
    <n v="13438.12"/>
    <n v="13438.12"/>
    <n v="13438.12"/>
    <n v="13438.12"/>
    <n v="13438.12"/>
    <x v="88"/>
    <n v="13438.12"/>
    <x v="86"/>
  </r>
  <r>
    <x v="2"/>
    <s v="Natural Gas"/>
    <s v="1010 PLANT"/>
    <s v="Nat Gas General Plant"/>
    <s v="396G - Power operated equipment"/>
    <x v="32"/>
    <n v="58312.73"/>
    <n v="58312.73"/>
    <n v="58312.73"/>
    <n v="58312.73"/>
    <n v="58312.73"/>
    <n v="58312.73"/>
    <n v="58312.73"/>
    <n v="58312.73"/>
    <n v="58312.73"/>
    <n v="58312.73"/>
    <n v="58312.73"/>
    <n v="58312.73"/>
    <n v="58312.73"/>
    <n v="58312.73"/>
    <n v="58312.73"/>
    <n v="58312.73"/>
    <n v="58312.73"/>
    <x v="89"/>
    <n v="58312.73"/>
    <x v="87"/>
  </r>
  <r>
    <x v="2"/>
    <s v="Natural Gas"/>
    <s v="1010 PLANT"/>
    <s v="Nat Gas General Plant"/>
    <s v="398G - Miscellaneous equipment"/>
    <x v="35"/>
    <n v="13647.24"/>
    <n v="13647.24"/>
    <n v="13647.24"/>
    <n v="13647.24"/>
    <n v="13647.24"/>
    <n v="13647.24"/>
    <n v="13647.24"/>
    <n v="13647.24"/>
    <n v="13647.24"/>
    <n v="13647.24"/>
    <n v="13647.24"/>
    <n v="13647.24"/>
    <n v="13647.24"/>
    <n v="13647.24"/>
    <n v="13647.24"/>
    <n v="13647.24"/>
    <n v="13647.24"/>
    <x v="90"/>
    <n v="13647.24"/>
    <x v="88"/>
  </r>
  <r>
    <x v="2"/>
    <s v="Natural Gas"/>
    <s v="1060 INSERVICE"/>
    <s v="Nat Gas Distribution Plant"/>
    <s v="379 - Meas. and reg. stat. eq.-City"/>
    <x v="7"/>
    <m/>
    <m/>
    <m/>
    <m/>
    <m/>
    <m/>
    <m/>
    <m/>
    <m/>
    <m/>
    <m/>
    <m/>
    <m/>
    <m/>
    <n v="0"/>
    <n v="0"/>
    <n v="0"/>
    <x v="91"/>
    <n v="0"/>
    <x v="28"/>
  </r>
  <r>
    <x v="2"/>
    <s v="Natural Gas"/>
    <s v="1060 INSERVICE"/>
    <s v="Nat Gas General Plant"/>
    <s v="391G - Office furniture and equip"/>
    <x v="26"/>
    <s v=""/>
    <s v=""/>
    <s v=""/>
    <s v=""/>
    <n v="1408.19"/>
    <n v="1873.93"/>
    <n v="2381.87"/>
    <n v="3771.98"/>
    <n v="3803.61"/>
    <n v="3806.38"/>
    <n v="3837.75"/>
    <n v="3841.77"/>
    <n v="3848.8"/>
    <n v="3848.8"/>
    <n v="3848.8"/>
    <n v="3848.8"/>
    <n v="3850.4"/>
    <x v="92"/>
    <n v="3854.43"/>
    <x v="89"/>
  </r>
  <r>
    <x v="3"/>
    <s v="Natural Gas"/>
    <s v="1010 PLANT"/>
    <s v="Nat Gas Distribution Plant"/>
    <s v="374 - Land and land rights"/>
    <x v="1"/>
    <n v="164608.04999999999"/>
    <n v="164608.04999999999"/>
    <n v="164608.04999999999"/>
    <n v="164608.04999999999"/>
    <n v="164608.04999999999"/>
    <n v="164608.04999999999"/>
    <n v="164608.04999999999"/>
    <n v="164608.04999999999"/>
    <n v="164608.04999999999"/>
    <n v="164608.04999999999"/>
    <n v="164608.04999999999"/>
    <n v="164608.04999999999"/>
    <n v="164608.04999999999"/>
    <n v="164608.04999999999"/>
    <n v="164608.04999999999"/>
    <n v="164608.04999999999"/>
    <n v="164608.04999999999"/>
    <x v="93"/>
    <n v="164608.04999999999"/>
    <x v="90"/>
  </r>
  <r>
    <x v="3"/>
    <s v="Natural Gas"/>
    <s v="1010 PLANT"/>
    <s v="Nat Gas Distribution Plant"/>
    <s v="374 - Land and land rights"/>
    <x v="40"/>
    <n v="12909.53"/>
    <n v="12909.53"/>
    <n v="12909.53"/>
    <n v="12909.53"/>
    <n v="12909.53"/>
    <n v="12909.53"/>
    <n v="12909.53"/>
    <n v="12909.53"/>
    <n v="12909.53"/>
    <n v="12909.53"/>
    <n v="12909.53"/>
    <n v="12909.53"/>
    <n v="12909.53"/>
    <n v="12909.53"/>
    <n v="12909.53"/>
    <n v="12909.53"/>
    <n v="12909.53"/>
    <x v="94"/>
    <n v="12909.53"/>
    <x v="91"/>
  </r>
  <r>
    <x v="3"/>
    <s v="Natural Gas"/>
    <s v="1010 PLANT"/>
    <s v="Nat Gas Distribution Plant"/>
    <s v="375 - Structures and Improvements"/>
    <x v="2"/>
    <n v="1158627.72"/>
    <n v="1158627.72"/>
    <n v="1158627.72"/>
    <n v="1158627.72"/>
    <n v="1158627.72"/>
    <n v="1158627.72"/>
    <n v="1158627.72"/>
    <n v="689405.9"/>
    <n v="703364"/>
    <n v="703364"/>
    <n v="703364"/>
    <n v="703364"/>
    <n v="703364"/>
    <n v="703364"/>
    <n v="703364"/>
    <n v="703364"/>
    <n v="703364"/>
    <x v="95"/>
    <n v="703364"/>
    <x v="92"/>
  </r>
  <r>
    <x v="3"/>
    <s v="Natural Gas"/>
    <s v="1010 PLANT"/>
    <s v="Nat Gas Distribution Plant"/>
    <s v="376 - Mains"/>
    <x v="3"/>
    <n v="71307628"/>
    <n v="71307628"/>
    <n v="71307628"/>
    <n v="71307628"/>
    <n v="71307628"/>
    <n v="71307628"/>
    <n v="71302680.989999995"/>
    <n v="71263796.420000002"/>
    <n v="72103918.609999999"/>
    <n v="72248092.769999996"/>
    <n v="72558656.920000002"/>
    <n v="72918402.659999996"/>
    <n v="73129626.159999996"/>
    <n v="73232563"/>
    <n v="73418912.810000002"/>
    <n v="73754284.180000007"/>
    <n v="73824006.930000007"/>
    <x v="96"/>
    <n v="74167666.359999999"/>
    <x v="93"/>
  </r>
  <r>
    <x v="3"/>
    <s v="Natural Gas"/>
    <s v="1010 PLANT"/>
    <s v="Nat Gas Distribution Plant"/>
    <s v="376 - Mains"/>
    <x v="4"/>
    <n v="38033889.07"/>
    <n v="38033889.07"/>
    <n v="38033889.07"/>
    <n v="38033889.07"/>
    <n v="38033889.07"/>
    <n v="38033889.07"/>
    <n v="38016519.920000002"/>
    <n v="37981128.799999997"/>
    <n v="38135355.200000003"/>
    <n v="38137355.200000003"/>
    <n v="38129492.799999997"/>
    <n v="38193510.340000004"/>
    <n v="38195813.270000003"/>
    <n v="38195532.020000003"/>
    <n v="38200419.140000001"/>
    <n v="38246714.020000003"/>
    <n v="38243832.340000004"/>
    <x v="97"/>
    <n v="38279530.810000002"/>
    <x v="94"/>
  </r>
  <r>
    <x v="3"/>
    <s v="Natural Gas"/>
    <s v="1010 PLANT"/>
    <s v="Nat Gas Distribution Plant"/>
    <s v="376 - Mains"/>
    <x v="5"/>
    <n v="81069904.469999999"/>
    <n v="81069904.469999999"/>
    <n v="81069904.469999999"/>
    <n v="81069904.469999999"/>
    <n v="81069904.469999999"/>
    <n v="81069904.469999999"/>
    <n v="81069904.469999999"/>
    <n v="81069904.469999999"/>
    <n v="81069904.469999999"/>
    <n v="81069904.469999999"/>
    <n v="81069904.469999999"/>
    <n v="81069904.469999999"/>
    <n v="81073558.010000005"/>
    <n v="81073558.010000005"/>
    <n v="81073558.010000005"/>
    <n v="81073558.010000005"/>
    <n v="81073558.010000005"/>
    <x v="98"/>
    <n v="81073578.819999993"/>
    <x v="95"/>
  </r>
  <r>
    <x v="3"/>
    <s v="Natural Gas"/>
    <s v="1010 PLANT"/>
    <s v="Nat Gas Distribution Plant"/>
    <s v="378 - Meas. and reg. stat. eq.-Gen"/>
    <x v="6"/>
    <n v="1393411.11"/>
    <n v="1393411.11"/>
    <n v="1393411.11"/>
    <n v="1393411.11"/>
    <n v="1393411.11"/>
    <n v="1393411.11"/>
    <n v="1393411.11"/>
    <n v="1393411.11"/>
    <n v="1393411.11"/>
    <n v="1393411.11"/>
    <n v="1393411.11"/>
    <n v="1483818.47"/>
    <n v="1483818.47"/>
    <n v="1483818.47"/>
    <n v="1483818.47"/>
    <n v="1483818.47"/>
    <n v="1486807.89"/>
    <x v="99"/>
    <n v="1486807.89"/>
    <x v="96"/>
  </r>
  <r>
    <x v="3"/>
    <s v="Natural Gas"/>
    <s v="1010 PLANT"/>
    <s v="Nat Gas Distribution Plant"/>
    <s v="379 - Meas. and reg. stat. eq.-City"/>
    <x v="7"/>
    <n v="6112371.7999999998"/>
    <n v="6112371.7999999998"/>
    <n v="6112371.7999999998"/>
    <n v="6112371.7999999998"/>
    <n v="6112371.7999999998"/>
    <n v="6112371.7999999998"/>
    <n v="6112371.7999999998"/>
    <n v="6112371.7999999998"/>
    <n v="6112371.7999999998"/>
    <n v="6123185.0499999998"/>
    <n v="6130023.3700000001"/>
    <n v="6130023.3700000001"/>
    <n v="6130023.3700000001"/>
    <n v="6130023.3700000001"/>
    <n v="6130023.3700000001"/>
    <n v="6130023.3700000001"/>
    <n v="6130023.3700000001"/>
    <x v="100"/>
    <n v="6130023.3700000001"/>
    <x v="97"/>
  </r>
  <r>
    <x v="3"/>
    <s v="Natural Gas"/>
    <s v="1010 PLANT"/>
    <s v="Nat Gas Distribution Plant"/>
    <s v="380 - Services"/>
    <x v="8"/>
    <n v="41321451.240000002"/>
    <n v="41678820.869999997"/>
    <n v="42175683.25"/>
    <n v="42552428.939999998"/>
    <n v="43274322.939999998"/>
    <n v="43667192.060000002"/>
    <n v="43764875.82"/>
    <n v="43623851.18"/>
    <n v="44248505.329999998"/>
    <n v="44692127.479999997"/>
    <n v="45174486.850000001"/>
    <n v="45703533.859999999"/>
    <n v="46397868.25"/>
    <n v="47070072.439999998"/>
    <n v="47496108.340000004"/>
    <n v="48082683.210000001"/>
    <n v="48472189.119999997"/>
    <x v="101"/>
    <n v="49748095.890000001"/>
    <x v="98"/>
  </r>
  <r>
    <x v="3"/>
    <s v="Natural Gas"/>
    <s v="1010 PLANT"/>
    <s v="Nat Gas Distribution Plant"/>
    <s v="380 - Services"/>
    <x v="9"/>
    <n v="1639341.88"/>
    <n v="1639341.88"/>
    <n v="1639341.88"/>
    <n v="1639341.88"/>
    <n v="1639341.88"/>
    <n v="1639341.88"/>
    <n v="1604015.37"/>
    <n v="1602827.94"/>
    <n v="1607239.34"/>
    <n v="1607240.14"/>
    <n v="1602841.27"/>
    <n v="1602841.27"/>
    <n v="1602793.82"/>
    <n v="1617217.82"/>
    <n v="1617222.02"/>
    <n v="1617238.38"/>
    <n v="1617240.42"/>
    <x v="102"/>
    <n v="1617245.05"/>
    <x v="99"/>
  </r>
  <r>
    <x v="3"/>
    <s v="Natural Gas"/>
    <s v="1010 PLANT"/>
    <s v="Nat Gas Distribution Plant"/>
    <s v="380 - Services"/>
    <x v="10"/>
    <n v="29006547.789999999"/>
    <n v="29460853.32"/>
    <n v="29930199.109999999"/>
    <n v="30351951.41"/>
    <n v="31380093.760000002"/>
    <n v="32056431.329999998"/>
    <n v="32796686.75"/>
    <n v="33294750.190000001"/>
    <n v="33644283.210000001"/>
    <n v="34246673.659999996"/>
    <n v="36041583.020000003"/>
    <n v="36475718.710000001"/>
    <n v="37042473.710000001"/>
    <n v="37571784.969999999"/>
    <n v="38403314.270000003"/>
    <n v="39053907.920000002"/>
    <n v="39809256.789999999"/>
    <x v="103"/>
    <n v="40787020.079999998"/>
    <x v="100"/>
  </r>
  <r>
    <x v="3"/>
    <s v="Natural Gas"/>
    <s v="1010 PLANT"/>
    <s v="Nat Gas Distribution Plant"/>
    <s v="381 - Meters"/>
    <x v="11"/>
    <n v="12658894.93"/>
    <n v="12849102.800000001"/>
    <n v="12850716.52"/>
    <n v="13086679.73"/>
    <n v="13269580.310000001"/>
    <n v="13360990.050000001"/>
    <n v="13376641.27"/>
    <n v="13435868.699999999"/>
    <n v="13852047.5"/>
    <n v="13989751.789999999"/>
    <n v="14359131.039999999"/>
    <n v="14579280.83"/>
    <n v="14687306.300000001"/>
    <n v="14898157.550000001"/>
    <n v="15113510.42"/>
    <n v="15142152.68"/>
    <n v="15179445.949999999"/>
    <x v="104"/>
    <n v="15339133.17"/>
    <x v="101"/>
  </r>
  <r>
    <x v="3"/>
    <s v="Natural Gas"/>
    <s v="1010 PLANT"/>
    <s v="Nat Gas Distribution Plant"/>
    <s v="382 - Meter installations"/>
    <x v="13"/>
    <n v="10192333.33"/>
    <n v="10275387.68"/>
    <n v="10353814.59"/>
    <n v="10433732.24"/>
    <n v="10559530.6"/>
    <n v="10583984.85"/>
    <n v="10693009.550000001"/>
    <n v="10814031.960000001"/>
    <n v="10915427.220000001"/>
    <n v="11054055.24"/>
    <n v="11153233.060000001"/>
    <n v="11394945.140000001"/>
    <n v="11354867.810000001"/>
    <n v="11478911.48"/>
    <n v="11579002.92"/>
    <n v="11731155.109999999"/>
    <n v="11867037.33"/>
    <x v="105"/>
    <n v="12083880.58"/>
    <x v="102"/>
  </r>
  <r>
    <x v="3"/>
    <s v="Natural Gas"/>
    <s v="1010 PLANT"/>
    <s v="Nat Gas Distribution Plant"/>
    <s v="383 - House regulators"/>
    <x v="15"/>
    <n v="3974455.92"/>
    <n v="3974455.92"/>
    <n v="3974455.92"/>
    <n v="3974455.92"/>
    <n v="3974455.92"/>
    <n v="4237721.4800000004"/>
    <n v="4233455.74"/>
    <n v="4233053.7"/>
    <n v="4371059.6399999997"/>
    <n v="4386895.6900000004"/>
    <n v="4386895.6900000004"/>
    <n v="4387773.09"/>
    <n v="4388185.04"/>
    <n v="4480975.97"/>
    <n v="4513917.91"/>
    <n v="4530678.41"/>
    <n v="4520073.55"/>
    <x v="106"/>
    <n v="4638856.1900000004"/>
    <x v="103"/>
  </r>
  <r>
    <x v="3"/>
    <s v="Natural Gas"/>
    <s v="1010 PLANT"/>
    <s v="Nat Gas Distribution Plant"/>
    <s v="384 - House regulator installations"/>
    <x v="38"/>
    <n v="1043751.35"/>
    <n v="1043751.35"/>
    <n v="1043751.35"/>
    <n v="1043751.35"/>
    <n v="1043751.35"/>
    <n v="1043751.35"/>
    <n v="1043751.35"/>
    <n v="1043751.35"/>
    <n v="1043751.35"/>
    <n v="1043751.35"/>
    <n v="1043751.35"/>
    <n v="1043751.35"/>
    <n v="1043751.35"/>
    <n v="1043751.35"/>
    <n v="1043751.35"/>
    <n v="1043751.35"/>
    <n v="1043751.35"/>
    <x v="107"/>
    <n v="1043751.35"/>
    <x v="104"/>
  </r>
  <r>
    <x v="3"/>
    <s v="Natural Gas"/>
    <s v="1010 PLANT"/>
    <s v="Nat Gas Distribution Plant"/>
    <s v="385 - Ind. measuring and regulating"/>
    <x v="16"/>
    <n v="55465.09"/>
    <n v="55465.09"/>
    <n v="55465.09"/>
    <n v="55465.09"/>
    <n v="55465.09"/>
    <n v="55465.09"/>
    <n v="55465.09"/>
    <n v="55465.09"/>
    <n v="55465.09"/>
    <n v="55465.09"/>
    <n v="55465.09"/>
    <n v="55465.09"/>
    <n v="55465.09"/>
    <n v="55465.09"/>
    <n v="55465.09"/>
    <n v="55465.09"/>
    <n v="55465.09"/>
    <x v="108"/>
    <n v="55465.09"/>
    <x v="105"/>
  </r>
  <r>
    <x v="3"/>
    <s v="Natural Gas"/>
    <s v="1010 PLANT"/>
    <s v="Nat Gas Distribution Plant"/>
    <s v="387 - Other equipment"/>
    <x v="17"/>
    <n v="1918308.4"/>
    <n v="1918308.4"/>
    <n v="1918308.4"/>
    <n v="1918308.4"/>
    <n v="1918308.4"/>
    <n v="1918308.4"/>
    <n v="1918308.4"/>
    <n v="1828761.23"/>
    <n v="1828761.23"/>
    <n v="1851086.27"/>
    <n v="1868966.89"/>
    <n v="1873225.04"/>
    <n v="1873225.04"/>
    <n v="1873225.04"/>
    <n v="1873225.04"/>
    <n v="1873225.04"/>
    <n v="1873225.04"/>
    <x v="109"/>
    <n v="1873225.04"/>
    <x v="106"/>
  </r>
  <r>
    <x v="3"/>
    <s v="Natural Gas"/>
    <s v="1010 PLANT"/>
    <s v="Nat Gas Distribution Plant"/>
    <s v="391G - Office furniture and equip"/>
    <x v="18"/>
    <n v="270807.74"/>
    <n v="270807.74"/>
    <n v="270807.74"/>
    <n v="270807.74"/>
    <n v="270807.74"/>
    <n v="270807.74"/>
    <n v="270807.74"/>
    <n v="270807.74"/>
    <n v="270807.74"/>
    <n v="270807.74"/>
    <n v="270807.74"/>
    <n v="270807.74"/>
    <n v="270807.74"/>
    <n v="270807.74"/>
    <n v="270807.74"/>
    <n v="270807.74"/>
    <n v="270807.74"/>
    <x v="110"/>
    <n v="270807.74"/>
    <x v="107"/>
  </r>
  <r>
    <x v="3"/>
    <s v="Natural Gas"/>
    <s v="1010 PLANT"/>
    <s v="Nat Gas Distribution Plant"/>
    <s v="398G - Miscellaneous equipment"/>
    <x v="19"/>
    <n v="69025.45"/>
    <n v="69025.45"/>
    <n v="69025.45"/>
    <n v="69025.45"/>
    <n v="69025.45"/>
    <n v="69025.45"/>
    <n v="69025.45"/>
    <n v="69025.45"/>
    <n v="69025.45"/>
    <n v="69025.45"/>
    <n v="69025.45"/>
    <n v="69025.45"/>
    <n v="69025.45"/>
    <n v="69025.45"/>
    <n v="69025.45"/>
    <n v="69025.45"/>
    <n v="69025.45"/>
    <x v="111"/>
    <n v="69025.45"/>
    <x v="108"/>
  </r>
  <r>
    <x v="3"/>
    <s v="Natural Gas"/>
    <s v="1010 PLANT"/>
    <s v="Nat Gas General Plant"/>
    <s v="389G - Land and land rights"/>
    <x v="39"/>
    <n v="4041861.17"/>
    <n v="4041861.17"/>
    <n v="4041861.17"/>
    <n v="4041861.17"/>
    <n v="4041861.17"/>
    <n v="4041861.17"/>
    <n v="4041861.17"/>
    <n v="4041861.17"/>
    <n v="4041861.17"/>
    <n v="496697.71"/>
    <n v="496697.71"/>
    <n v="496697.71"/>
    <n v="496697.71"/>
    <n v="496697.71"/>
    <n v="496697.71"/>
    <n v="496697.71"/>
    <n v="496697.71"/>
    <x v="112"/>
    <n v="496697.71"/>
    <x v="109"/>
  </r>
  <r>
    <x v="3"/>
    <s v="Natural Gas"/>
    <s v="1010 PLANT"/>
    <s v="Nat Gas General Plant"/>
    <s v="389G - Land and land rights"/>
    <x v="20"/>
    <n v="239697.39"/>
    <n v="239697.39"/>
    <n v="239697.39"/>
    <n v="239697.39"/>
    <n v="239697.39"/>
    <n v="239697.39"/>
    <n v="239697.39"/>
    <n v="239697.39"/>
    <n v="239697.39"/>
    <n v="239697.39"/>
    <n v="239697.39"/>
    <n v="239697.39"/>
    <n v="239697.39"/>
    <n v="239697.39"/>
    <n v="239697.39"/>
    <n v="239697.39"/>
    <n v="239697.39"/>
    <x v="113"/>
    <n v="239697.39"/>
    <x v="110"/>
  </r>
  <r>
    <x v="3"/>
    <s v="Natural Gas"/>
    <s v="1010 PLANT"/>
    <s v="Nat Gas General Plant"/>
    <s v="390G - Structures and improvements"/>
    <x v="21"/>
    <n v="2084525.81"/>
    <n v="2084525.81"/>
    <n v="2084525.81"/>
    <n v="2084525.81"/>
    <n v="2084525.81"/>
    <n v="2084525.81"/>
    <n v="2084525.81"/>
    <n v="1982576.2"/>
    <n v="1981761.93"/>
    <n v="1981761.93"/>
    <n v="1981761.93"/>
    <n v="1981761.93"/>
    <n v="1981761.93"/>
    <n v="1981761.93"/>
    <n v="1981761.93"/>
    <n v="1981761.93"/>
    <n v="1981761.93"/>
    <x v="114"/>
    <n v="1981761.93"/>
    <x v="111"/>
  </r>
  <r>
    <x v="3"/>
    <s v="Natural Gas"/>
    <s v="1010 PLANT"/>
    <s v="Nat Gas General Plant"/>
    <s v="390G - Structures and improvements"/>
    <x v="22"/>
    <n v="753913.87"/>
    <n v="753913.87"/>
    <n v="753913.87"/>
    <n v="753913.87"/>
    <n v="753913.87"/>
    <n v="753913.87"/>
    <n v="753913.87"/>
    <n v="753913.87"/>
    <n v="753913.87"/>
    <n v="753913.87"/>
    <n v="753913.87"/>
    <n v="753913.87"/>
    <n v="753913.87"/>
    <n v="753913.87"/>
    <n v="753913.87"/>
    <n v="753913.87"/>
    <n v="753913.87"/>
    <x v="115"/>
    <n v="753913.87"/>
    <x v="112"/>
  </r>
  <r>
    <x v="3"/>
    <s v="Natural Gas"/>
    <s v="1010 PLANT"/>
    <s v="Nat Gas General Plant"/>
    <s v="391G - Office furniture and equip"/>
    <x v="23"/>
    <n v="1000219.96"/>
    <n v="1000219.96"/>
    <n v="1000219.96"/>
    <n v="1000219.96"/>
    <n v="1000219.96"/>
    <n v="1000219.96"/>
    <n v="1000219.96"/>
    <n v="967327.1"/>
    <n v="967327.1"/>
    <n v="967327.1"/>
    <n v="967964.92"/>
    <n v="967964.92"/>
    <n v="967964.92"/>
    <n v="967964.92"/>
    <n v="967964.92"/>
    <n v="967964.92"/>
    <n v="967964.92"/>
    <x v="116"/>
    <n v="976693.02"/>
    <x v="113"/>
  </r>
  <r>
    <x v="3"/>
    <s v="Natural Gas"/>
    <s v="1010 PLANT"/>
    <s v="Nat Gas General Plant"/>
    <s v="391G - Office furniture and equip"/>
    <x v="42"/>
    <n v="140101.44"/>
    <n v="140101.44"/>
    <n v="140101.44"/>
    <n v="140101.44"/>
    <n v="140101.44"/>
    <n v="140101.44"/>
    <n v="140101.44"/>
    <n v="140101.44"/>
    <n v="140101.44"/>
    <n v="140101.44"/>
    <n v="140101.44"/>
    <n v="140101.44"/>
    <n v="140101.44"/>
    <n v="140101.44"/>
    <n v="140101.44"/>
    <n v="140101.44"/>
    <n v="140101.44"/>
    <x v="117"/>
    <n v="140101.44"/>
    <x v="114"/>
  </r>
  <r>
    <x v="3"/>
    <s v="Natural Gas"/>
    <s v="1010 PLANT"/>
    <s v="Nat Gas General Plant"/>
    <s v="391G - Office furniture and equip"/>
    <x v="24"/>
    <n v="88805.440000000002"/>
    <n v="88805.440000000002"/>
    <n v="88795.44"/>
    <n v="88795.44"/>
    <n v="88795.44"/>
    <n v="88795.44"/>
    <n v="88795.44"/>
    <n v="74053.09"/>
    <n v="56547.31"/>
    <n v="45950.559999999998"/>
    <n v="45950.559999999998"/>
    <n v="45950.559999999998"/>
    <n v="45950.559999999998"/>
    <n v="45950.559999999998"/>
    <n v="45950.559999999998"/>
    <n v="45950.559999999998"/>
    <n v="45950.559999999998"/>
    <x v="118"/>
    <n v="45950.559999999998"/>
    <x v="115"/>
  </r>
  <r>
    <x v="3"/>
    <s v="Natural Gas"/>
    <s v="1010 PLANT"/>
    <s v="Nat Gas General Plant"/>
    <s v="391G - Office furniture and equip"/>
    <x v="25"/>
    <n v="97764.09"/>
    <n v="97764.09"/>
    <n v="97764.09"/>
    <n v="97764.09"/>
    <n v="97764.09"/>
    <n v="97764.09"/>
    <n v="97764.09"/>
    <n v="64459.16"/>
    <n v="64459.16"/>
    <n v="64459.16"/>
    <n v="64459.16"/>
    <n v="64459.16"/>
    <n v="64459.16"/>
    <n v="64459.16"/>
    <n v="64459.16"/>
    <n v="64459.16"/>
    <n v="64459.16"/>
    <x v="119"/>
    <n v="64459.16"/>
    <x v="116"/>
  </r>
  <r>
    <x v="3"/>
    <s v="Natural Gas"/>
    <s v="1010 PLANT"/>
    <s v="Nat Gas General Plant"/>
    <s v="391G - Office furniture and equip"/>
    <x v="26"/>
    <n v="4274477.2300000004"/>
    <n v="4274477.2300000004"/>
    <n v="4274477.2300000004"/>
    <n v="4274477.2300000004"/>
    <n v="4274477.2300000004"/>
    <n v="4274477.2300000004"/>
    <n v="4274477.2300000004"/>
    <n v="4274477.2300000004"/>
    <n v="4274477.2300000004"/>
    <n v="4274477.2300000004"/>
    <n v="4274972.2300000004"/>
    <n v="4261025.45"/>
    <n v="4261025.45"/>
    <n v="4261025.45"/>
    <n v="4261025.45"/>
    <n v="4261025.45"/>
    <n v="4261025.45"/>
    <x v="120"/>
    <n v="4246577.66"/>
    <x v="117"/>
  </r>
  <r>
    <x v="3"/>
    <s v="Natural Gas"/>
    <s v="1010 PLANT"/>
    <s v="Nat Gas General Plant"/>
    <s v="391G - Office furniture and equip"/>
    <x v="41"/>
    <n v="70324.75"/>
    <n v="70324.75"/>
    <n v="70324.75"/>
    <n v="70324.75"/>
    <n v="70324.75"/>
    <n v="70324.75"/>
    <n v="70324.75"/>
    <n v="70324.75"/>
    <n v="70324.75"/>
    <n v="70324.75"/>
    <n v="70324.75"/>
    <n v="70324.75"/>
    <n v="70324.75"/>
    <n v="70324.75"/>
    <n v="70324.75"/>
    <n v="70324.75"/>
    <n v="70324.75"/>
    <x v="121"/>
    <n v="70324.75"/>
    <x v="118"/>
  </r>
  <r>
    <x v="3"/>
    <s v="Natural Gas"/>
    <s v="1010 PLANT"/>
    <s v="Nat Gas General Plant"/>
    <s v="392G - Transportation equipment"/>
    <x v="28"/>
    <n v="58922.35"/>
    <n v="58922.35"/>
    <n v="58922.35"/>
    <n v="58922.35"/>
    <n v="58922.35"/>
    <n v="58922.35"/>
    <n v="58922.35"/>
    <n v="58922.35"/>
    <n v="58922.35"/>
    <n v="58922.35"/>
    <n v="58922.35"/>
    <n v="58922.35"/>
    <n v="58922.35"/>
    <n v="58922.35"/>
    <n v="58922.35"/>
    <n v="58922.35"/>
    <n v="58922.35"/>
    <x v="122"/>
    <n v="58922.35"/>
    <x v="119"/>
  </r>
  <r>
    <x v="3"/>
    <s v="Natural Gas"/>
    <s v="1010 PLANT"/>
    <s v="Nat Gas General Plant"/>
    <s v="392G - Transportation equipment"/>
    <x v="29"/>
    <n v="4009841.19"/>
    <n v="4009841.19"/>
    <n v="4009841.19"/>
    <n v="4009841.19"/>
    <n v="4009841.19"/>
    <n v="4009841.19"/>
    <n v="4009841.19"/>
    <n v="4028316.81"/>
    <n v="4028316.81"/>
    <n v="4028316.81"/>
    <n v="4035496.59"/>
    <n v="4040078.76"/>
    <n v="3947537.51"/>
    <n v="3851259.8"/>
    <n v="3851259.8"/>
    <n v="3901238.04"/>
    <n v="3740413.24"/>
    <x v="123"/>
    <n v="3708972.71"/>
    <x v="120"/>
  </r>
  <r>
    <x v="3"/>
    <s v="Natural Gas"/>
    <s v="1010 PLANT"/>
    <s v="Nat Gas General Plant"/>
    <s v="392G - Transportation equipment"/>
    <x v="30"/>
    <n v="69324.58"/>
    <n v="69324.58"/>
    <n v="69324.58"/>
    <n v="69324.58"/>
    <n v="69324.58"/>
    <n v="69324.58"/>
    <n v="69324.58"/>
    <n v="69324.58"/>
    <n v="69324.58"/>
    <n v="69324.58"/>
    <n v="69324.58"/>
    <n v="69324.58"/>
    <n v="69324.58"/>
    <n v="69324.58"/>
    <n v="69324.58"/>
    <n v="69324.58"/>
    <n v="69324.58"/>
    <x v="124"/>
    <n v="69324.58"/>
    <x v="121"/>
  </r>
  <r>
    <x v="3"/>
    <s v="Natural Gas"/>
    <s v="1010 PLANT"/>
    <s v="Nat Gas General Plant"/>
    <s v="393G - Stores equipment"/>
    <x v="43"/>
    <n v="28510.13"/>
    <n v="28510.13"/>
    <n v="28510.13"/>
    <n v="28510.13"/>
    <n v="28510.13"/>
    <n v="28510.13"/>
    <n v="28510.13"/>
    <n v="28510.13"/>
    <n v="28510.13"/>
    <n v="28510.13"/>
    <n v="28510.13"/>
    <n v="28510.13"/>
    <n v="28510.13"/>
    <n v="28510.13"/>
    <n v="28510.13"/>
    <n v="28510.13"/>
    <n v="28510.13"/>
    <x v="125"/>
    <n v="29982.45"/>
    <x v="122"/>
  </r>
  <r>
    <x v="3"/>
    <s v="Natural Gas"/>
    <s v="1010 PLANT"/>
    <s v="Nat Gas General Plant"/>
    <s v="394G - Tools, shop and garage equip"/>
    <x v="31"/>
    <n v="730398.58"/>
    <n v="730398.58"/>
    <n v="695667.99"/>
    <n v="695667.99"/>
    <n v="693378.46"/>
    <n v="693378.46"/>
    <n v="693378.46"/>
    <n v="670460.99"/>
    <n v="670460.99"/>
    <n v="699606.13"/>
    <n v="705436.25"/>
    <n v="705436.25"/>
    <n v="705436.25"/>
    <n v="720218.85"/>
    <n v="720218.85"/>
    <n v="720218.85"/>
    <n v="724226.56000000006"/>
    <x v="126"/>
    <n v="735648.69"/>
    <x v="123"/>
  </r>
  <r>
    <x v="3"/>
    <s v="Natural Gas"/>
    <s v="1010 PLANT"/>
    <s v="Nat Gas General Plant"/>
    <s v="396G - Power operated equipment"/>
    <x v="32"/>
    <n v="978882.31"/>
    <n v="978882.31"/>
    <n v="978882.31"/>
    <n v="978882.31"/>
    <n v="978882.31"/>
    <n v="978882.31"/>
    <n v="978882.31"/>
    <n v="957349.73"/>
    <n v="957349.73"/>
    <n v="957349.73"/>
    <n v="957349.73"/>
    <n v="957349.73"/>
    <n v="957349.73"/>
    <n v="957349.73"/>
    <n v="957349.73"/>
    <n v="957349.73"/>
    <n v="957349.73"/>
    <x v="127"/>
    <n v="957349.73"/>
    <x v="124"/>
  </r>
  <r>
    <x v="3"/>
    <s v="Natural Gas"/>
    <s v="1010 PLANT"/>
    <s v="Nat Gas General Plant"/>
    <s v="397G - Communication equipment"/>
    <x v="33"/>
    <n v="1006157.63"/>
    <n v="1006157.63"/>
    <n v="1004893.55"/>
    <n v="1004893.55"/>
    <n v="1004893.55"/>
    <n v="1004893.55"/>
    <n v="1004893.55"/>
    <n v="981657.15"/>
    <n v="991950.68"/>
    <n v="991950.68"/>
    <n v="1007935.98"/>
    <n v="1007240.53"/>
    <n v="1007240.53"/>
    <n v="1007240.53"/>
    <n v="1007240.53"/>
    <n v="1007240.53"/>
    <n v="1007240.53"/>
    <x v="128"/>
    <n v="1017375.54"/>
    <x v="125"/>
  </r>
  <r>
    <x v="3"/>
    <s v="Natural Gas"/>
    <s v="1010 PLANT"/>
    <s v="Nat Gas General Plant"/>
    <s v="398G - Miscellaneous equipment"/>
    <x v="35"/>
    <n v="204037.32"/>
    <n v="204037.32"/>
    <n v="204037.32"/>
    <n v="204037.32"/>
    <n v="204037.32"/>
    <n v="204037.32"/>
    <n v="204037.32"/>
    <n v="194961.79"/>
    <n v="194961.79"/>
    <n v="194961.79"/>
    <n v="194961.79"/>
    <n v="194961.79"/>
    <n v="194961.79"/>
    <n v="194961.79"/>
    <n v="194961.79"/>
    <n v="194961.79"/>
    <n v="194961.79"/>
    <x v="129"/>
    <n v="194961.79"/>
    <x v="126"/>
  </r>
  <r>
    <x v="3"/>
    <s v="Natural Gas"/>
    <s v="1010 PLANT"/>
    <s v="Nat Gas Intangible Plant"/>
    <s v="121 - Nonutility property"/>
    <x v="44"/>
    <n v="8435.7099999999991"/>
    <n v="8435.7099999999991"/>
    <n v="8435.7099999999991"/>
    <n v="8435.7099999999991"/>
    <n v="8435.7099999999991"/>
    <n v="8435.7099999999991"/>
    <n v="8435.7099999999991"/>
    <n v="8435.7099999999991"/>
    <n v="8435.7099999999991"/>
    <n v="8435.7099999999991"/>
    <n v="8435.7099999999991"/>
    <n v="8435.7099999999991"/>
    <n v="8435.7099999999991"/>
    <n v="8435.7099999999991"/>
    <n v="8435.7099999999991"/>
    <n v="8435.7099999999991"/>
    <n v="8435.7099999999991"/>
    <x v="130"/>
    <n v="8435.7099999999991"/>
    <x v="127"/>
  </r>
  <r>
    <x v="3"/>
    <s v="Natural Gas"/>
    <s v="1010 PLANT"/>
    <s v="Nat Gas Intangible Plant"/>
    <s v="303G - Misc intangible plant"/>
    <x v="45"/>
    <n v="213641.38"/>
    <n v="213641.38"/>
    <n v="213641.38"/>
    <n v="213641.38"/>
    <n v="213641.38"/>
    <n v="213641.38"/>
    <n v="213641.38"/>
    <n v="213641.38"/>
    <n v="213641.38"/>
    <n v="213641.38"/>
    <n v="213641.38"/>
    <n v="213641.38"/>
    <n v="213641.38"/>
    <n v="213641.38"/>
    <n v="213641.38"/>
    <n v="213641.38"/>
    <n v="213641.38"/>
    <x v="131"/>
    <n v="213641.38"/>
    <x v="128"/>
  </r>
  <r>
    <x v="3"/>
    <s v="Natural Gas"/>
    <s v="1060 INSERVICE"/>
    <s v="Nat Gas Distribution Plant"/>
    <s v="376 - Mains"/>
    <x v="3"/>
    <n v="606989.38"/>
    <n v="353689.66"/>
    <n v="1139502.22"/>
    <n v="1573872.72"/>
    <n v="2481928.31"/>
    <n v="2359629.8199999998"/>
    <n v="2564067.1"/>
    <n v="3639832.59"/>
    <n v="3428533.46"/>
    <n v="3580948.72"/>
    <n v="4053432.84"/>
    <n v="3891497.25"/>
    <n v="4161742.35"/>
    <n v="5070081.3499999996"/>
    <n v="4356886.68"/>
    <n v="4126106.55"/>
    <n v="4544898.67"/>
    <x v="132"/>
    <n v="4415218.62"/>
    <x v="129"/>
  </r>
  <r>
    <x v="3"/>
    <s v="Natural Gas"/>
    <s v="1060 INSERVICE"/>
    <s v="Nat Gas Distribution Plant"/>
    <s v="376 - Mains"/>
    <x v="4"/>
    <n v="29925.88"/>
    <n v="37078.65"/>
    <n v="39030.5"/>
    <n v="96830.46"/>
    <n v="252672.1"/>
    <n v="168311.78"/>
    <n v="208325.5"/>
    <n v="254965.68"/>
    <n v="170769.73"/>
    <n v="557715.54"/>
    <n v="468081.31"/>
    <n v="597847.56999999995"/>
    <n v="762225.05"/>
    <n v="758002.05"/>
    <n v="953928.11"/>
    <n v="864723.68"/>
    <n v="812481.36"/>
    <x v="133"/>
    <n v="815614.68"/>
    <x v="130"/>
  </r>
  <r>
    <x v="3"/>
    <s v="Natural Gas"/>
    <s v="1060 INSERVICE"/>
    <s v="Nat Gas Distribution Plant"/>
    <s v="376 - Mains"/>
    <x v="5"/>
    <n v="71894.17"/>
    <n v="3316065.37"/>
    <n v="3958876.95"/>
    <n v="4419069.4000000004"/>
    <n v="5368514.41"/>
    <n v="7976015.0499999998"/>
    <n v="8237386.9100000001"/>
    <n v="8539273.6999999993"/>
    <n v="8798106.5899999999"/>
    <n v="9163314.5500000007"/>
    <n v="9997597.3599999994"/>
    <n v="10047865.5"/>
    <n v="10107953.289999999"/>
    <n v="11679484.42"/>
    <n v="11906735.58"/>
    <n v="15077811.050000001"/>
    <n v="15227473.42"/>
    <x v="134"/>
    <n v="15749785.050000001"/>
    <x v="131"/>
  </r>
  <r>
    <x v="3"/>
    <s v="Natural Gas"/>
    <s v="1060 INSERVICE"/>
    <s v="Nat Gas Distribution Plant"/>
    <s v="378 - Meas. and reg. stat. eq.-Gen"/>
    <x v="6"/>
    <s v=""/>
    <s v=""/>
    <s v=""/>
    <s v=""/>
    <s v=""/>
    <s v=""/>
    <s v=""/>
    <s v=""/>
    <s v=""/>
    <n v="108704.17"/>
    <n v="91380.5"/>
    <n v="15089.03"/>
    <n v="18078.45"/>
    <n v="18078.45"/>
    <n v="18078.45"/>
    <n v="18078.45"/>
    <n v="15089.03"/>
    <x v="135"/>
    <n v="15089.03"/>
    <x v="132"/>
  </r>
  <r>
    <x v="3"/>
    <s v="Natural Gas"/>
    <s v="1060 INSERVICE"/>
    <s v="Nat Gas Distribution Plant"/>
    <s v="379 - Meas. and reg. stat. eq.-City"/>
    <x v="7"/>
    <s v=""/>
    <s v=""/>
    <s v=""/>
    <s v=""/>
    <s v=""/>
    <s v=""/>
    <s v=""/>
    <s v=""/>
    <n v="10813.25"/>
    <n v="6838.32"/>
    <n v="0"/>
    <n v="27284"/>
    <n v="27284"/>
    <n v="27284"/>
    <n v="27284"/>
    <n v="27284"/>
    <n v="27284"/>
    <x v="136"/>
    <n v="27284"/>
    <x v="133"/>
  </r>
  <r>
    <x v="3"/>
    <s v="Natural Gas"/>
    <s v="1060 INSERVICE"/>
    <s v="Nat Gas Distribution Plant"/>
    <s v="380 - Services"/>
    <x v="8"/>
    <s v=""/>
    <s v=""/>
    <s v=""/>
    <s v=""/>
    <n v="0"/>
    <n v="490.75"/>
    <n v="5458.97"/>
    <n v="842.53"/>
    <n v="843.2"/>
    <n v="12046.64"/>
    <n v="10538.81"/>
    <n v="21091.57"/>
    <n v="0"/>
    <n v="0"/>
    <m/>
    <m/>
    <n v="0"/>
    <x v="28"/>
    <n v="0"/>
    <x v="28"/>
  </r>
  <r>
    <x v="3"/>
    <s v="Natural Gas"/>
    <s v="1060 INSERVICE"/>
    <s v="Nat Gas Distribution Plant"/>
    <s v="380 - Services"/>
    <x v="9"/>
    <s v=""/>
    <s v=""/>
    <s v=""/>
    <s v=""/>
    <s v=""/>
    <s v=""/>
    <s v=""/>
    <s v=""/>
    <s v=""/>
    <n v="1527.73"/>
    <n v="0"/>
    <n v="0"/>
    <n v="0"/>
    <n v="0"/>
    <n v="0"/>
    <n v="0"/>
    <n v="0"/>
    <x v="28"/>
    <n v="0"/>
    <x v="28"/>
  </r>
  <r>
    <x v="3"/>
    <s v="Natural Gas"/>
    <s v="1060 INSERVICE"/>
    <s v="Nat Gas Distribution Plant"/>
    <s v="380 - Services"/>
    <x v="10"/>
    <s v=""/>
    <s v=""/>
    <s v=""/>
    <s v=""/>
    <s v=""/>
    <n v="-7.93"/>
    <n v="-12.98"/>
    <n v="-5.3"/>
    <n v="1038.45"/>
    <n v="1038.45"/>
    <n v="1044.81"/>
    <n v="0"/>
    <n v="0"/>
    <n v="0"/>
    <n v="0"/>
    <n v="0"/>
    <n v="0"/>
    <x v="28"/>
    <n v="0"/>
    <x v="28"/>
  </r>
  <r>
    <x v="3"/>
    <s v="Natural Gas"/>
    <s v="1060 INSERVICE"/>
    <s v="Nat Gas Distribution Plant"/>
    <s v="382 - Meter installations"/>
    <x v="13"/>
    <s v=""/>
    <s v=""/>
    <s v=""/>
    <s v=""/>
    <s v=""/>
    <n v="28546.16"/>
    <n v="7.37"/>
    <n v="8.58"/>
    <n v="8.52"/>
    <n v="0"/>
    <n v="0"/>
    <n v="0"/>
    <n v="0"/>
    <n v="0"/>
    <n v="0"/>
    <n v="0"/>
    <n v="0"/>
    <x v="28"/>
    <n v="0"/>
    <x v="28"/>
  </r>
  <r>
    <x v="3"/>
    <s v="Natural Gas"/>
    <s v="1060 INSERVICE"/>
    <s v="Nat Gas Distribution Plant"/>
    <s v="387 - Other equipment"/>
    <x v="17"/>
    <s v=""/>
    <n v="17880.62"/>
    <n v="17880.62"/>
    <n v="21268.78"/>
    <n v="22580.5"/>
    <n v="22580.5"/>
    <n v="22580.5"/>
    <n v="22736.46"/>
    <n v="22736.46"/>
    <n v="17880.62"/>
    <n v="4477"/>
    <n v="34964.75"/>
    <n v="39441.75"/>
    <n v="39441.75"/>
    <n v="39441.75"/>
    <n v="39441.75"/>
    <n v="39441.75"/>
    <x v="137"/>
    <n v="76782.7"/>
    <x v="134"/>
  </r>
  <r>
    <x v="3"/>
    <s v="Natural Gas"/>
    <s v="1060 INSERVICE"/>
    <s v="Nat Gas Distribution Plant"/>
    <s v="392G - Transportation equipment"/>
    <x v="46"/>
    <s v=""/>
    <s v=""/>
    <s v=""/>
    <s v=""/>
    <s v=""/>
    <n v="18475.62"/>
    <n v="18475.62"/>
    <n v="0"/>
    <n v="0"/>
    <n v="0"/>
    <n v="0"/>
    <n v="0"/>
    <n v="0"/>
    <n v="0"/>
    <n v="0"/>
    <n v="0"/>
    <n v="0"/>
    <x v="28"/>
    <n v="0"/>
    <x v="28"/>
  </r>
  <r>
    <x v="3"/>
    <s v="Natural Gas"/>
    <s v="1060 INSERVICE"/>
    <s v="Nat Gas General Plant"/>
    <s v="390G - Structures and improvements"/>
    <x v="21"/>
    <n v="-2210.27"/>
    <n v="-2210.27"/>
    <n v="-2210.27"/>
    <n v="-2210.27"/>
    <n v="-2210.27"/>
    <n v="-2210.27"/>
    <n v="-814.27"/>
    <n v="-814.27"/>
    <n v="0"/>
    <n v="0"/>
    <n v="0"/>
    <n v="0"/>
    <n v="0"/>
    <n v="0"/>
    <n v="0"/>
    <n v="0"/>
    <n v="0"/>
    <x v="138"/>
    <n v="5372.5"/>
    <x v="135"/>
  </r>
  <r>
    <x v="3"/>
    <s v="Natural Gas"/>
    <s v="1060 INSERVICE"/>
    <s v="Nat Gas General Plant"/>
    <s v="391G - Office furniture and equip"/>
    <x v="23"/>
    <s v=""/>
    <n v="637.82000000000005"/>
    <n v="637.82000000000005"/>
    <n v="637.82000000000005"/>
    <n v="637.82000000000005"/>
    <n v="637.82000000000005"/>
    <n v="637.82000000000005"/>
    <n v="637.82000000000005"/>
    <n v="637.82000000000005"/>
    <n v="637.82000000000005"/>
    <n v="0"/>
    <n v="0"/>
    <n v="0"/>
    <n v="5365.65"/>
    <n v="9519.36"/>
    <n v="9519.36"/>
    <n v="8728.1"/>
    <x v="139"/>
    <n v="0"/>
    <x v="28"/>
  </r>
  <r>
    <x v="3"/>
    <s v="Natural Gas"/>
    <s v="1060 INSERVICE"/>
    <s v="Nat Gas General Plant"/>
    <s v="391G - Office furniture and equip"/>
    <x v="42"/>
    <s v=""/>
    <s v=""/>
    <s v=""/>
    <s v=""/>
    <s v=""/>
    <s v=""/>
    <s v=""/>
    <s v=""/>
    <s v=""/>
    <s v=""/>
    <n v="2942.52"/>
    <n v="2942.52"/>
    <n v="2942.52"/>
    <n v="2942.52"/>
    <n v="2942.52"/>
    <n v="2942.52"/>
    <n v="2942.52"/>
    <x v="140"/>
    <n v="2942.52"/>
    <x v="136"/>
  </r>
  <r>
    <x v="3"/>
    <s v="Natural Gas"/>
    <s v="1060 INSERVICE"/>
    <s v="Nat Gas General Plant"/>
    <s v="391G - Office furniture and equip"/>
    <x v="24"/>
    <s v=""/>
    <s v=""/>
    <s v=""/>
    <s v=""/>
    <s v=""/>
    <s v=""/>
    <s v=""/>
    <s v=""/>
    <s v=""/>
    <s v=""/>
    <n v="17568.43"/>
    <n v="21259.93"/>
    <n v="21259.93"/>
    <n v="21259.93"/>
    <n v="22309.41"/>
    <n v="22309.41"/>
    <n v="22180.3"/>
    <x v="141"/>
    <n v="22180.3"/>
    <x v="137"/>
  </r>
  <r>
    <x v="3"/>
    <s v="Natural Gas"/>
    <s v="1060 INSERVICE"/>
    <s v="Nat Gas General Plant"/>
    <s v="391G - Office furniture and equip"/>
    <x v="26"/>
    <s v=""/>
    <s v=""/>
    <s v=""/>
    <s v=""/>
    <n v="605796.81999999995"/>
    <n v="609181.03"/>
    <n v="606278.56999999995"/>
    <n v="631907.30000000005"/>
    <n v="636280.68000000005"/>
    <n v="637474.99"/>
    <n v="650515.24"/>
    <n v="652250.72"/>
    <n v="655283.52"/>
    <n v="655283.52"/>
    <n v="655283.52"/>
    <n v="655283.52"/>
    <n v="655973.92000000004"/>
    <x v="142"/>
    <n v="657713.73"/>
    <x v="138"/>
  </r>
  <r>
    <x v="3"/>
    <s v="Natural Gas"/>
    <s v="1060 INSERVICE"/>
    <s v="Nat Gas General Plant"/>
    <s v="392G - Transportation equipment"/>
    <x v="27"/>
    <s v=""/>
    <s v=""/>
    <s v=""/>
    <s v=""/>
    <s v=""/>
    <s v=""/>
    <s v=""/>
    <s v=""/>
    <s v=""/>
    <s v=""/>
    <s v=""/>
    <n v="18987.63"/>
    <n v="18987.63"/>
    <n v="18987.63"/>
    <n v="18987.63"/>
    <n v="18987.63"/>
    <n v="18987.63"/>
    <x v="143"/>
    <n v="18987.63"/>
    <x v="139"/>
  </r>
  <r>
    <x v="3"/>
    <s v="Natural Gas"/>
    <s v="1060 INSERVICE"/>
    <s v="Nat Gas General Plant"/>
    <s v="392 - Transportation equipment"/>
    <x v="28"/>
    <m/>
    <m/>
    <m/>
    <m/>
    <m/>
    <m/>
    <m/>
    <m/>
    <m/>
    <m/>
    <m/>
    <m/>
    <m/>
    <m/>
    <m/>
    <m/>
    <n v="0"/>
    <x v="144"/>
    <n v="50090.8"/>
    <x v="140"/>
  </r>
  <r>
    <x v="3"/>
    <s v="Natural Gas"/>
    <s v="1060 INSERVICE"/>
    <s v="Nat Gas General Plant"/>
    <s v="392G - Transportation equipment"/>
    <x v="29"/>
    <n v="2957.8"/>
    <n v="3224.39"/>
    <n v="3224.39"/>
    <n v="4257.3100000000004"/>
    <n v="4257.3100000000004"/>
    <n v="4257.3100000000004"/>
    <n v="55341.53"/>
    <n v="357848.39"/>
    <n v="206319.71"/>
    <n v="206319.71"/>
    <n v="204283.09"/>
    <n v="199700.92"/>
    <n v="249297.27"/>
    <n v="391088.4"/>
    <n v="452004"/>
    <n v="405334.52"/>
    <n v="413991.67999999999"/>
    <x v="145"/>
    <n v="501526.69"/>
    <x v="141"/>
  </r>
  <r>
    <x v="3"/>
    <s v="Natural Gas"/>
    <s v="1060 INSERVICE"/>
    <s v="Nat Gas General Plant"/>
    <s v="393 - Stores equipment"/>
    <x v="43"/>
    <m/>
    <m/>
    <m/>
    <m/>
    <m/>
    <m/>
    <m/>
    <m/>
    <m/>
    <m/>
    <m/>
    <m/>
    <m/>
    <m/>
    <m/>
    <m/>
    <n v="0"/>
    <x v="146"/>
    <n v="0"/>
    <x v="28"/>
  </r>
  <r>
    <x v="3"/>
    <s v="Natural Gas"/>
    <s v="1060 INSERVICE"/>
    <s v="Nat Gas General Plant"/>
    <s v="394G - Tools, shop and garage equip"/>
    <x v="31"/>
    <s v=""/>
    <s v=""/>
    <s v=""/>
    <n v="2224.42"/>
    <n v="32671.05"/>
    <n v="34975.26"/>
    <n v="34975.26"/>
    <n v="49757.86"/>
    <n v="49757.86"/>
    <n v="20612.72"/>
    <n v="20251.12"/>
    <n v="20251.12"/>
    <n v="20251.12"/>
    <n v="12240.7"/>
    <n v="26591.599999999999"/>
    <n v="26591.599999999999"/>
    <n v="15626.79"/>
    <x v="147"/>
    <n v="7508.66"/>
    <x v="142"/>
  </r>
  <r>
    <x v="3"/>
    <s v="Natural Gas"/>
    <s v="1060 INSERVICE"/>
    <s v="Nat Gas General Plant"/>
    <s v="396G - Power operated equipment"/>
    <x v="32"/>
    <m/>
    <m/>
    <m/>
    <m/>
    <m/>
    <m/>
    <m/>
    <m/>
    <m/>
    <m/>
    <m/>
    <m/>
    <m/>
    <m/>
    <m/>
    <m/>
    <n v="5168.03"/>
    <x v="148"/>
    <n v="5168.03"/>
    <x v="28"/>
  </r>
  <r>
    <x v="3"/>
    <s v="Natural Gas"/>
    <s v="1060 INSERVICE"/>
    <s v="Nat Gas General Plant"/>
    <s v="397G - Communication equipment"/>
    <x v="33"/>
    <s v=""/>
    <s v=""/>
    <s v=""/>
    <n v="8650"/>
    <n v="16865.509999999998"/>
    <n v="16865.509999999998"/>
    <n v="18509.04"/>
    <n v="118305.24"/>
    <n v="108011.71"/>
    <n v="108011.71"/>
    <n v="155174.84"/>
    <n v="155174.84"/>
    <n v="155174.84"/>
    <n v="155174.84"/>
    <n v="155174.84"/>
    <n v="155174.84"/>
    <n v="155174.84"/>
    <x v="149"/>
    <n v="144722.48000000001"/>
    <x v="14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M81" firstHeaderRow="0" firstDataRow="1" firstDataCol="1"/>
  <pivotFields count="25"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axis="axisRow" showAll="0">
      <items count="29">
        <item x="24"/>
        <item x="20"/>
        <item x="21"/>
        <item x="25"/>
        <item x="0"/>
        <item x="1"/>
        <item x="2"/>
        <item x="3"/>
        <item x="4"/>
        <item x="5"/>
        <item x="6"/>
        <item x="7"/>
        <item x="8"/>
        <item x="9"/>
        <item x="22"/>
        <item x="10"/>
        <item x="11"/>
        <item x="14"/>
        <item x="15"/>
        <item x="12"/>
        <item x="26"/>
        <item x="16"/>
        <item x="27"/>
        <item x="23"/>
        <item x="17"/>
        <item x="18"/>
        <item x="19"/>
        <item x="1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>
      <items count="140">
        <item x="133"/>
        <item x="130"/>
        <item x="27"/>
        <item x="131"/>
        <item x="82"/>
        <item x="134"/>
        <item x="129"/>
        <item x="62"/>
        <item x="53"/>
        <item x="78"/>
        <item x="77"/>
        <item x="66"/>
        <item x="86"/>
        <item x="79"/>
        <item x="47"/>
        <item x="124"/>
        <item x="64"/>
        <item x="38"/>
        <item x="71"/>
        <item x="29"/>
        <item x="44"/>
        <item x="88"/>
        <item x="80"/>
        <item x="83"/>
        <item x="85"/>
        <item x="36"/>
        <item x="19"/>
        <item x="18"/>
        <item x="33"/>
        <item x="75"/>
        <item x="67"/>
        <item x="132"/>
        <item x="46"/>
        <item x="35"/>
        <item x="61"/>
        <item x="37"/>
        <item x="63"/>
        <item x="119"/>
        <item x="49"/>
        <item x="65"/>
        <item x="45"/>
        <item x="34"/>
        <item x="137"/>
        <item x="21"/>
        <item x="41"/>
        <item x="102"/>
        <item x="23"/>
        <item x="84"/>
        <item x="116"/>
        <item x="59"/>
        <item x="56"/>
        <item x="113"/>
        <item x="20"/>
        <item x="105"/>
        <item x="118"/>
        <item x="115"/>
        <item x="112"/>
        <item x="55"/>
        <item x="81"/>
        <item x="50"/>
        <item x="26"/>
        <item x="60"/>
        <item x="22"/>
        <item x="76"/>
        <item x="72"/>
        <item x="24"/>
        <item x="138"/>
        <item x="111"/>
        <item x="58"/>
        <item x="51"/>
        <item x="54"/>
        <item x="52"/>
        <item x="87"/>
        <item x="17"/>
        <item x="123"/>
        <item x="1"/>
        <item x="125"/>
        <item x="42"/>
        <item x="107"/>
        <item x="74"/>
        <item x="57"/>
        <item x="127"/>
        <item x="104"/>
        <item x="30"/>
        <item x="73"/>
        <item x="136"/>
        <item x="25"/>
        <item x="48"/>
        <item x="31"/>
        <item x="68"/>
        <item x="70"/>
        <item x="13"/>
        <item x="135"/>
        <item x="120"/>
        <item x="28"/>
        <item x="89"/>
        <item x="109"/>
        <item x="2"/>
        <item x="32"/>
        <item x="69"/>
        <item x="121"/>
        <item x="110"/>
        <item x="122"/>
        <item x="40"/>
        <item x="101"/>
        <item x="16"/>
        <item x="93"/>
        <item x="96"/>
        <item x="15"/>
        <item x="103"/>
        <item x="14"/>
        <item x="39"/>
        <item x="108"/>
        <item x="11"/>
        <item x="6"/>
        <item x="9"/>
        <item x="126"/>
        <item x="117"/>
        <item x="106"/>
        <item x="100"/>
        <item x="114"/>
        <item x="12"/>
        <item x="10"/>
        <item x="94"/>
        <item x="7"/>
        <item x="128"/>
        <item x="99"/>
        <item x="98"/>
        <item x="8"/>
        <item x="4"/>
        <item x="3"/>
        <item x="97"/>
        <item x="5"/>
        <item x="91"/>
        <item x="95"/>
        <item x="90"/>
        <item x="92"/>
        <item x="0"/>
        <item x="43"/>
        <item t="default"/>
      </items>
    </pivotField>
    <pivotField dataField="1" showAll="0">
      <items count="141">
        <item x="28"/>
        <item x="133"/>
        <item x="83"/>
        <item x="135"/>
        <item x="131"/>
        <item x="63"/>
        <item x="132"/>
        <item x="54"/>
        <item x="79"/>
        <item x="78"/>
        <item x="9"/>
        <item x="67"/>
        <item x="87"/>
        <item x="80"/>
        <item x="47"/>
        <item x="125"/>
        <item x="65"/>
        <item x="38"/>
        <item x="72"/>
        <item x="30"/>
        <item x="130"/>
        <item x="44"/>
        <item x="89"/>
        <item x="81"/>
        <item x="84"/>
        <item x="86"/>
        <item x="37"/>
        <item x="20"/>
        <item x="19"/>
        <item x="34"/>
        <item x="76"/>
        <item x="68"/>
        <item x="134"/>
        <item x="46"/>
        <item x="36"/>
        <item x="62"/>
        <item x="0"/>
        <item x="64"/>
        <item x="120"/>
        <item x="50"/>
        <item x="66"/>
        <item x="45"/>
        <item x="35"/>
        <item x="138"/>
        <item x="22"/>
        <item x="41"/>
        <item x="103"/>
        <item x="113"/>
        <item x="24"/>
        <item x="85"/>
        <item x="117"/>
        <item x="60"/>
        <item x="57"/>
        <item x="114"/>
        <item x="21"/>
        <item x="106"/>
        <item x="119"/>
        <item x="116"/>
        <item x="56"/>
        <item x="82"/>
        <item x="51"/>
        <item x="27"/>
        <item x="61"/>
        <item x="23"/>
        <item x="77"/>
        <item x="73"/>
        <item x="139"/>
        <item x="25"/>
        <item x="112"/>
        <item x="59"/>
        <item x="52"/>
        <item x="55"/>
        <item x="53"/>
        <item x="88"/>
        <item x="128"/>
        <item x="18"/>
        <item x="124"/>
        <item x="137"/>
        <item x="1"/>
        <item x="126"/>
        <item x="42"/>
        <item x="108"/>
        <item x="75"/>
        <item x="58"/>
        <item x="105"/>
        <item x="31"/>
        <item x="74"/>
        <item x="26"/>
        <item x="49"/>
        <item x="32"/>
        <item x="69"/>
        <item x="71"/>
        <item x="14"/>
        <item x="136"/>
        <item x="121"/>
        <item x="29"/>
        <item x="90"/>
        <item x="110"/>
        <item x="2"/>
        <item x="33"/>
        <item x="70"/>
        <item x="122"/>
        <item x="111"/>
        <item x="123"/>
        <item x="102"/>
        <item x="40"/>
        <item x="17"/>
        <item x="94"/>
        <item x="97"/>
        <item x="16"/>
        <item x="104"/>
        <item x="15"/>
        <item x="109"/>
        <item x="39"/>
        <item x="12"/>
        <item x="6"/>
        <item x="127"/>
        <item x="10"/>
        <item x="118"/>
        <item x="107"/>
        <item x="115"/>
        <item x="101"/>
        <item x="13"/>
        <item x="11"/>
        <item x="95"/>
        <item x="7"/>
        <item x="129"/>
        <item x="100"/>
        <item x="99"/>
        <item x="8"/>
        <item x="4"/>
        <item x="3"/>
        <item x="98"/>
        <item x="5"/>
        <item x="92"/>
        <item x="96"/>
        <item x="91"/>
        <item x="93"/>
        <item x="48"/>
        <item x="43"/>
        <item t="default"/>
      </items>
    </pivotField>
    <pivotField dataField="1" showAll="0">
      <items count="143">
        <item x="43"/>
        <item x="28"/>
        <item x="84"/>
        <item x="137"/>
        <item x="64"/>
        <item x="135"/>
        <item x="55"/>
        <item x="80"/>
        <item x="79"/>
        <item x="134"/>
        <item x="9"/>
        <item x="68"/>
        <item x="88"/>
        <item x="81"/>
        <item x="48"/>
        <item x="132"/>
        <item x="126"/>
        <item x="66"/>
        <item x="38"/>
        <item x="73"/>
        <item x="30"/>
        <item x="133"/>
        <item x="90"/>
        <item x="82"/>
        <item x="85"/>
        <item x="87"/>
        <item x="37"/>
        <item x="45"/>
        <item x="20"/>
        <item x="136"/>
        <item x="19"/>
        <item x="34"/>
        <item x="77"/>
        <item x="69"/>
        <item x="140"/>
        <item x="47"/>
        <item x="36"/>
        <item x="63"/>
        <item x="0"/>
        <item x="65"/>
        <item x="121"/>
        <item x="51"/>
        <item x="67"/>
        <item x="46"/>
        <item x="35"/>
        <item x="114"/>
        <item x="22"/>
        <item x="41"/>
        <item x="104"/>
        <item x="24"/>
        <item x="86"/>
        <item x="118"/>
        <item x="61"/>
        <item x="58"/>
        <item x="115"/>
        <item x="107"/>
        <item x="120"/>
        <item x="117"/>
        <item x="57"/>
        <item x="83"/>
        <item x="52"/>
        <item x="21"/>
        <item x="27"/>
        <item x="62"/>
        <item x="23"/>
        <item x="78"/>
        <item x="74"/>
        <item x="141"/>
        <item x="131"/>
        <item x="25"/>
        <item x="113"/>
        <item x="60"/>
        <item x="53"/>
        <item x="56"/>
        <item x="54"/>
        <item x="89"/>
        <item x="18"/>
        <item x="125"/>
        <item x="139"/>
        <item x="1"/>
        <item x="127"/>
        <item x="42"/>
        <item x="109"/>
        <item x="76"/>
        <item x="59"/>
        <item x="106"/>
        <item x="31"/>
        <item x="75"/>
        <item x="26"/>
        <item x="50"/>
        <item x="32"/>
        <item x="70"/>
        <item x="72"/>
        <item x="108"/>
        <item x="129"/>
        <item x="14"/>
        <item x="138"/>
        <item x="29"/>
        <item x="122"/>
        <item x="91"/>
        <item x="111"/>
        <item x="2"/>
        <item x="33"/>
        <item x="71"/>
        <item x="123"/>
        <item x="112"/>
        <item x="124"/>
        <item x="103"/>
        <item x="40"/>
        <item x="17"/>
        <item x="95"/>
        <item x="98"/>
        <item x="16"/>
        <item x="105"/>
        <item x="15"/>
        <item x="110"/>
        <item x="39"/>
        <item x="12"/>
        <item x="6"/>
        <item x="10"/>
        <item x="128"/>
        <item x="119"/>
        <item x="116"/>
        <item x="102"/>
        <item x="13"/>
        <item x="96"/>
        <item x="11"/>
        <item x="7"/>
        <item x="130"/>
        <item x="101"/>
        <item x="100"/>
        <item x="8"/>
        <item x="4"/>
        <item x="3"/>
        <item x="99"/>
        <item x="5"/>
        <item x="93"/>
        <item x="97"/>
        <item x="92"/>
        <item x="94"/>
        <item x="49"/>
        <item x="44"/>
        <item t="default"/>
      </items>
    </pivotField>
    <pivotField dataField="1" showAll="0">
      <items count="141">
        <item x="28"/>
        <item x="83"/>
        <item x="63"/>
        <item x="132"/>
        <item x="54"/>
        <item x="79"/>
        <item x="78"/>
        <item x="9"/>
        <item x="134"/>
        <item x="67"/>
        <item x="87"/>
        <item x="80"/>
        <item x="133"/>
        <item x="47"/>
        <item x="125"/>
        <item x="65"/>
        <item x="38"/>
        <item x="72"/>
        <item x="30"/>
        <item x="131"/>
        <item x="89"/>
        <item x="81"/>
        <item x="84"/>
        <item x="86"/>
        <item x="37"/>
        <item x="44"/>
        <item x="20"/>
        <item x="135"/>
        <item x="19"/>
        <item x="34"/>
        <item x="138"/>
        <item x="76"/>
        <item x="68"/>
        <item x="46"/>
        <item x="36"/>
        <item x="62"/>
        <item x="0"/>
        <item x="64"/>
        <item x="120"/>
        <item x="50"/>
        <item x="66"/>
        <item x="45"/>
        <item x="35"/>
        <item x="113"/>
        <item x="22"/>
        <item x="41"/>
        <item x="103"/>
        <item x="24"/>
        <item x="85"/>
        <item x="117"/>
        <item x="57"/>
        <item x="60"/>
        <item x="114"/>
        <item x="106"/>
        <item x="119"/>
        <item x="116"/>
        <item x="56"/>
        <item x="82"/>
        <item x="51"/>
        <item x="21"/>
        <item x="27"/>
        <item x="61"/>
        <item x="130"/>
        <item x="23"/>
        <item x="77"/>
        <item x="73"/>
        <item x="25"/>
        <item x="112"/>
        <item x="59"/>
        <item x="139"/>
        <item x="52"/>
        <item x="55"/>
        <item x="53"/>
        <item x="88"/>
        <item x="18"/>
        <item x="124"/>
        <item x="137"/>
        <item x="1"/>
        <item x="126"/>
        <item x="42"/>
        <item x="108"/>
        <item x="75"/>
        <item x="58"/>
        <item x="105"/>
        <item x="31"/>
        <item x="74"/>
        <item x="26"/>
        <item x="49"/>
        <item x="32"/>
        <item x="69"/>
        <item x="71"/>
        <item x="128"/>
        <item x="107"/>
        <item x="14"/>
        <item x="136"/>
        <item x="29"/>
        <item x="90"/>
        <item x="121"/>
        <item x="110"/>
        <item x="2"/>
        <item x="33"/>
        <item x="70"/>
        <item x="122"/>
        <item x="111"/>
        <item x="123"/>
        <item x="102"/>
        <item x="17"/>
        <item x="40"/>
        <item x="94"/>
        <item x="97"/>
        <item x="16"/>
        <item x="104"/>
        <item x="15"/>
        <item x="109"/>
        <item x="39"/>
        <item x="12"/>
        <item x="6"/>
        <item x="10"/>
        <item x="118"/>
        <item x="127"/>
        <item x="115"/>
        <item x="101"/>
        <item x="13"/>
        <item x="95"/>
        <item x="11"/>
        <item x="7"/>
        <item x="129"/>
        <item x="100"/>
        <item x="99"/>
        <item x="8"/>
        <item x="4"/>
        <item x="3"/>
        <item x="5"/>
        <item x="98"/>
        <item x="92"/>
        <item x="96"/>
        <item x="91"/>
        <item x="93"/>
        <item x="48"/>
        <item x="43"/>
        <item t="default"/>
      </items>
    </pivotField>
    <pivotField dataField="1" showAll="0">
      <items count="141">
        <item x="28"/>
        <item x="82"/>
        <item x="62"/>
        <item x="54"/>
        <item x="78"/>
        <item x="77"/>
        <item x="133"/>
        <item x="66"/>
        <item x="86"/>
        <item x="79"/>
        <item x="47"/>
        <item x="124"/>
        <item x="38"/>
        <item x="71"/>
        <item x="30"/>
        <item x="88"/>
        <item x="80"/>
        <item x="83"/>
        <item x="64"/>
        <item x="85"/>
        <item x="9"/>
        <item x="37"/>
        <item x="44"/>
        <item x="129"/>
        <item x="20"/>
        <item x="136"/>
        <item x="19"/>
        <item x="34"/>
        <item x="138"/>
        <item x="75"/>
        <item x="67"/>
        <item x="131"/>
        <item x="134"/>
        <item x="46"/>
        <item x="36"/>
        <item x="61"/>
        <item x="0"/>
        <item x="130"/>
        <item x="63"/>
        <item x="119"/>
        <item x="50"/>
        <item x="65"/>
        <item x="132"/>
        <item x="45"/>
        <item x="35"/>
        <item x="112"/>
        <item x="22"/>
        <item x="41"/>
        <item x="102"/>
        <item x="24"/>
        <item x="84"/>
        <item x="116"/>
        <item x="57"/>
        <item x="60"/>
        <item x="113"/>
        <item x="105"/>
        <item x="118"/>
        <item x="115"/>
        <item x="56"/>
        <item x="81"/>
        <item x="51"/>
        <item x="21"/>
        <item x="27"/>
        <item x="23"/>
        <item x="76"/>
        <item x="72"/>
        <item x="25"/>
        <item x="111"/>
        <item x="59"/>
        <item x="139"/>
        <item x="52"/>
        <item x="55"/>
        <item x="87"/>
        <item x="18"/>
        <item x="123"/>
        <item x="137"/>
        <item x="1"/>
        <item x="125"/>
        <item x="42"/>
        <item x="107"/>
        <item x="74"/>
        <item x="53"/>
        <item x="58"/>
        <item x="104"/>
        <item x="31"/>
        <item x="73"/>
        <item x="26"/>
        <item x="49"/>
        <item x="32"/>
        <item x="68"/>
        <item x="70"/>
        <item x="106"/>
        <item x="14"/>
        <item x="127"/>
        <item x="135"/>
        <item x="29"/>
        <item x="89"/>
        <item x="120"/>
        <item x="109"/>
        <item x="2"/>
        <item x="33"/>
        <item x="69"/>
        <item x="121"/>
        <item x="110"/>
        <item x="122"/>
        <item x="101"/>
        <item x="17"/>
        <item x="40"/>
        <item x="93"/>
        <item x="96"/>
        <item x="16"/>
        <item x="103"/>
        <item x="15"/>
        <item x="108"/>
        <item x="39"/>
        <item x="12"/>
        <item x="6"/>
        <item x="10"/>
        <item x="126"/>
        <item x="117"/>
        <item x="114"/>
        <item x="100"/>
        <item x="13"/>
        <item x="94"/>
        <item x="11"/>
        <item x="7"/>
        <item x="128"/>
        <item x="99"/>
        <item x="98"/>
        <item x="8"/>
        <item x="4"/>
        <item x="3"/>
        <item x="5"/>
        <item x="97"/>
        <item x="91"/>
        <item x="95"/>
        <item x="90"/>
        <item x="92"/>
        <item x="48"/>
        <item x="43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2">
    <field x="0"/>
    <field x="4"/>
  </rowFields>
  <rowItems count="78">
    <i>
      <x/>
    </i>
    <i r="1">
      <x v="1"/>
    </i>
    <i r="1">
      <x v="2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1"/>
    </i>
    <i r="1">
      <x v="24"/>
    </i>
    <i r="1">
      <x v="25"/>
    </i>
    <i r="1">
      <x v="26"/>
    </i>
    <i r="1">
      <x v="27"/>
    </i>
    <i>
      <x v="1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5"/>
    </i>
    <i r="1">
      <x v="16"/>
    </i>
    <i r="1">
      <x v="19"/>
    </i>
    <i r="1">
      <x v="21"/>
    </i>
    <i>
      <x v="2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5"/>
    </i>
    <i r="1">
      <x v="17"/>
    </i>
    <i r="1">
      <x v="18"/>
    </i>
    <i r="1">
      <x v="19"/>
    </i>
    <i r="1">
      <x v="24"/>
    </i>
    <i r="1">
      <x v="25"/>
    </i>
    <i r="1">
      <x v="27"/>
    </i>
    <i>
      <x v="3"/>
    </i>
    <i r="1">
      <x/>
    </i>
    <i r="1">
      <x v="3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dataFields count="12">
    <dataField name="Sum of December 2020" fld="13" baseField="0" baseItem="1"/>
    <dataField name="Sum of January 2021" fld="14" baseField="0" baseItem="1"/>
    <dataField name="Sum of February 2021" fld="15" baseField="0" baseItem="2"/>
    <dataField name="Sum of March 2021" fld="16" baseField="0" baseItem="3"/>
    <dataField name="Sum of April 2021" fld="17" baseField="0" baseItem="4"/>
    <dataField name="Sum of May 2021" fld="18" baseField="0" baseItem="5"/>
    <dataField name="Sum of June 2021" fld="19" baseField="0" baseItem="6"/>
    <dataField name="Sum of July 2021" fld="20" baseField="0" baseItem="7"/>
    <dataField name="Sum of August 2021" fld="21" baseField="0" baseItem="8"/>
    <dataField name="Sum of September 2021" fld="22" baseField="0" baseItem="11"/>
    <dataField name="Sum of 10/2021" fld="23" baseField="0" baseItem="9"/>
    <dataField name="Sum of 11/2021" fld="2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3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N51" firstHeaderRow="0" firstDataRow="1" firstDataCol="1" rowPageCount="1" colPageCount="1"/>
  <pivotFields count="26">
    <pivotField axis="axisPage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axis="axisRow" showAll="0">
      <items count="48">
        <item x="44"/>
        <item x="36"/>
        <item x="37"/>
        <item x="45"/>
        <item x="0"/>
        <item x="1"/>
        <item x="40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38"/>
        <item x="16"/>
        <item x="17"/>
        <item x="39"/>
        <item x="20"/>
        <item x="21"/>
        <item x="22"/>
        <item x="23"/>
        <item x="42"/>
        <item x="24"/>
        <item x="25"/>
        <item x="26"/>
        <item x="41"/>
        <item x="18"/>
        <item x="27"/>
        <item x="28"/>
        <item x="29"/>
        <item x="46"/>
        <item x="30"/>
        <item x="43"/>
        <item x="31"/>
        <item x="32"/>
        <item x="33"/>
        <item x="34"/>
        <item x="35"/>
        <item x="1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 defaultSubtotal="0">
      <items count="150">
        <item x="28"/>
        <item x="87"/>
        <item x="67"/>
        <item x="59"/>
        <item x="83"/>
        <item x="82"/>
        <item x="146"/>
        <item x="140"/>
        <item x="71"/>
        <item x="92"/>
        <item x="84"/>
        <item x="52"/>
        <item x="148"/>
        <item x="138"/>
        <item x="91"/>
        <item x="50"/>
        <item x="130"/>
        <item x="139"/>
        <item x="38"/>
        <item x="76"/>
        <item x="46"/>
        <item x="30"/>
        <item x="94"/>
        <item x="85"/>
        <item x="88"/>
        <item x="90"/>
        <item x="45"/>
        <item x="37"/>
        <item x="135"/>
        <item x="20"/>
        <item x="147"/>
        <item x="143"/>
        <item x="19"/>
        <item x="51"/>
        <item x="34"/>
        <item x="80"/>
        <item x="72"/>
        <item x="141"/>
        <item x="9"/>
        <item x="44"/>
        <item x="49"/>
        <item x="36"/>
        <item x="47"/>
        <item x="66"/>
        <item x="0"/>
        <item x="136"/>
        <item x="68"/>
        <item x="125"/>
        <item x="70"/>
        <item x="137"/>
        <item x="48"/>
        <item x="35"/>
        <item x="118"/>
        <item x="22"/>
        <item x="69"/>
        <item x="24"/>
        <item x="108"/>
        <item x="89"/>
        <item x="122"/>
        <item x="55"/>
        <item x="62"/>
        <item x="65"/>
        <item x="119"/>
        <item x="23"/>
        <item x="111"/>
        <item x="124"/>
        <item x="121"/>
        <item x="61"/>
        <item x="86"/>
        <item x="21"/>
        <item x="27"/>
        <item x="42"/>
        <item x="81"/>
        <item x="56"/>
        <item x="77"/>
        <item x="25"/>
        <item x="54"/>
        <item x="117"/>
        <item x="149"/>
        <item x="64"/>
        <item x="57"/>
        <item x="60"/>
        <item x="93"/>
        <item x="18"/>
        <item x="129"/>
        <item x="1"/>
        <item x="131"/>
        <item x="113"/>
        <item x="79"/>
        <item x="58"/>
        <item x="63"/>
        <item x="110"/>
        <item x="31"/>
        <item x="78"/>
        <item x="43"/>
        <item x="26"/>
        <item x="53"/>
        <item x="145"/>
        <item x="32"/>
        <item x="73"/>
        <item x="75"/>
        <item x="112"/>
        <item x="14"/>
        <item x="142"/>
        <item x="29"/>
        <item x="95"/>
        <item x="126"/>
        <item x="115"/>
        <item x="2"/>
        <item x="33"/>
        <item x="133"/>
        <item x="74"/>
        <item x="40"/>
        <item x="127"/>
        <item x="116"/>
        <item x="128"/>
        <item x="107"/>
        <item x="17"/>
        <item x="99"/>
        <item x="102"/>
        <item x="16"/>
        <item x="109"/>
        <item x="15"/>
        <item x="114"/>
        <item x="12"/>
        <item x="6"/>
        <item x="41"/>
        <item x="123"/>
        <item x="10"/>
        <item x="120"/>
        <item x="39"/>
        <item x="106"/>
        <item x="132"/>
        <item x="13"/>
        <item x="100"/>
        <item x="11"/>
        <item x="7"/>
        <item x="105"/>
        <item x="104"/>
        <item x="134"/>
        <item x="8"/>
        <item x="4"/>
        <item x="3"/>
        <item x="5"/>
        <item x="97"/>
        <item x="103"/>
        <item x="101"/>
        <item x="96"/>
        <item x="98"/>
        <item x="144"/>
      </items>
    </pivotField>
    <pivotField dataField="1" showAll="0" defaultSubtotal="0"/>
    <pivotField dataField="1" showAll="0" defaultSubtotal="0">
      <items count="144">
        <item x="28"/>
        <item x="85"/>
        <item x="66"/>
        <item x="58"/>
        <item x="81"/>
        <item x="80"/>
        <item x="136"/>
        <item x="69"/>
        <item x="89"/>
        <item x="82"/>
        <item x="51"/>
        <item x="135"/>
        <item x="49"/>
        <item x="127"/>
        <item x="38"/>
        <item x="30"/>
        <item x="46"/>
        <item x="45"/>
        <item x="91"/>
        <item x="83"/>
        <item x="86"/>
        <item x="88"/>
        <item x="36"/>
        <item x="132"/>
        <item x="74"/>
        <item x="20"/>
        <item x="139"/>
        <item x="19"/>
        <item x="50"/>
        <item x="78"/>
        <item x="70"/>
        <item x="137"/>
        <item x="44"/>
        <item x="48"/>
        <item x="35"/>
        <item x="65"/>
        <item x="47"/>
        <item x="37"/>
        <item x="133"/>
        <item x="67"/>
        <item x="142"/>
        <item x="122"/>
        <item x="68"/>
        <item x="9"/>
        <item x="34"/>
        <item x="115"/>
        <item x="140"/>
        <item x="22"/>
        <item x="24"/>
        <item x="105"/>
        <item x="54"/>
        <item x="87"/>
        <item x="119"/>
        <item x="55"/>
        <item x="61"/>
        <item x="116"/>
        <item x="64"/>
        <item x="23"/>
        <item x="108"/>
        <item x="121"/>
        <item x="118"/>
        <item x="60"/>
        <item x="134"/>
        <item x="84"/>
        <item x="21"/>
        <item x="27"/>
        <item x="42"/>
        <item x="79"/>
        <item x="43"/>
        <item x="75"/>
        <item x="25"/>
        <item x="53"/>
        <item x="114"/>
        <item x="143"/>
        <item x="63"/>
        <item x="59"/>
        <item x="90"/>
        <item x="18"/>
        <item x="126"/>
        <item x="1"/>
        <item x="128"/>
        <item x="56"/>
        <item x="110"/>
        <item x="77"/>
        <item x="57"/>
        <item x="62"/>
        <item x="107"/>
        <item x="31"/>
        <item x="76"/>
        <item x="26"/>
        <item x="52"/>
        <item x="32"/>
        <item x="71"/>
        <item x="73"/>
        <item x="109"/>
        <item x="14"/>
        <item x="141"/>
        <item x="29"/>
        <item x="138"/>
        <item x="92"/>
        <item x="123"/>
        <item x="112"/>
        <item x="2"/>
        <item x="33"/>
        <item x="130"/>
        <item x="72"/>
        <item x="124"/>
        <item x="40"/>
        <item x="113"/>
        <item x="125"/>
        <item x="104"/>
        <item x="17"/>
        <item x="96"/>
        <item x="99"/>
        <item x="16"/>
        <item x="106"/>
        <item x="15"/>
        <item x="111"/>
        <item x="12"/>
        <item x="41"/>
        <item x="6"/>
        <item x="120"/>
        <item x="10"/>
        <item x="39"/>
        <item x="117"/>
        <item x="129"/>
        <item x="103"/>
        <item x="13"/>
        <item x="97"/>
        <item x="11"/>
        <item x="7"/>
        <item x="102"/>
        <item x="101"/>
        <item x="8"/>
        <item x="4"/>
        <item x="131"/>
        <item x="3"/>
        <item x="5"/>
        <item x="94"/>
        <item x="100"/>
        <item x="98"/>
        <item x="93"/>
        <item x="95"/>
        <item x="0"/>
      </items>
    </pivotField>
  </pivotFields>
  <rowFields count="1">
    <field x="5"/>
  </rowFields>
  <rowItems count="4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 t="grand">
      <x/>
    </i>
  </rowItems>
  <colFields count="1">
    <field x="-2"/>
  </colFields>
  <colItems count="1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</colItems>
  <pageFields count="1">
    <pageField fld="0" hier="-1"/>
  </pageFields>
  <dataFields count="13">
    <dataField name="Sum of December 2020" fld="13" baseField="0" baseItem="1"/>
    <dataField name="Sum of January 2021" fld="14" baseField="0" baseItem="1"/>
    <dataField name="Sum of February 2021" fld="15" baseField="0" baseItem="2"/>
    <dataField name="Sum of March 2021" fld="16" baseField="0" baseItem="3"/>
    <dataField name="Sum of April 2021" fld="17" baseField="0" baseItem="4"/>
    <dataField name="Sum of May 2021" fld="18" baseField="0" baseItem="5"/>
    <dataField name="Sum of June 2021" fld="19" baseField="0" baseItem="6"/>
    <dataField name="Sum of July 2021" fld="20" baseField="0" baseItem="7"/>
    <dataField name="Sum of August 2021" fld="21" baseField="0" baseItem="8"/>
    <dataField name="Sum of September 2021" fld="22" baseField="0" baseItem="9"/>
    <dataField name="Sum of October 2021" fld="23" baseField="5" baseItem="16"/>
    <dataField name="Sum of November 2021" fld="24" baseField="0" baseItem="0"/>
    <dataField name="Sum of December 2021" fld="25" baseField="5" baseItem="16"/>
  </dataFields>
  <formats count="4">
    <format dxfId="45">
      <pivotArea collapsedLevelsAreSubtotals="1" fieldPosition="0">
        <references count="2">
          <reference field="4294967294" count="1" selected="0">
            <x v="0"/>
          </reference>
          <reference field="5" count="1">
            <x v="5"/>
          </reference>
        </references>
      </pivotArea>
    </format>
    <format dxfId="44">
      <pivotArea collapsedLevelsAreSubtotals="1" fieldPosition="0">
        <references count="2">
          <reference field="4294967294" count="1" selected="0">
            <x v="0"/>
          </reference>
          <reference field="5" count="1">
            <x v="25"/>
          </reference>
        </references>
      </pivotArea>
    </format>
    <format dxfId="43">
      <pivotArea outline="0" collapsedLevelsAreSubtotals="1" fieldPosition="0"/>
    </format>
    <format dxfId="4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N123" firstHeaderRow="0" firstDataRow="1" firstDataCol="1"/>
  <pivotFields count="26"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axis="axisRow" showAll="0">
      <items count="48">
        <item x="44"/>
        <item x="36"/>
        <item x="37"/>
        <item x="45"/>
        <item x="0"/>
        <item x="1"/>
        <item x="40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38"/>
        <item x="16"/>
        <item x="17"/>
        <item x="39"/>
        <item x="20"/>
        <item x="21"/>
        <item x="22"/>
        <item x="23"/>
        <item x="42"/>
        <item x="24"/>
        <item x="25"/>
        <item x="26"/>
        <item x="41"/>
        <item x="18"/>
        <item x="27"/>
        <item x="28"/>
        <item x="29"/>
        <item x="46"/>
        <item x="30"/>
        <item x="43"/>
        <item x="31"/>
        <item x="32"/>
        <item x="33"/>
        <item x="34"/>
        <item x="35"/>
        <item x="1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numFmtId="43" showAll="0"/>
    <pivotField dataField="1" numFmtId="43" showAl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</pivotFields>
  <rowFields count="2">
    <field x="0"/>
    <field x="5"/>
  </rowFields>
  <rowItems count="120">
    <i>
      <x/>
    </i>
    <i r="1">
      <x v="1"/>
    </i>
    <i r="1">
      <x v="2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30"/>
    </i>
    <i r="1">
      <x v="31"/>
    </i>
    <i r="1">
      <x v="32"/>
    </i>
    <i r="1">
      <x v="34"/>
    </i>
    <i r="1">
      <x v="35"/>
    </i>
    <i r="1">
      <x v="36"/>
    </i>
    <i r="1">
      <x v="37"/>
    </i>
    <i r="1">
      <x v="39"/>
    </i>
    <i r="1">
      <x v="41"/>
    </i>
    <i r="1">
      <x v="42"/>
    </i>
    <i r="1">
      <x v="43"/>
    </i>
    <i r="1">
      <x v="44"/>
    </i>
    <i r="1">
      <x v="45"/>
    </i>
    <i r="1">
      <x v="46"/>
    </i>
    <i>
      <x v="1"/>
    </i>
    <i r="1">
      <x v="8"/>
    </i>
    <i r="1">
      <x v="9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  <i r="1">
      <x v="22"/>
    </i>
    <i r="1">
      <x v="23"/>
    </i>
    <i r="1">
      <x v="31"/>
    </i>
    <i r="1">
      <x v="34"/>
    </i>
    <i r="1">
      <x v="37"/>
    </i>
    <i>
      <x v="2"/>
    </i>
    <i r="1">
      <x v="6"/>
    </i>
    <i r="1">
      <x v="8"/>
    </i>
    <i r="1">
      <x v="9"/>
    </i>
    <i r="1">
      <x v="11"/>
    </i>
    <i r="1">
      <x v="12"/>
    </i>
    <i r="1">
      <x v="13"/>
    </i>
    <i r="1">
      <x v="16"/>
    </i>
    <i r="1">
      <x v="18"/>
    </i>
    <i r="1">
      <x v="20"/>
    </i>
    <i r="1">
      <x v="22"/>
    </i>
    <i r="1">
      <x v="24"/>
    </i>
    <i r="1">
      <x v="25"/>
    </i>
    <i r="1">
      <x v="27"/>
    </i>
    <i r="1">
      <x v="31"/>
    </i>
    <i r="1">
      <x v="32"/>
    </i>
    <i r="1">
      <x v="33"/>
    </i>
    <i r="1">
      <x v="34"/>
    </i>
    <i r="1">
      <x v="41"/>
    </i>
    <i r="1">
      <x v="42"/>
    </i>
    <i r="1">
      <x v="45"/>
    </i>
    <i>
      <x v="3"/>
    </i>
    <i r="1">
      <x/>
    </i>
    <i r="1">
      <x v="3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5"/>
    </i>
    <i r="1">
      <x v="46"/>
    </i>
    <i t="grand">
      <x/>
    </i>
  </rowItems>
  <colFields count="1">
    <field x="-2"/>
  </colFields>
  <colItems count="1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</colItems>
  <dataFields count="13">
    <dataField name="Sum of December 2020" fld="13" baseField="0" baseItem="0"/>
    <dataField name="Sum of January 2021" fld="14" baseField="0" baseItem="0"/>
    <dataField name="Sum of February 2021" fld="15" baseField="0" baseItem="0"/>
    <dataField name="Sum of March 2021" fld="16" baseField="0" baseItem="0"/>
    <dataField name="Sum of April 2021" fld="17" baseField="0" baseItem="0"/>
    <dataField name="Sum of May 2021" fld="18" baseField="0" baseItem="0"/>
    <dataField name="Sum of June 2021" fld="19" baseField="0" baseItem="0"/>
    <dataField name="Sum of July 2021" fld="20" baseField="5" baseItem="17"/>
    <dataField name="Sum of August 2021" fld="21" baseField="5" baseItem="17"/>
    <dataField name="Sum of September 2021" fld="22" baseField="5" baseItem="20"/>
    <dataField name="Sum of October 2021" fld="23" baseField="5" baseItem="8"/>
    <dataField name="Sum of November 2021" fld="24" baseField="0" baseItem="0"/>
    <dataField name="Sum of December 2021" fld="25" baseField="0" baseItem="0"/>
  </dataFields>
  <formats count="37">
    <format dxfId="41">
      <pivotArea outline="0" collapsedLevelsAreSubtotals="1" fieldPosition="0"/>
    </format>
    <format dxfId="40">
      <pivotArea outline="0" collapsedLevelsAreSubtotals="1" fieldPosition="0"/>
    </format>
    <format dxfId="39">
      <pivotArea outline="0" collapsedLevelsAreSubtotals="1" fieldPosition="0"/>
    </format>
    <format dxfId="38">
      <pivotArea outline="0" collapsedLevelsAreSubtotals="1" fieldPosition="0"/>
    </format>
    <format dxfId="37">
      <pivotArea outline="0" collapsedLevelsAreSubtotals="1" fieldPosition="0"/>
    </format>
    <format dxfId="36">
      <pivotArea outline="0" collapsedLevelsAreSubtotals="1" fieldPosition="0"/>
    </format>
    <format dxfId="35">
      <pivotArea outline="0" collapsedLevelsAreSubtotals="1" fieldPosition="0"/>
    </format>
    <format dxfId="34">
      <pivotArea collapsedLevelsAreSubtotals="1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5" count="3">
            <x v="8"/>
            <x v="9"/>
            <x v="10"/>
          </reference>
        </references>
      </pivotArea>
    </format>
    <format dxfId="33">
      <pivotArea collapsedLevelsAreSubtotals="1" fieldPosition="0">
        <references count="2">
          <reference field="0" count="1" selected="0">
            <x v="3"/>
          </reference>
          <reference field="5" count="4">
            <x v="8"/>
            <x v="9"/>
            <x v="10"/>
            <x v="11"/>
          </reference>
        </references>
      </pivotArea>
    </format>
    <format dxfId="32">
      <pivotArea dataOnly="0" labelOnly="1" fieldPosition="0">
        <references count="2">
          <reference field="0" count="1" selected="0">
            <x v="3"/>
          </reference>
          <reference field="5" count="4">
            <x v="8"/>
            <x v="9"/>
            <x v="10"/>
            <x v="11"/>
          </reference>
        </references>
      </pivotArea>
    </format>
    <format dxfId="31">
      <pivotArea collapsedLevelsAreSubtotals="1" fieldPosition="0">
        <references count="2">
          <reference field="0" count="1" selected="0">
            <x v="3"/>
          </reference>
          <reference field="5" count="1">
            <x v="11"/>
          </reference>
        </references>
      </pivotArea>
    </format>
    <format dxfId="30">
      <pivotArea dataOnly="0" labelOnly="1" fieldPosition="0">
        <references count="2">
          <reference field="0" count="1" selected="0">
            <x v="3"/>
          </reference>
          <reference field="5" count="1">
            <x v="11"/>
          </reference>
        </references>
      </pivotArea>
    </format>
    <format dxfId="29">
      <pivotArea collapsedLevelsAreSubtotals="1" fieldPosition="0">
        <references count="2">
          <reference field="0" count="1" selected="0">
            <x v="3"/>
          </reference>
          <reference field="5" count="3">
            <x v="13"/>
            <x v="14"/>
            <x v="15"/>
          </reference>
        </references>
      </pivotArea>
    </format>
    <format dxfId="28">
      <pivotArea dataOnly="0" labelOnly="1" fieldPosition="0">
        <references count="2">
          <reference field="0" count="1" selected="0">
            <x v="3"/>
          </reference>
          <reference field="5" count="3">
            <x v="13"/>
            <x v="14"/>
            <x v="15"/>
          </reference>
        </references>
      </pivotArea>
    </format>
    <format dxfId="27">
      <pivotArea dataOnly="0" labelOnly="1" fieldPosition="0">
        <references count="2">
          <reference field="0" count="1" selected="0">
            <x v="3"/>
          </reference>
          <reference field="5" count="1">
            <x v="28"/>
          </reference>
        </references>
      </pivotArea>
    </format>
    <format dxfId="26">
      <pivotArea dataOnly="0" labelOnly="1" fieldPosition="0">
        <references count="2">
          <reference field="0" count="1" selected="0">
            <x v="3"/>
          </reference>
          <reference field="5" count="1">
            <x v="33"/>
          </reference>
        </references>
      </pivotArea>
    </format>
    <format dxfId="25">
      <pivotArea collapsedLevelsAreSubtotals="1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5" count="1">
            <x v="28"/>
          </reference>
        </references>
      </pivotArea>
    </format>
    <format dxfId="24">
      <pivotArea collapsedLevelsAreSubtotals="1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5" count="1">
            <x v="33"/>
          </reference>
        </references>
      </pivotArea>
    </format>
    <format dxfId="23">
      <pivotArea dataOnly="0" labelOnly="1" fieldPosition="0">
        <references count="2">
          <reference field="0" count="1" selected="0">
            <x v="3"/>
          </reference>
          <reference field="5" count="1">
            <x v="34"/>
          </reference>
        </references>
      </pivotArea>
    </format>
    <format dxfId="22">
      <pivotArea dataOnly="0" labelOnly="1" fieldPosition="0">
        <references count="2">
          <reference field="0" count="1" selected="0">
            <x v="3"/>
          </reference>
          <reference field="5" count="1">
            <x v="32"/>
          </reference>
        </references>
      </pivotArea>
    </format>
    <format dxfId="21">
      <pivotArea collapsedLevelsAreSubtotals="1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5" count="1">
            <x v="32"/>
          </reference>
        </references>
      </pivotArea>
    </format>
    <format dxfId="20">
      <pivotArea collapsedLevelsAreSubtotals="1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5" count="1">
            <x v="34"/>
          </reference>
        </references>
      </pivotArea>
    </format>
    <format dxfId="19">
      <pivotArea dataOnly="0" labelOnly="1" fieldPosition="0">
        <references count="2">
          <reference field="0" count="1" selected="0">
            <x v="2"/>
          </reference>
          <reference field="5" count="1">
            <x v="31"/>
          </reference>
        </references>
      </pivotArea>
    </format>
    <format dxfId="18">
      <pivotArea dataOnly="0" labelOnly="1" fieldPosition="0">
        <references count="2">
          <reference field="0" count="1" selected="0">
            <x v="2"/>
          </reference>
          <reference field="5" count="1">
            <x v="33"/>
          </reference>
        </references>
      </pivotArea>
    </format>
    <format dxfId="17">
      <pivotArea collapsedLevelsAreSubtotals="1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5" count="1">
            <x v="32"/>
          </reference>
        </references>
      </pivotArea>
    </format>
    <format dxfId="16">
      <pivotArea collapsedLevelsAreSubtotals="1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5" count="1">
            <x v="34"/>
          </reference>
        </references>
      </pivotArea>
    </format>
    <format dxfId="15">
      <pivotArea dataOnly="0" fieldPosition="0">
        <references count="1">
          <reference field="5" count="5">
            <x v="28"/>
            <x v="30"/>
            <x v="31"/>
            <x v="32"/>
            <x v="34"/>
          </reference>
        </references>
      </pivotArea>
    </format>
    <format dxfId="9">
      <pivotArea type="all" dataOnly="0" outline="0" fieldPosition="0"/>
    </format>
    <format dxfId="8">
      <pivotArea outline="0" collapsedLevelsAreSubtotals="1" fieldPosition="0"/>
    </format>
    <format dxfId="7">
      <pivotArea field="0" type="button" dataOnly="0" labelOnly="1" outline="0" axis="axisRow" fieldPosition="0"/>
    </format>
    <format dxfId="6">
      <pivotArea dataOnly="0" labelOnly="1" fieldPosition="0">
        <references count="1">
          <reference field="0" count="0"/>
        </references>
      </pivotArea>
    </format>
    <format dxfId="5">
      <pivotArea dataOnly="0" labelOnly="1" grandRow="1" outline="0" fieldPosition="0"/>
    </format>
    <format dxfId="4">
      <pivotArea dataOnly="0" labelOnly="1" fieldPosition="0">
        <references count="2">
          <reference field="0" count="1" selected="0">
            <x v="0"/>
          </reference>
          <reference field="5" count="40">
            <x v="1"/>
            <x v="2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30"/>
            <x v="31"/>
            <x v="32"/>
            <x v="34"/>
            <x v="35"/>
            <x v="36"/>
            <x v="37"/>
            <x v="39"/>
            <x v="41"/>
            <x v="42"/>
            <x v="43"/>
            <x v="44"/>
            <x v="45"/>
            <x v="46"/>
          </reference>
        </references>
      </pivotArea>
    </format>
    <format dxfId="3">
      <pivotArea dataOnly="0" labelOnly="1" fieldPosition="0">
        <references count="2">
          <reference field="0" count="1" selected="0">
            <x v="1"/>
          </reference>
          <reference field="5" count="14">
            <x v="8"/>
            <x v="9"/>
            <x v="11"/>
            <x v="12"/>
            <x v="13"/>
            <x v="14"/>
            <x v="15"/>
            <x v="16"/>
            <x v="18"/>
            <x v="22"/>
            <x v="23"/>
            <x v="31"/>
            <x v="34"/>
            <x v="37"/>
          </reference>
        </references>
      </pivotArea>
    </format>
    <format dxfId="2">
      <pivotArea dataOnly="0" labelOnly="1" fieldPosition="0">
        <references count="2">
          <reference field="0" count="1" selected="0">
            <x v="2"/>
          </reference>
          <reference field="5" count="20">
            <x v="6"/>
            <x v="8"/>
            <x v="9"/>
            <x v="11"/>
            <x v="12"/>
            <x v="13"/>
            <x v="16"/>
            <x v="18"/>
            <x v="20"/>
            <x v="22"/>
            <x v="24"/>
            <x v="25"/>
            <x v="27"/>
            <x v="31"/>
            <x v="32"/>
            <x v="33"/>
            <x v="34"/>
            <x v="41"/>
            <x v="42"/>
            <x v="45"/>
          </reference>
        </references>
      </pivotArea>
    </format>
    <format dxfId="1">
      <pivotArea dataOnly="0" labelOnly="1" fieldPosition="0">
        <references count="2">
          <reference field="0" count="1" selected="0">
            <x v="3"/>
          </reference>
          <reference field="5" count="41">
            <x v="0"/>
            <x v="3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8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5"/>
            <x v="46"/>
          </reference>
        </references>
      </pivotArea>
    </format>
    <format dxfId="0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H30" firstHeaderRow="0" firstDataRow="1" firstDataCol="1"/>
  <pivotFields count="20">
    <pivotField showAll="0"/>
    <pivotField showAll="0"/>
    <pivotField showAll="0"/>
    <pivotField showAll="0"/>
    <pivotField axis="axisRow" showAll="0">
      <items count="27">
        <item x="24"/>
        <item x="20"/>
        <item x="21"/>
        <item x="25"/>
        <item x="0"/>
        <item x="1"/>
        <item x="2"/>
        <item x="3"/>
        <item x="4"/>
        <item x="5"/>
        <item x="6"/>
        <item x="7"/>
        <item x="8"/>
        <item x="9"/>
        <item x="22"/>
        <item x="10"/>
        <item x="11"/>
        <item x="14"/>
        <item x="15"/>
        <item x="12"/>
        <item x="16"/>
        <item x="23"/>
        <item x="17"/>
        <item x="18"/>
        <item x="19"/>
        <item x="1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numFmtId="43" showAll="0"/>
    <pivotField dataField="1" numFmtId="43" showAll="0"/>
  </pivotFields>
  <rowFields count="1">
    <field x="4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Sum of December 2020" fld="13" baseField="0" baseItem="634590872"/>
    <dataField name="Sum of January 2021" fld="14" baseField="0" baseItem="1"/>
    <dataField name="Sum of February 2021" fld="15" baseField="0" baseItem="1"/>
    <dataField name="Sum of March 2021" fld="16" baseField="0" baseItem="1"/>
    <dataField name="Sum of April 2021" fld="17" baseField="0" baseItem="1"/>
    <dataField name="Sum of May 2021" fld="18" baseField="0" baseItem="0"/>
    <dataField name="Sum of June 2021" fld="19" baseField="0" baseItem="0"/>
  </dataFields>
  <formats count="1">
    <format dxfId="1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K45" firstHeaderRow="0" firstDataRow="1" firstDataCol="1" rowPageCount="1" colPageCount="1"/>
  <pivotFields count="20">
    <pivotField axis="axisPage" multipleItemSelectionAllowed="1" showAll="0">
      <items count="5">
        <item h="1" x="0"/>
        <item h="1" x="1"/>
        <item h="1" x="2"/>
        <item x="3"/>
        <item t="default"/>
      </items>
    </pivotField>
    <pivotField showAll="0">
      <items count="2">
        <item x="0"/>
        <item t="default"/>
      </items>
    </pivotField>
    <pivotField showAll="0"/>
    <pivotField showAll="0"/>
    <pivotField showAll="0"/>
    <pivotField axis="axisRow" showAll="0">
      <items count="48">
        <item x="44"/>
        <item x="36"/>
        <item x="37"/>
        <item x="45"/>
        <item x="0"/>
        <item x="1"/>
        <item x="39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41"/>
        <item x="16"/>
        <item x="17"/>
        <item x="38"/>
        <item x="20"/>
        <item x="21"/>
        <item x="22"/>
        <item x="23"/>
        <item x="42"/>
        <item x="24"/>
        <item x="25"/>
        <item x="26"/>
        <item x="40"/>
        <item x="18"/>
        <item x="27"/>
        <item x="28"/>
        <item x="29"/>
        <item x="46"/>
        <item x="30"/>
        <item x="43"/>
        <item x="31"/>
        <item x="32"/>
        <item x="33"/>
        <item x="34"/>
        <item x="35"/>
        <item x="19"/>
        <item t="default"/>
      </items>
    </pivotField>
    <pivotField showAll="0"/>
    <pivotField showAll="0"/>
    <pivotField showAll="0"/>
    <pivotField showAll="0"/>
    <pivotField dataField="1" showAll="0"/>
    <pivotField dataField="1" showAll="0">
      <items count="141">
        <item x="134"/>
        <item x="130"/>
        <item x="43"/>
        <item x="27"/>
        <item x="82"/>
        <item x="129"/>
        <item x="135"/>
        <item x="62"/>
        <item x="53"/>
        <item x="78"/>
        <item x="77"/>
        <item x="86"/>
        <item x="66"/>
        <item x="79"/>
        <item x="137"/>
        <item x="47"/>
        <item x="40"/>
        <item x="124"/>
        <item x="64"/>
        <item x="37"/>
        <item x="71"/>
        <item x="29"/>
        <item x="44"/>
        <item x="88"/>
        <item x="80"/>
        <item x="83"/>
        <item x="85"/>
        <item x="36"/>
        <item x="19"/>
        <item x="139"/>
        <item x="46"/>
        <item x="133"/>
        <item x="18"/>
        <item x="33"/>
        <item x="75"/>
        <item x="67"/>
        <item x="132"/>
        <item x="35"/>
        <item x="61"/>
        <item x="63"/>
        <item x="119"/>
        <item x="131"/>
        <item x="49"/>
        <item x="65"/>
        <item x="138"/>
        <item x="45"/>
        <item x="34"/>
        <item x="21"/>
        <item x="102"/>
        <item x="23"/>
        <item x="84"/>
        <item x="116"/>
        <item x="59"/>
        <item x="56"/>
        <item x="20"/>
        <item x="105"/>
        <item x="118"/>
        <item x="115"/>
        <item x="81"/>
        <item x="55"/>
        <item x="50"/>
        <item x="26"/>
        <item x="60"/>
        <item x="112"/>
        <item x="22"/>
        <item x="113"/>
        <item x="76"/>
        <item x="72"/>
        <item x="24"/>
        <item x="111"/>
        <item x="58"/>
        <item x="51"/>
        <item x="54"/>
        <item x="52"/>
        <item x="87"/>
        <item x="127"/>
        <item x="17"/>
        <item x="42"/>
        <item x="123"/>
        <item x="1"/>
        <item x="125"/>
        <item x="41"/>
        <item x="107"/>
        <item x="74"/>
        <item x="57"/>
        <item x="104"/>
        <item x="30"/>
        <item x="73"/>
        <item x="25"/>
        <item x="48"/>
        <item x="31"/>
        <item x="68"/>
        <item x="70"/>
        <item x="13"/>
        <item x="136"/>
        <item x="28"/>
        <item x="120"/>
        <item x="109"/>
        <item x="2"/>
        <item x="32"/>
        <item x="69"/>
        <item x="39"/>
        <item x="121"/>
        <item x="110"/>
        <item x="122"/>
        <item x="101"/>
        <item x="16"/>
        <item x="89"/>
        <item x="93"/>
        <item x="96"/>
        <item x="15"/>
        <item x="38"/>
        <item x="14"/>
        <item x="103"/>
        <item x="108"/>
        <item x="11"/>
        <item x="126"/>
        <item x="6"/>
        <item x="9"/>
        <item x="117"/>
        <item x="106"/>
        <item x="100"/>
        <item x="114"/>
        <item x="12"/>
        <item x="10"/>
        <item x="94"/>
        <item x="7"/>
        <item x="128"/>
        <item x="99"/>
        <item x="98"/>
        <item x="8"/>
        <item x="4"/>
        <item x="3"/>
        <item x="97"/>
        <item x="5"/>
        <item x="91"/>
        <item x="95"/>
        <item x="90"/>
        <item x="92"/>
        <item x="0"/>
        <item t="default"/>
      </items>
    </pivotField>
    <pivotField dataField="1" showAll="0">
      <items count="142">
        <item x="43"/>
        <item x="135"/>
        <item x="131"/>
        <item x="27"/>
        <item x="132"/>
        <item x="44"/>
        <item x="83"/>
        <item x="136"/>
        <item x="63"/>
        <item x="54"/>
        <item x="79"/>
        <item x="78"/>
        <item x="87"/>
        <item x="67"/>
        <item x="80"/>
        <item x="130"/>
        <item x="48"/>
        <item x="41"/>
        <item x="125"/>
        <item x="65"/>
        <item x="38"/>
        <item x="72"/>
        <item x="29"/>
        <item x="45"/>
        <item x="89"/>
        <item x="81"/>
        <item x="84"/>
        <item x="86"/>
        <item x="36"/>
        <item x="19"/>
        <item x="134"/>
        <item x="140"/>
        <item x="18"/>
        <item x="33"/>
        <item x="76"/>
        <item x="68"/>
        <item x="133"/>
        <item x="35"/>
        <item x="47"/>
        <item x="62"/>
        <item x="37"/>
        <item x="64"/>
        <item x="120"/>
        <item x="50"/>
        <item x="66"/>
        <item x="139"/>
        <item x="46"/>
        <item x="34"/>
        <item x="21"/>
        <item x="138"/>
        <item x="103"/>
        <item x="23"/>
        <item x="85"/>
        <item x="117"/>
        <item x="60"/>
        <item x="57"/>
        <item x="20"/>
        <item x="106"/>
        <item x="119"/>
        <item x="116"/>
        <item x="82"/>
        <item x="56"/>
        <item x="51"/>
        <item x="26"/>
        <item x="61"/>
        <item x="113"/>
        <item x="22"/>
        <item x="114"/>
        <item x="77"/>
        <item x="73"/>
        <item x="24"/>
        <item x="112"/>
        <item x="59"/>
        <item x="52"/>
        <item x="55"/>
        <item x="53"/>
        <item x="88"/>
        <item x="17"/>
        <item x="124"/>
        <item x="128"/>
        <item x="1"/>
        <item x="126"/>
        <item x="42"/>
        <item x="108"/>
        <item x="75"/>
        <item x="58"/>
        <item x="105"/>
        <item x="30"/>
        <item x="74"/>
        <item x="25"/>
        <item x="49"/>
        <item x="31"/>
        <item x="69"/>
        <item x="71"/>
        <item x="13"/>
        <item x="137"/>
        <item x="28"/>
        <item x="121"/>
        <item x="110"/>
        <item x="2"/>
        <item x="32"/>
        <item x="70"/>
        <item x="40"/>
        <item x="122"/>
        <item x="111"/>
        <item x="123"/>
        <item x="102"/>
        <item x="16"/>
        <item x="90"/>
        <item x="94"/>
        <item x="97"/>
        <item x="15"/>
        <item x="39"/>
        <item x="14"/>
        <item x="104"/>
        <item x="109"/>
        <item x="11"/>
        <item x="127"/>
        <item x="6"/>
        <item x="9"/>
        <item x="118"/>
        <item x="107"/>
        <item x="101"/>
        <item x="115"/>
        <item x="12"/>
        <item x="10"/>
        <item x="95"/>
        <item x="7"/>
        <item x="129"/>
        <item x="100"/>
        <item x="99"/>
        <item x="8"/>
        <item x="4"/>
        <item x="3"/>
        <item x="98"/>
        <item x="5"/>
        <item x="92"/>
        <item x="96"/>
        <item x="91"/>
        <item x="93"/>
        <item x="0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numFmtId="43" showAll="0"/>
    <pivotField dataField="1" numFmtId="43" showAll="0"/>
  </pivotFields>
  <rowFields count="1">
    <field x="5"/>
  </rowFields>
  <rowItems count="42">
    <i>
      <x/>
    </i>
    <i>
      <x v="3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8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5"/>
    </i>
    <i>
      <x v="46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pageFields count="1">
    <pageField fld="0" hier="-1"/>
  </pageFields>
  <dataFields count="10">
    <dataField name="Sum of September 2020" fld="10" baseField="5" baseItem="0"/>
    <dataField name="Sum of October 2020" fld="11" baseField="5" baseItem="0"/>
    <dataField name="Sum of November 2020" fld="12" baseField="5" baseItem="0"/>
    <dataField name="Sum of December 2020" fld="13" baseField="5" baseItem="0"/>
    <dataField name="Sum of January 2021" fld="14" baseField="5" baseItem="0"/>
    <dataField name="Sum of February 2021" fld="15" baseField="5" baseItem="0"/>
    <dataField name="Sum of March 2021" fld="16" baseField="5" baseItem="0"/>
    <dataField name="Sum of April 2021" fld="17" baseField="5" baseItem="0"/>
    <dataField name="Sum of May 2021" fld="18" baseField="5" baseItem="0"/>
    <dataField name="Sum of June 2021" fld="19" baseField="0" baseItem="0"/>
  </dataFields>
  <formats count="3">
    <format dxfId="13">
      <pivotArea outline="0" collapsedLevelsAreSubtotals="1" fieldPosition="0"/>
    </format>
    <format dxfId="12">
      <pivotArea outline="0" collapsedLevelsAreSubtotals="1" fieldPosition="0"/>
    </format>
    <format dxfId="11">
      <pivotArea collapsedLevelsAreSubtotals="1" fieldPosition="0">
        <references count="2">
          <reference field="4294967294" count="3" selected="0">
            <x v="7"/>
            <x v="8"/>
            <x v="9"/>
          </reference>
          <reference field="5" count="3">
            <x v="5"/>
            <x v="6"/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4"/>
  <sheetViews>
    <sheetView topLeftCell="A133" workbookViewId="0">
      <selection activeCell="C22" sqref="C22"/>
    </sheetView>
  </sheetViews>
  <sheetFormatPr defaultRowHeight="12.75" x14ac:dyDescent="0.2"/>
  <cols>
    <col min="1" max="1" width="20" bestFit="1" customWidth="1"/>
    <col min="2" max="2" width="28" bestFit="1" customWidth="1"/>
    <col min="3" max="4" width="22" bestFit="1" customWidth="1"/>
    <col min="5" max="5" width="30" bestFit="1" customWidth="1"/>
    <col min="6" max="6" width="36" bestFit="1" customWidth="1"/>
    <col min="7" max="7" width="30" bestFit="1" customWidth="1"/>
    <col min="8" max="16" width="32" bestFit="1" customWidth="1"/>
    <col min="17" max="20" width="33" bestFit="1" customWidth="1"/>
  </cols>
  <sheetData>
    <row r="1" spans="1:2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2">
      <c r="A2" t="s">
        <v>20</v>
      </c>
      <c r="B2" t="s">
        <v>21</v>
      </c>
      <c r="C2" t="s">
        <v>22</v>
      </c>
      <c r="D2" t="s">
        <v>23</v>
      </c>
      <c r="E2" t="s">
        <v>24</v>
      </c>
      <c r="F2" t="s">
        <v>25</v>
      </c>
      <c r="G2">
        <v>25081.87</v>
      </c>
      <c r="H2">
        <v>25081.87</v>
      </c>
      <c r="I2">
        <v>25081.87</v>
      </c>
      <c r="J2">
        <v>25081.87</v>
      </c>
      <c r="K2" t="s">
        <v>26</v>
      </c>
      <c r="L2">
        <v>25081.87</v>
      </c>
      <c r="M2" t="s">
        <v>26</v>
      </c>
      <c r="N2">
        <v>25081.87</v>
      </c>
      <c r="O2" t="s">
        <v>26</v>
      </c>
      <c r="P2" t="s">
        <v>26</v>
      </c>
      <c r="Q2" t="s">
        <v>26</v>
      </c>
      <c r="R2" t="s">
        <v>26</v>
      </c>
      <c r="S2" t="s">
        <v>26</v>
      </c>
      <c r="T2" t="s">
        <v>26</v>
      </c>
    </row>
    <row r="3" spans="1:20" x14ac:dyDescent="0.2">
      <c r="A3" t="s">
        <v>20</v>
      </c>
      <c r="B3" t="s">
        <v>21</v>
      </c>
      <c r="C3" t="s">
        <v>22</v>
      </c>
      <c r="D3" t="s">
        <v>27</v>
      </c>
      <c r="E3" t="s">
        <v>28</v>
      </c>
      <c r="F3" t="s">
        <v>29</v>
      </c>
      <c r="G3">
        <v>212190.55</v>
      </c>
      <c r="H3">
        <v>212190.55</v>
      </c>
      <c r="I3">
        <v>212190.55</v>
      </c>
      <c r="J3">
        <v>212190.55</v>
      </c>
      <c r="K3">
        <v>212190.55</v>
      </c>
      <c r="L3">
        <v>212190.55</v>
      </c>
      <c r="M3">
        <v>212190.55</v>
      </c>
      <c r="N3">
        <v>212190.55</v>
      </c>
      <c r="O3">
        <v>212190.55</v>
      </c>
      <c r="P3">
        <v>212190.55</v>
      </c>
      <c r="Q3">
        <v>212190.55</v>
      </c>
      <c r="R3">
        <v>212190.55</v>
      </c>
      <c r="S3">
        <v>212190.55</v>
      </c>
      <c r="T3">
        <v>212190.55</v>
      </c>
    </row>
    <row r="4" spans="1:20" x14ac:dyDescent="0.2">
      <c r="A4" t="s">
        <v>20</v>
      </c>
      <c r="B4" t="s">
        <v>21</v>
      </c>
      <c r="C4" t="s">
        <v>22</v>
      </c>
      <c r="D4" t="s">
        <v>27</v>
      </c>
      <c r="E4" t="s">
        <v>30</v>
      </c>
      <c r="F4" t="s">
        <v>31</v>
      </c>
      <c r="G4">
        <v>802968.97</v>
      </c>
      <c r="H4">
        <v>802968.97</v>
      </c>
      <c r="I4">
        <v>802968.97</v>
      </c>
      <c r="J4">
        <v>802968.97</v>
      </c>
      <c r="K4">
        <v>788018.97</v>
      </c>
      <c r="L4">
        <v>802968.97</v>
      </c>
      <c r="M4">
        <v>788018.97</v>
      </c>
      <c r="N4">
        <v>802968.97</v>
      </c>
      <c r="O4">
        <v>788018.97</v>
      </c>
      <c r="P4">
        <v>788018.97</v>
      </c>
      <c r="Q4">
        <v>788018.97</v>
      </c>
      <c r="R4">
        <v>788018.97</v>
      </c>
      <c r="S4">
        <v>788018.97</v>
      </c>
      <c r="T4">
        <v>788018.97</v>
      </c>
    </row>
    <row r="5" spans="1:20" x14ac:dyDescent="0.2">
      <c r="A5" t="s">
        <v>20</v>
      </c>
      <c r="B5" t="s">
        <v>21</v>
      </c>
      <c r="C5" t="s">
        <v>22</v>
      </c>
      <c r="D5" t="s">
        <v>27</v>
      </c>
      <c r="E5" t="s">
        <v>32</v>
      </c>
      <c r="F5" t="s">
        <v>33</v>
      </c>
      <c r="G5">
        <v>31403326.879999999</v>
      </c>
      <c r="H5">
        <v>31410171</v>
      </c>
      <c r="I5">
        <v>31408962.969999999</v>
      </c>
      <c r="J5">
        <v>31408962.969999999</v>
      </c>
      <c r="K5">
        <v>31390921.829999998</v>
      </c>
      <c r="L5">
        <v>31408962.969999999</v>
      </c>
      <c r="M5">
        <v>31390921.829999998</v>
      </c>
      <c r="N5">
        <v>31408962.969999999</v>
      </c>
      <c r="O5">
        <v>31390921.829999998</v>
      </c>
      <c r="P5">
        <v>31390921.829999998</v>
      </c>
      <c r="Q5">
        <v>31390921.829999998</v>
      </c>
      <c r="R5">
        <v>31390921.829999998</v>
      </c>
      <c r="S5">
        <v>31390921.829999998</v>
      </c>
      <c r="T5">
        <v>31377377.43</v>
      </c>
    </row>
    <row r="6" spans="1:20" x14ac:dyDescent="0.2">
      <c r="A6" t="s">
        <v>20</v>
      </c>
      <c r="B6" t="s">
        <v>21</v>
      </c>
      <c r="C6" t="s">
        <v>22</v>
      </c>
      <c r="D6" t="s">
        <v>27</v>
      </c>
      <c r="E6" t="s">
        <v>32</v>
      </c>
      <c r="F6" t="s">
        <v>34</v>
      </c>
      <c r="G6">
        <v>20959287.489999998</v>
      </c>
      <c r="H6">
        <v>20959287.489999998</v>
      </c>
      <c r="I6">
        <v>20956629.989999998</v>
      </c>
      <c r="J6">
        <v>20956637.489999998</v>
      </c>
      <c r="K6">
        <v>21105122.280000001</v>
      </c>
      <c r="L6">
        <v>20956637.489999998</v>
      </c>
      <c r="M6">
        <v>21105122.280000001</v>
      </c>
      <c r="N6">
        <v>20956637.489999998</v>
      </c>
      <c r="O6">
        <v>21105122.280000001</v>
      </c>
      <c r="P6">
        <v>21105122.280000001</v>
      </c>
      <c r="Q6">
        <v>21105122.280000001</v>
      </c>
      <c r="R6">
        <v>21105122.280000001</v>
      </c>
      <c r="S6">
        <v>21055871.399999999</v>
      </c>
      <c r="T6">
        <v>20959287.489999998</v>
      </c>
    </row>
    <row r="7" spans="1:20" x14ac:dyDescent="0.2">
      <c r="A7" t="s">
        <v>20</v>
      </c>
      <c r="B7" t="s">
        <v>21</v>
      </c>
      <c r="C7" t="s">
        <v>22</v>
      </c>
      <c r="D7" t="s">
        <v>27</v>
      </c>
      <c r="E7" t="s">
        <v>32</v>
      </c>
      <c r="F7" t="s">
        <v>35</v>
      </c>
      <c r="G7">
        <v>34848280.130000003</v>
      </c>
      <c r="H7">
        <v>34848280.130000003</v>
      </c>
      <c r="I7">
        <v>34848280.130000003</v>
      </c>
      <c r="J7">
        <v>34848280.130000003</v>
      </c>
      <c r="K7">
        <v>34848055.130000003</v>
      </c>
      <c r="L7">
        <v>34848280.130000003</v>
      </c>
      <c r="M7">
        <v>34848055.130000003</v>
      </c>
      <c r="N7">
        <v>34848912.719999999</v>
      </c>
      <c r="O7">
        <v>34848055.130000003</v>
      </c>
      <c r="P7">
        <v>34848055.130000003</v>
      </c>
      <c r="Q7">
        <v>34848055.130000003</v>
      </c>
      <c r="R7">
        <v>34848055.130000003</v>
      </c>
      <c r="S7">
        <v>34848055.130000003</v>
      </c>
      <c r="T7">
        <v>34848280.130000003</v>
      </c>
    </row>
    <row r="8" spans="1:20" x14ac:dyDescent="0.2">
      <c r="A8" t="s">
        <v>20</v>
      </c>
      <c r="B8" t="s">
        <v>21</v>
      </c>
      <c r="C8" t="s">
        <v>22</v>
      </c>
      <c r="D8" t="s">
        <v>27</v>
      </c>
      <c r="E8" t="s">
        <v>36</v>
      </c>
      <c r="F8" t="s">
        <v>37</v>
      </c>
      <c r="G8">
        <v>2773909.52</v>
      </c>
      <c r="H8">
        <v>2773909.52</v>
      </c>
      <c r="I8">
        <v>2773909.52</v>
      </c>
      <c r="J8">
        <v>2773909.52</v>
      </c>
      <c r="K8">
        <v>2773909.52</v>
      </c>
      <c r="L8">
        <v>2773909.52</v>
      </c>
      <c r="M8">
        <v>2773909.52</v>
      </c>
      <c r="N8">
        <v>2782803.18</v>
      </c>
      <c r="O8">
        <v>2773909.52</v>
      </c>
      <c r="P8">
        <v>2773909.52</v>
      </c>
      <c r="Q8">
        <v>2773909.52</v>
      </c>
      <c r="R8">
        <v>2773909.52</v>
      </c>
      <c r="S8">
        <v>2773909.52</v>
      </c>
      <c r="T8">
        <v>2773909.52</v>
      </c>
    </row>
    <row r="9" spans="1:20" x14ac:dyDescent="0.2">
      <c r="A9" t="s">
        <v>20</v>
      </c>
      <c r="B9" t="s">
        <v>21</v>
      </c>
      <c r="C9" t="s">
        <v>22</v>
      </c>
      <c r="D9" t="s">
        <v>27</v>
      </c>
      <c r="E9" t="s">
        <v>38</v>
      </c>
      <c r="F9" t="s">
        <v>39</v>
      </c>
      <c r="G9">
        <v>7328215.9900000002</v>
      </c>
      <c r="H9">
        <v>7328215.9900000002</v>
      </c>
      <c r="I9">
        <v>7328215.9900000002</v>
      </c>
      <c r="J9">
        <v>7328215.9900000002</v>
      </c>
      <c r="K9">
        <v>7324607.8399999999</v>
      </c>
      <c r="L9">
        <v>7328215.9900000002</v>
      </c>
      <c r="M9">
        <v>7324607.8399999999</v>
      </c>
      <c r="N9">
        <v>7328215.9900000002</v>
      </c>
      <c r="O9">
        <v>7324607.8399999999</v>
      </c>
      <c r="P9">
        <v>7324607.8399999999</v>
      </c>
      <c r="Q9">
        <v>7324607.8399999999</v>
      </c>
      <c r="R9">
        <v>7327603.8200000003</v>
      </c>
      <c r="S9">
        <v>7328099.4699999997</v>
      </c>
      <c r="T9">
        <v>7327818.5300000003</v>
      </c>
    </row>
    <row r="10" spans="1:20" x14ac:dyDescent="0.2">
      <c r="A10" t="s">
        <v>20</v>
      </c>
      <c r="B10" t="s">
        <v>21</v>
      </c>
      <c r="C10" t="s">
        <v>22</v>
      </c>
      <c r="D10" t="s">
        <v>27</v>
      </c>
      <c r="E10" t="s">
        <v>40</v>
      </c>
      <c r="F10" t="s">
        <v>41</v>
      </c>
      <c r="G10">
        <v>15818579.93</v>
      </c>
      <c r="H10">
        <v>15922250.140000001</v>
      </c>
      <c r="I10">
        <v>16034178.65</v>
      </c>
      <c r="J10">
        <v>16167108.18</v>
      </c>
      <c r="K10">
        <v>14961456.060000001</v>
      </c>
      <c r="L10">
        <v>16231321.74</v>
      </c>
      <c r="M10">
        <v>15082124.689999999</v>
      </c>
      <c r="N10">
        <v>16311701.119999999</v>
      </c>
      <c r="O10">
        <v>15237651.109999999</v>
      </c>
      <c r="P10">
        <v>15365077.869999999</v>
      </c>
      <c r="Q10">
        <v>15399373.779999999</v>
      </c>
      <c r="R10">
        <v>15421230.050000001</v>
      </c>
      <c r="S10">
        <v>15751071.57</v>
      </c>
      <c r="T10">
        <v>15728195.9</v>
      </c>
    </row>
    <row r="11" spans="1:20" x14ac:dyDescent="0.2">
      <c r="A11" t="s">
        <v>20</v>
      </c>
      <c r="B11" t="s">
        <v>21</v>
      </c>
      <c r="C11" t="s">
        <v>22</v>
      </c>
      <c r="D11" t="s">
        <v>27</v>
      </c>
      <c r="E11" t="s">
        <v>40</v>
      </c>
      <c r="F11" t="s">
        <v>42</v>
      </c>
      <c r="G11">
        <v>1652.23</v>
      </c>
      <c r="H11">
        <v>1655.85</v>
      </c>
      <c r="I11">
        <v>1655.85</v>
      </c>
      <c r="J11">
        <v>13829.99</v>
      </c>
      <c r="K11" t="s">
        <v>26</v>
      </c>
      <c r="L11">
        <v>13842.52</v>
      </c>
      <c r="M11" t="s">
        <v>26</v>
      </c>
      <c r="N11">
        <v>15163.89</v>
      </c>
      <c r="O11" t="s">
        <v>26</v>
      </c>
      <c r="P11" t="s">
        <v>26</v>
      </c>
      <c r="Q11" t="s">
        <v>26</v>
      </c>
      <c r="R11" t="s">
        <v>26</v>
      </c>
      <c r="S11" t="s">
        <v>26</v>
      </c>
      <c r="T11" t="s">
        <v>26</v>
      </c>
    </row>
    <row r="12" spans="1:20" x14ac:dyDescent="0.2">
      <c r="A12" t="s">
        <v>20</v>
      </c>
      <c r="B12" t="s">
        <v>21</v>
      </c>
      <c r="C12" t="s">
        <v>22</v>
      </c>
      <c r="D12" t="s">
        <v>27</v>
      </c>
      <c r="E12" t="s">
        <v>40</v>
      </c>
      <c r="F12" t="s">
        <v>43</v>
      </c>
      <c r="G12">
        <v>3548804.33</v>
      </c>
      <c r="H12">
        <v>3572188.37</v>
      </c>
      <c r="I12">
        <v>3645506.38</v>
      </c>
      <c r="J12">
        <v>3660606.24</v>
      </c>
      <c r="K12">
        <v>3180514.8</v>
      </c>
      <c r="L12">
        <v>3692718</v>
      </c>
      <c r="M12">
        <v>3222050.42</v>
      </c>
      <c r="N12">
        <v>3697045.95</v>
      </c>
      <c r="O12">
        <v>3243965.1</v>
      </c>
      <c r="P12">
        <v>3260307.8</v>
      </c>
      <c r="Q12">
        <v>3322176.81</v>
      </c>
      <c r="R12">
        <v>3349329.62</v>
      </c>
      <c r="S12">
        <v>3467974.78</v>
      </c>
      <c r="T12">
        <v>3505036.95</v>
      </c>
    </row>
    <row r="13" spans="1:20" x14ac:dyDescent="0.2">
      <c r="A13" t="s">
        <v>20</v>
      </c>
      <c r="B13" t="s">
        <v>21</v>
      </c>
      <c r="C13" t="s">
        <v>22</v>
      </c>
      <c r="D13" t="s">
        <v>27</v>
      </c>
      <c r="E13" t="s">
        <v>44</v>
      </c>
      <c r="F13" t="s">
        <v>45</v>
      </c>
      <c r="G13">
        <v>6058597.54</v>
      </c>
      <c r="H13">
        <v>6135725.0099999998</v>
      </c>
      <c r="I13">
        <v>6162631.1699999999</v>
      </c>
      <c r="J13">
        <v>6244809.7800000003</v>
      </c>
      <c r="K13">
        <v>5443888.9900000002</v>
      </c>
      <c r="L13">
        <v>6254616.7300000004</v>
      </c>
      <c r="M13">
        <v>5498903.4900000002</v>
      </c>
      <c r="N13">
        <v>6297149.4500000002</v>
      </c>
      <c r="O13">
        <v>5671633.7599999998</v>
      </c>
      <c r="P13">
        <v>5712340.7599999998</v>
      </c>
      <c r="Q13">
        <v>5739674.3600000003</v>
      </c>
      <c r="R13">
        <v>5838248.1799999997</v>
      </c>
      <c r="S13">
        <v>5966853.54</v>
      </c>
      <c r="T13">
        <v>5968740.8700000001</v>
      </c>
    </row>
    <row r="14" spans="1:20" x14ac:dyDescent="0.2">
      <c r="A14" t="s">
        <v>20</v>
      </c>
      <c r="B14" t="s">
        <v>21</v>
      </c>
      <c r="C14" t="s">
        <v>22</v>
      </c>
      <c r="D14" t="s">
        <v>27</v>
      </c>
      <c r="E14" t="s">
        <v>44</v>
      </c>
      <c r="F14" t="s">
        <v>46</v>
      </c>
      <c r="G14">
        <v>2216410.7599999998</v>
      </c>
      <c r="H14">
        <v>2216410.7599999998</v>
      </c>
      <c r="I14">
        <v>2216410.7599999998</v>
      </c>
      <c r="J14">
        <v>2216410.7599999998</v>
      </c>
      <c r="K14">
        <v>2216410.7599999998</v>
      </c>
      <c r="L14">
        <v>2216410.7599999998</v>
      </c>
      <c r="M14">
        <v>2216410.7599999998</v>
      </c>
      <c r="N14">
        <v>2216410.7599999998</v>
      </c>
      <c r="O14">
        <v>2216410.7599999998</v>
      </c>
      <c r="P14">
        <v>2216410.7599999998</v>
      </c>
      <c r="Q14">
        <v>2216410.7599999998</v>
      </c>
      <c r="R14">
        <v>2216410.7599999998</v>
      </c>
      <c r="S14">
        <v>2216410.7599999998</v>
      </c>
      <c r="T14">
        <v>2216410.7599999998</v>
      </c>
    </row>
    <row r="15" spans="1:20" x14ac:dyDescent="0.2">
      <c r="A15" t="s">
        <v>20</v>
      </c>
      <c r="B15" t="s">
        <v>21</v>
      </c>
      <c r="C15" t="s">
        <v>22</v>
      </c>
      <c r="D15" t="s">
        <v>27</v>
      </c>
      <c r="E15" t="s">
        <v>47</v>
      </c>
      <c r="F15" t="s">
        <v>48</v>
      </c>
      <c r="G15">
        <v>5129949.9000000004</v>
      </c>
      <c r="H15">
        <v>5146704.92</v>
      </c>
      <c r="I15">
        <v>5191808.88</v>
      </c>
      <c r="J15">
        <v>5216441.74</v>
      </c>
      <c r="K15">
        <v>4894780.78</v>
      </c>
      <c r="L15">
        <v>5236176.59</v>
      </c>
      <c r="M15">
        <v>4904150.05</v>
      </c>
      <c r="N15">
        <v>5251920.3600000003</v>
      </c>
      <c r="O15">
        <v>4922920.5999999996</v>
      </c>
      <c r="P15">
        <v>4949610.1900000004</v>
      </c>
      <c r="Q15">
        <v>4982845.47</v>
      </c>
      <c r="R15">
        <v>5032199.22</v>
      </c>
      <c r="S15">
        <v>5078040.57</v>
      </c>
      <c r="T15">
        <v>5110294.76</v>
      </c>
    </row>
    <row r="16" spans="1:20" x14ac:dyDescent="0.2">
      <c r="A16" t="s">
        <v>20</v>
      </c>
      <c r="B16" t="s">
        <v>21</v>
      </c>
      <c r="C16" t="s">
        <v>22</v>
      </c>
      <c r="D16" t="s">
        <v>27</v>
      </c>
      <c r="E16" t="s">
        <v>47</v>
      </c>
      <c r="F16" t="s">
        <v>49</v>
      </c>
      <c r="G16">
        <v>593040.09</v>
      </c>
      <c r="H16">
        <v>593040.09</v>
      </c>
      <c r="I16">
        <v>593040.09</v>
      </c>
      <c r="J16">
        <v>593040.09</v>
      </c>
      <c r="K16">
        <v>593040.09</v>
      </c>
      <c r="L16">
        <v>593040.09</v>
      </c>
      <c r="M16">
        <v>593040.09</v>
      </c>
      <c r="N16">
        <v>593040.09</v>
      </c>
      <c r="O16">
        <v>593040.09</v>
      </c>
      <c r="P16">
        <v>593040.09</v>
      </c>
      <c r="Q16">
        <v>593040.09</v>
      </c>
      <c r="R16">
        <v>593040.09</v>
      </c>
      <c r="S16">
        <v>593040.09</v>
      </c>
      <c r="T16">
        <v>593040.09</v>
      </c>
    </row>
    <row r="17" spans="1:20" x14ac:dyDescent="0.2">
      <c r="A17" t="s">
        <v>20</v>
      </c>
      <c r="B17" t="s">
        <v>21</v>
      </c>
      <c r="C17" t="s">
        <v>22</v>
      </c>
      <c r="D17" t="s">
        <v>27</v>
      </c>
      <c r="E17" t="s">
        <v>50</v>
      </c>
      <c r="F17" t="s">
        <v>51</v>
      </c>
      <c r="G17">
        <v>1919234.55</v>
      </c>
      <c r="H17">
        <v>1939776.55</v>
      </c>
      <c r="I17">
        <v>1939776.55</v>
      </c>
      <c r="J17">
        <v>1939776.55</v>
      </c>
      <c r="K17">
        <v>1861833.78</v>
      </c>
      <c r="L17">
        <v>1941025.24</v>
      </c>
      <c r="M17">
        <v>1861833.78</v>
      </c>
      <c r="N17">
        <v>1941025.24</v>
      </c>
      <c r="O17">
        <v>1861833.78</v>
      </c>
      <c r="P17">
        <v>1861833.78</v>
      </c>
      <c r="Q17">
        <v>1861833.78</v>
      </c>
      <c r="R17">
        <v>1893921.7</v>
      </c>
      <c r="S17">
        <v>1893921.7</v>
      </c>
      <c r="T17">
        <v>1893921.7</v>
      </c>
    </row>
    <row r="18" spans="1:20" x14ac:dyDescent="0.2">
      <c r="A18" t="s">
        <v>20</v>
      </c>
      <c r="B18" t="s">
        <v>21</v>
      </c>
      <c r="C18" t="s">
        <v>22</v>
      </c>
      <c r="D18" t="s">
        <v>27</v>
      </c>
      <c r="E18" t="s">
        <v>52</v>
      </c>
      <c r="F18" t="s">
        <v>53</v>
      </c>
      <c r="G18">
        <v>1694787.28</v>
      </c>
      <c r="H18">
        <v>1694787.28</v>
      </c>
      <c r="I18">
        <v>1694787.28</v>
      </c>
      <c r="J18">
        <v>1694787.28</v>
      </c>
      <c r="K18">
        <v>1694787.28</v>
      </c>
      <c r="L18">
        <v>1694787.28</v>
      </c>
      <c r="M18">
        <v>1694787.28</v>
      </c>
      <c r="N18">
        <v>1694787.28</v>
      </c>
      <c r="O18">
        <v>1694787.28</v>
      </c>
      <c r="P18">
        <v>1694787.28</v>
      </c>
      <c r="Q18">
        <v>1694787.28</v>
      </c>
      <c r="R18">
        <v>1694787.28</v>
      </c>
      <c r="S18">
        <v>1694787.28</v>
      </c>
      <c r="T18">
        <v>1694787.28</v>
      </c>
    </row>
    <row r="19" spans="1:20" x14ac:dyDescent="0.2">
      <c r="A19" t="s">
        <v>20</v>
      </c>
      <c r="B19" t="s">
        <v>21</v>
      </c>
      <c r="C19" t="s">
        <v>22</v>
      </c>
      <c r="D19" t="s">
        <v>27</v>
      </c>
      <c r="E19" t="s">
        <v>54</v>
      </c>
      <c r="F19" t="s">
        <v>55</v>
      </c>
      <c r="G19">
        <v>1099525.71</v>
      </c>
      <c r="H19">
        <v>1099525.71</v>
      </c>
      <c r="I19">
        <v>1099525.71</v>
      </c>
      <c r="J19">
        <v>1099525.71</v>
      </c>
      <c r="K19">
        <v>1099525.71</v>
      </c>
      <c r="L19">
        <v>1099525.71</v>
      </c>
      <c r="M19">
        <v>1099525.71</v>
      </c>
      <c r="N19">
        <v>1099525.71</v>
      </c>
      <c r="O19">
        <v>1099525.71</v>
      </c>
      <c r="P19">
        <v>1099525.71</v>
      </c>
      <c r="Q19">
        <v>1099525.71</v>
      </c>
      <c r="R19">
        <v>1099525.71</v>
      </c>
      <c r="S19">
        <v>1099525.71</v>
      </c>
      <c r="T19">
        <v>1099525.71</v>
      </c>
    </row>
    <row r="20" spans="1:20" x14ac:dyDescent="0.2">
      <c r="A20" t="s">
        <v>20</v>
      </c>
      <c r="B20" t="s">
        <v>21</v>
      </c>
      <c r="C20" t="s">
        <v>22</v>
      </c>
      <c r="D20" t="s">
        <v>27</v>
      </c>
      <c r="E20" t="s">
        <v>56</v>
      </c>
      <c r="F20" t="s">
        <v>57</v>
      </c>
      <c r="G20">
        <v>188562.35</v>
      </c>
      <c r="H20">
        <v>188562.35</v>
      </c>
      <c r="I20">
        <v>188562.35</v>
      </c>
      <c r="J20">
        <v>188562.35</v>
      </c>
      <c r="K20">
        <v>188562.35</v>
      </c>
      <c r="L20">
        <v>188562.35</v>
      </c>
      <c r="M20">
        <v>188562.35</v>
      </c>
      <c r="N20">
        <v>188562.35</v>
      </c>
      <c r="O20">
        <v>188562.35</v>
      </c>
      <c r="P20">
        <v>188562.35</v>
      </c>
      <c r="Q20">
        <v>188562.35</v>
      </c>
      <c r="R20">
        <v>188562.35</v>
      </c>
      <c r="S20">
        <v>188562.35</v>
      </c>
      <c r="T20">
        <v>188562.35</v>
      </c>
    </row>
    <row r="21" spans="1:20" x14ac:dyDescent="0.2">
      <c r="A21" t="s">
        <v>20</v>
      </c>
      <c r="B21" t="s">
        <v>21</v>
      </c>
      <c r="C21" t="s">
        <v>22</v>
      </c>
      <c r="D21" t="s">
        <v>27</v>
      </c>
      <c r="E21" t="s">
        <v>58</v>
      </c>
      <c r="F21" t="s">
        <v>59</v>
      </c>
      <c r="G21">
        <v>19074.7</v>
      </c>
      <c r="H21">
        <v>19074.7</v>
      </c>
      <c r="I21">
        <v>19074.7</v>
      </c>
      <c r="J21">
        <v>19074.7</v>
      </c>
      <c r="K21">
        <v>19074.7</v>
      </c>
      <c r="L21">
        <v>19074.7</v>
      </c>
      <c r="M21">
        <v>19074.7</v>
      </c>
      <c r="N21">
        <v>19074.7</v>
      </c>
      <c r="O21">
        <v>19074.7</v>
      </c>
      <c r="P21">
        <v>19074.7</v>
      </c>
      <c r="Q21">
        <v>19074.7</v>
      </c>
      <c r="R21">
        <v>19074.7</v>
      </c>
      <c r="S21">
        <v>19074.7</v>
      </c>
      <c r="T21">
        <v>19074.7</v>
      </c>
    </row>
    <row r="22" spans="1:20" x14ac:dyDescent="0.2">
      <c r="A22" t="s">
        <v>20</v>
      </c>
      <c r="B22" t="s">
        <v>21</v>
      </c>
      <c r="C22" t="s">
        <v>22</v>
      </c>
      <c r="D22" t="s">
        <v>60</v>
      </c>
      <c r="E22" t="s">
        <v>61</v>
      </c>
      <c r="F22" t="s">
        <v>62</v>
      </c>
      <c r="G22">
        <v>16463.04</v>
      </c>
      <c r="H22">
        <v>16463.04</v>
      </c>
      <c r="I22">
        <v>16463.04</v>
      </c>
      <c r="J22">
        <v>16463.04</v>
      </c>
      <c r="K22">
        <v>16463.04</v>
      </c>
      <c r="L22">
        <v>16463.04</v>
      </c>
      <c r="M22">
        <v>16463.04</v>
      </c>
      <c r="N22">
        <v>16463.04</v>
      </c>
      <c r="O22">
        <v>16463.04</v>
      </c>
      <c r="P22">
        <v>16463.04</v>
      </c>
      <c r="Q22">
        <v>16463.04</v>
      </c>
      <c r="R22">
        <v>16463.04</v>
      </c>
      <c r="S22">
        <v>16463.04</v>
      </c>
      <c r="T22">
        <v>16463.04</v>
      </c>
    </row>
    <row r="23" spans="1:20" x14ac:dyDescent="0.2">
      <c r="A23" t="s">
        <v>20</v>
      </c>
      <c r="B23" t="s">
        <v>21</v>
      </c>
      <c r="C23" t="s">
        <v>22</v>
      </c>
      <c r="D23" t="s">
        <v>60</v>
      </c>
      <c r="E23" t="s">
        <v>63</v>
      </c>
      <c r="F23" t="s">
        <v>64</v>
      </c>
      <c r="G23">
        <v>68679.06</v>
      </c>
      <c r="H23">
        <v>83679.06</v>
      </c>
      <c r="I23">
        <v>83679.06</v>
      </c>
      <c r="J23">
        <v>83679.06</v>
      </c>
      <c r="K23">
        <v>68679.06</v>
      </c>
      <c r="L23">
        <v>83679.06</v>
      </c>
      <c r="M23">
        <v>68679.06</v>
      </c>
      <c r="N23">
        <v>83679.06</v>
      </c>
      <c r="O23">
        <v>68679.06</v>
      </c>
      <c r="P23">
        <v>68679.06</v>
      </c>
      <c r="Q23">
        <v>68679.06</v>
      </c>
      <c r="R23">
        <v>68679.06</v>
      </c>
      <c r="S23">
        <v>68679.06</v>
      </c>
      <c r="T23">
        <v>68679.06</v>
      </c>
    </row>
    <row r="24" spans="1:20" x14ac:dyDescent="0.2">
      <c r="A24" t="s">
        <v>20</v>
      </c>
      <c r="B24" t="s">
        <v>21</v>
      </c>
      <c r="C24" t="s">
        <v>22</v>
      </c>
      <c r="D24" t="s">
        <v>60</v>
      </c>
      <c r="E24" t="s">
        <v>63</v>
      </c>
      <c r="F24" t="s">
        <v>65</v>
      </c>
      <c r="G24">
        <v>52132.36</v>
      </c>
      <c r="H24">
        <v>52132.36</v>
      </c>
      <c r="I24">
        <v>52132.36</v>
      </c>
      <c r="J24">
        <v>52132.36</v>
      </c>
      <c r="K24">
        <v>52132.36</v>
      </c>
      <c r="L24">
        <v>52132.36</v>
      </c>
      <c r="M24">
        <v>52132.36</v>
      </c>
      <c r="N24">
        <v>52132.36</v>
      </c>
      <c r="O24">
        <v>52132.36</v>
      </c>
      <c r="P24">
        <v>52132.36</v>
      </c>
      <c r="Q24">
        <v>52132.36</v>
      </c>
      <c r="R24">
        <v>52132.36</v>
      </c>
      <c r="S24">
        <v>52132.36</v>
      </c>
      <c r="T24">
        <v>52132.36</v>
      </c>
    </row>
    <row r="25" spans="1:20" x14ac:dyDescent="0.2">
      <c r="A25" t="s">
        <v>20</v>
      </c>
      <c r="B25" t="s">
        <v>21</v>
      </c>
      <c r="C25" t="s">
        <v>22</v>
      </c>
      <c r="D25" t="s">
        <v>60</v>
      </c>
      <c r="E25" t="s">
        <v>56</v>
      </c>
      <c r="F25" t="s">
        <v>66</v>
      </c>
      <c r="G25">
        <v>93951.24</v>
      </c>
      <c r="H25">
        <v>93951.24</v>
      </c>
      <c r="I25">
        <v>93951.24</v>
      </c>
      <c r="J25">
        <v>88533.15</v>
      </c>
      <c r="K25">
        <v>93951.24</v>
      </c>
      <c r="L25">
        <v>88533.15</v>
      </c>
      <c r="M25">
        <v>93951.24</v>
      </c>
      <c r="N25">
        <v>88533.15</v>
      </c>
      <c r="O25">
        <v>93951.24</v>
      </c>
      <c r="P25">
        <v>93951.24</v>
      </c>
      <c r="Q25">
        <v>93951.24</v>
      </c>
      <c r="R25">
        <v>93951.24</v>
      </c>
      <c r="S25">
        <v>93951.24</v>
      </c>
      <c r="T25">
        <v>93951.24</v>
      </c>
    </row>
    <row r="26" spans="1:20" x14ac:dyDescent="0.2">
      <c r="A26" t="s">
        <v>20</v>
      </c>
      <c r="B26" t="s">
        <v>21</v>
      </c>
      <c r="C26" t="s">
        <v>22</v>
      </c>
      <c r="D26" t="s">
        <v>60</v>
      </c>
      <c r="E26" t="s">
        <v>56</v>
      </c>
      <c r="F26" t="s">
        <v>67</v>
      </c>
      <c r="G26">
        <v>57716.71</v>
      </c>
      <c r="H26">
        <v>57716.71</v>
      </c>
      <c r="I26">
        <v>57716.71</v>
      </c>
      <c r="J26">
        <v>57716.71</v>
      </c>
      <c r="K26">
        <v>63210.39</v>
      </c>
      <c r="L26">
        <v>57716.71</v>
      </c>
      <c r="M26">
        <v>63210.39</v>
      </c>
      <c r="N26">
        <v>57716.71</v>
      </c>
      <c r="O26">
        <v>63210.39</v>
      </c>
      <c r="P26">
        <v>63210.39</v>
      </c>
      <c r="Q26">
        <v>63210.39</v>
      </c>
      <c r="R26">
        <v>57716.71</v>
      </c>
      <c r="S26">
        <v>57716.71</v>
      </c>
      <c r="T26">
        <v>57716.71</v>
      </c>
    </row>
    <row r="27" spans="1:20" x14ac:dyDescent="0.2">
      <c r="A27" t="s">
        <v>20</v>
      </c>
      <c r="B27" t="s">
        <v>21</v>
      </c>
      <c r="C27" t="s">
        <v>22</v>
      </c>
      <c r="D27" t="s">
        <v>60</v>
      </c>
      <c r="E27" t="s">
        <v>56</v>
      </c>
      <c r="F27" t="s">
        <v>68</v>
      </c>
      <c r="G27">
        <v>111291.03</v>
      </c>
      <c r="H27">
        <v>111291.03</v>
      </c>
      <c r="I27">
        <v>111291.03</v>
      </c>
      <c r="J27">
        <v>111291.03</v>
      </c>
      <c r="K27">
        <v>111291.03</v>
      </c>
      <c r="L27">
        <v>111291.03</v>
      </c>
      <c r="M27">
        <v>111291.03</v>
      </c>
      <c r="N27">
        <v>111291.03</v>
      </c>
      <c r="O27">
        <v>111291.03</v>
      </c>
      <c r="P27">
        <v>111291.03</v>
      </c>
      <c r="Q27">
        <v>111291.03</v>
      </c>
      <c r="R27">
        <v>111291.03</v>
      </c>
      <c r="S27">
        <v>111291.03</v>
      </c>
      <c r="T27">
        <v>111291.03</v>
      </c>
    </row>
    <row r="28" spans="1:20" x14ac:dyDescent="0.2">
      <c r="A28" t="s">
        <v>20</v>
      </c>
      <c r="B28" t="s">
        <v>21</v>
      </c>
      <c r="C28" t="s">
        <v>22</v>
      </c>
      <c r="D28" t="s">
        <v>60</v>
      </c>
      <c r="E28" t="s">
        <v>56</v>
      </c>
      <c r="F28" t="s">
        <v>69</v>
      </c>
      <c r="G28">
        <v>385907.32</v>
      </c>
      <c r="H28">
        <v>385907.32</v>
      </c>
      <c r="I28">
        <v>385907.32</v>
      </c>
      <c r="J28">
        <v>385907.32</v>
      </c>
      <c r="K28">
        <v>940672.75</v>
      </c>
      <c r="L28">
        <v>385907.32</v>
      </c>
      <c r="M28">
        <v>940672.75</v>
      </c>
      <c r="N28">
        <v>385907.32</v>
      </c>
      <c r="O28">
        <v>385907.32</v>
      </c>
      <c r="P28">
        <v>385907.32</v>
      </c>
      <c r="Q28">
        <v>385907.32</v>
      </c>
      <c r="R28">
        <v>385907.32</v>
      </c>
      <c r="S28">
        <v>385907.32</v>
      </c>
      <c r="T28">
        <v>385907.32</v>
      </c>
    </row>
    <row r="29" spans="1:20" x14ac:dyDescent="0.2">
      <c r="A29" t="s">
        <v>20</v>
      </c>
      <c r="B29" t="s">
        <v>21</v>
      </c>
      <c r="C29" t="s">
        <v>22</v>
      </c>
      <c r="D29" t="s">
        <v>60</v>
      </c>
      <c r="E29" t="s">
        <v>70</v>
      </c>
      <c r="F29" t="s">
        <v>71</v>
      </c>
      <c r="G29">
        <v>86066.93</v>
      </c>
      <c r="H29">
        <v>86066.93</v>
      </c>
      <c r="I29">
        <v>86066.93</v>
      </c>
      <c r="J29">
        <v>86066.93</v>
      </c>
      <c r="K29">
        <v>86066.93</v>
      </c>
      <c r="L29">
        <v>86066.93</v>
      </c>
      <c r="M29">
        <v>86066.93</v>
      </c>
      <c r="N29">
        <v>86066.93</v>
      </c>
      <c r="O29">
        <v>86066.93</v>
      </c>
      <c r="P29">
        <v>86066.93</v>
      </c>
      <c r="Q29">
        <v>86066.93</v>
      </c>
      <c r="R29">
        <v>86066.93</v>
      </c>
      <c r="S29">
        <v>86066.93</v>
      </c>
      <c r="T29">
        <v>86066.93</v>
      </c>
    </row>
    <row r="30" spans="1:20" x14ac:dyDescent="0.2">
      <c r="A30" t="s">
        <v>20</v>
      </c>
      <c r="B30" t="s">
        <v>21</v>
      </c>
      <c r="C30" t="s">
        <v>22</v>
      </c>
      <c r="D30" t="s">
        <v>60</v>
      </c>
      <c r="E30" t="s">
        <v>70</v>
      </c>
      <c r="F30" t="s">
        <v>72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</row>
    <row r="31" spans="1:20" x14ac:dyDescent="0.2">
      <c r="A31" t="s">
        <v>20</v>
      </c>
      <c r="B31" t="s">
        <v>21</v>
      </c>
      <c r="C31" t="s">
        <v>22</v>
      </c>
      <c r="D31" t="s">
        <v>60</v>
      </c>
      <c r="E31" t="s">
        <v>70</v>
      </c>
      <c r="F31" t="s">
        <v>73</v>
      </c>
      <c r="G31">
        <v>671057.01</v>
      </c>
      <c r="H31">
        <v>671057.01</v>
      </c>
      <c r="I31">
        <v>671057.01</v>
      </c>
      <c r="J31">
        <v>671057.01</v>
      </c>
      <c r="K31">
        <v>671057.01</v>
      </c>
      <c r="L31">
        <v>671057.01</v>
      </c>
      <c r="M31">
        <v>671057.01</v>
      </c>
      <c r="N31">
        <v>671057.01</v>
      </c>
      <c r="O31">
        <v>671057.01</v>
      </c>
      <c r="P31">
        <v>671057.01</v>
      </c>
      <c r="Q31">
        <v>671057.01</v>
      </c>
      <c r="R31">
        <v>671057.01</v>
      </c>
      <c r="S31">
        <v>671057.01</v>
      </c>
      <c r="T31">
        <v>671057.01</v>
      </c>
    </row>
    <row r="32" spans="1:20" x14ac:dyDescent="0.2">
      <c r="A32" t="s">
        <v>20</v>
      </c>
      <c r="B32" t="s">
        <v>21</v>
      </c>
      <c r="C32" t="s">
        <v>22</v>
      </c>
      <c r="D32" t="s">
        <v>60</v>
      </c>
      <c r="E32" t="s">
        <v>70</v>
      </c>
      <c r="F32" t="s">
        <v>74</v>
      </c>
      <c r="G32">
        <v>9739.48</v>
      </c>
      <c r="H32">
        <v>9739.48</v>
      </c>
      <c r="I32">
        <v>9739.48</v>
      </c>
      <c r="J32">
        <v>9739.48</v>
      </c>
      <c r="K32">
        <v>9739.48</v>
      </c>
      <c r="L32">
        <v>9739.48</v>
      </c>
      <c r="M32">
        <v>9739.48</v>
      </c>
      <c r="N32">
        <v>9739.48</v>
      </c>
      <c r="O32">
        <v>9739.48</v>
      </c>
      <c r="P32">
        <v>9739.48</v>
      </c>
      <c r="Q32">
        <v>9739.48</v>
      </c>
      <c r="R32">
        <v>9739.48</v>
      </c>
      <c r="S32">
        <v>9739.48</v>
      </c>
      <c r="T32">
        <v>9739.48</v>
      </c>
    </row>
    <row r="33" spans="1:20" x14ac:dyDescent="0.2">
      <c r="A33" t="s">
        <v>20</v>
      </c>
      <c r="B33" t="s">
        <v>21</v>
      </c>
      <c r="C33" t="s">
        <v>22</v>
      </c>
      <c r="D33" t="s">
        <v>60</v>
      </c>
      <c r="E33" t="s">
        <v>75</v>
      </c>
      <c r="F33" t="s">
        <v>76</v>
      </c>
      <c r="G33">
        <v>286572.15999999997</v>
      </c>
      <c r="H33">
        <v>286572.15999999997</v>
      </c>
      <c r="I33">
        <v>286572.15999999997</v>
      </c>
      <c r="J33">
        <v>286572.15999999997</v>
      </c>
      <c r="K33">
        <v>287465.45</v>
      </c>
      <c r="L33">
        <v>286572.15999999997</v>
      </c>
      <c r="M33">
        <v>287465.45</v>
      </c>
      <c r="N33">
        <v>286572.15999999997</v>
      </c>
      <c r="O33">
        <v>287465.45</v>
      </c>
      <c r="P33">
        <v>287465.45</v>
      </c>
      <c r="Q33">
        <v>286572.15999999997</v>
      </c>
      <c r="R33">
        <v>286572.15999999997</v>
      </c>
      <c r="S33">
        <v>286572.15999999997</v>
      </c>
      <c r="T33">
        <v>286572.15999999997</v>
      </c>
    </row>
    <row r="34" spans="1:20" x14ac:dyDescent="0.2">
      <c r="A34" t="s">
        <v>20</v>
      </c>
      <c r="B34" t="s">
        <v>21</v>
      </c>
      <c r="C34" t="s">
        <v>22</v>
      </c>
      <c r="D34" t="s">
        <v>60</v>
      </c>
      <c r="E34" t="s">
        <v>77</v>
      </c>
      <c r="F34" t="s">
        <v>78</v>
      </c>
      <c r="G34">
        <v>452230.64</v>
      </c>
      <c r="H34">
        <v>452230.64</v>
      </c>
      <c r="I34">
        <v>452230.64</v>
      </c>
      <c r="J34">
        <v>452230.64</v>
      </c>
      <c r="K34">
        <v>452230.64</v>
      </c>
      <c r="L34">
        <v>452230.64</v>
      </c>
      <c r="M34">
        <v>452230.64</v>
      </c>
      <c r="N34">
        <v>452230.64</v>
      </c>
      <c r="O34">
        <v>452230.64</v>
      </c>
      <c r="P34">
        <v>452230.64</v>
      </c>
      <c r="Q34">
        <v>452230.64</v>
      </c>
      <c r="R34">
        <v>452230.64</v>
      </c>
      <c r="S34">
        <v>452230.64</v>
      </c>
      <c r="T34">
        <v>452230.64</v>
      </c>
    </row>
    <row r="35" spans="1:20" x14ac:dyDescent="0.2">
      <c r="A35" t="s">
        <v>20</v>
      </c>
      <c r="B35" t="s">
        <v>21</v>
      </c>
      <c r="C35" t="s">
        <v>22</v>
      </c>
      <c r="D35" t="s">
        <v>60</v>
      </c>
      <c r="E35" t="s">
        <v>79</v>
      </c>
      <c r="F35" t="s">
        <v>80</v>
      </c>
      <c r="G35">
        <v>840684.61</v>
      </c>
      <c r="H35">
        <v>840684.61</v>
      </c>
      <c r="I35">
        <v>840684.61</v>
      </c>
      <c r="J35">
        <v>840684.61</v>
      </c>
      <c r="K35">
        <v>875913.18</v>
      </c>
      <c r="L35">
        <v>803178.07</v>
      </c>
      <c r="M35">
        <v>875913.18</v>
      </c>
      <c r="N35">
        <v>803178.07</v>
      </c>
      <c r="O35">
        <v>875913.18</v>
      </c>
      <c r="P35">
        <v>875913.18</v>
      </c>
      <c r="Q35">
        <v>875913.18</v>
      </c>
      <c r="R35">
        <v>875913.18</v>
      </c>
      <c r="S35">
        <v>875913.18</v>
      </c>
      <c r="T35">
        <v>840684.61</v>
      </c>
    </row>
    <row r="36" spans="1:20" x14ac:dyDescent="0.2">
      <c r="A36" t="s">
        <v>20</v>
      </c>
      <c r="B36" t="s">
        <v>21</v>
      </c>
      <c r="C36" t="s">
        <v>22</v>
      </c>
      <c r="D36" t="s">
        <v>60</v>
      </c>
      <c r="E36" t="s">
        <v>79</v>
      </c>
      <c r="F36" t="s">
        <v>81</v>
      </c>
      <c r="G36">
        <v>20124.740000000002</v>
      </c>
      <c r="H36">
        <v>20124.740000000002</v>
      </c>
      <c r="I36">
        <v>20124.740000000002</v>
      </c>
      <c r="J36">
        <v>20124.740000000002</v>
      </c>
      <c r="K36">
        <v>20124.740000000002</v>
      </c>
      <c r="L36">
        <v>20124.740000000002</v>
      </c>
      <c r="M36">
        <v>20124.740000000002</v>
      </c>
      <c r="N36">
        <v>20124.740000000002</v>
      </c>
      <c r="O36">
        <v>20124.740000000002</v>
      </c>
      <c r="P36">
        <v>20124.740000000002</v>
      </c>
      <c r="Q36">
        <v>20124.740000000002</v>
      </c>
      <c r="R36">
        <v>20124.740000000002</v>
      </c>
      <c r="S36">
        <v>20124.740000000002</v>
      </c>
      <c r="T36">
        <v>20124.740000000002</v>
      </c>
    </row>
    <row r="37" spans="1:20" x14ac:dyDescent="0.2">
      <c r="A37" t="s">
        <v>20</v>
      </c>
      <c r="B37" t="s">
        <v>21</v>
      </c>
      <c r="C37" t="s">
        <v>22</v>
      </c>
      <c r="D37" t="s">
        <v>60</v>
      </c>
      <c r="E37" t="s">
        <v>58</v>
      </c>
      <c r="F37" t="s">
        <v>82</v>
      </c>
      <c r="G37">
        <v>42473.919999999998</v>
      </c>
      <c r="H37">
        <v>42473.919999999998</v>
      </c>
      <c r="I37">
        <v>42473.919999999998</v>
      </c>
      <c r="J37">
        <v>42473.919999999998</v>
      </c>
      <c r="K37">
        <v>42473.919999999998</v>
      </c>
      <c r="L37">
        <v>42473.919999999998</v>
      </c>
      <c r="M37">
        <v>42473.919999999998</v>
      </c>
      <c r="N37">
        <v>42473.919999999998</v>
      </c>
      <c r="O37">
        <v>42473.919999999998</v>
      </c>
      <c r="P37">
        <v>42473.919999999998</v>
      </c>
      <c r="Q37">
        <v>42473.919999999998</v>
      </c>
      <c r="R37">
        <v>42473.919999999998</v>
      </c>
      <c r="S37">
        <v>42473.919999999998</v>
      </c>
      <c r="T37">
        <v>42473.919999999998</v>
      </c>
    </row>
    <row r="38" spans="1:20" x14ac:dyDescent="0.2">
      <c r="A38" t="s">
        <v>20</v>
      </c>
      <c r="B38" t="s">
        <v>21</v>
      </c>
      <c r="C38" t="s">
        <v>22</v>
      </c>
      <c r="D38" t="s">
        <v>83</v>
      </c>
      <c r="E38" t="s">
        <v>84</v>
      </c>
      <c r="F38" t="s">
        <v>85</v>
      </c>
      <c r="G38">
        <v>23328.06</v>
      </c>
      <c r="H38">
        <v>23328.06</v>
      </c>
      <c r="I38">
        <v>23328.06</v>
      </c>
      <c r="J38">
        <v>23328.06</v>
      </c>
      <c r="K38">
        <v>23328.06</v>
      </c>
      <c r="L38">
        <v>23328.06</v>
      </c>
      <c r="M38">
        <v>23328.06</v>
      </c>
      <c r="N38">
        <v>23328.06</v>
      </c>
      <c r="O38">
        <v>23328.06</v>
      </c>
      <c r="P38">
        <v>23328.06</v>
      </c>
      <c r="Q38">
        <v>23328.06</v>
      </c>
      <c r="R38">
        <v>23328.06</v>
      </c>
      <c r="S38">
        <v>23328.06</v>
      </c>
      <c r="T38">
        <v>23328.06</v>
      </c>
    </row>
    <row r="39" spans="1:20" x14ac:dyDescent="0.2">
      <c r="A39" t="s">
        <v>20</v>
      </c>
      <c r="B39" t="s">
        <v>21</v>
      </c>
      <c r="C39" t="s">
        <v>22</v>
      </c>
      <c r="D39" t="s">
        <v>83</v>
      </c>
      <c r="E39" t="s">
        <v>86</v>
      </c>
      <c r="F39" t="s">
        <v>87</v>
      </c>
      <c r="G39">
        <v>14132.29</v>
      </c>
      <c r="H39">
        <v>14132.29</v>
      </c>
      <c r="I39">
        <v>14132.29</v>
      </c>
      <c r="J39">
        <v>14132.29</v>
      </c>
      <c r="K39">
        <v>14132.29</v>
      </c>
      <c r="L39">
        <v>14132.29</v>
      </c>
      <c r="M39">
        <v>14132.29</v>
      </c>
      <c r="N39">
        <v>14132.29</v>
      </c>
      <c r="O39">
        <v>14132.29</v>
      </c>
      <c r="P39">
        <v>14132.29</v>
      </c>
      <c r="Q39">
        <v>14132.29</v>
      </c>
      <c r="R39">
        <v>14132.29</v>
      </c>
      <c r="S39">
        <v>14132.29</v>
      </c>
      <c r="T39">
        <v>14132.29</v>
      </c>
    </row>
    <row r="40" spans="1:20" x14ac:dyDescent="0.2">
      <c r="A40" t="s">
        <v>20</v>
      </c>
      <c r="B40" t="s">
        <v>21</v>
      </c>
      <c r="C40" t="s">
        <v>88</v>
      </c>
      <c r="D40" t="s">
        <v>23</v>
      </c>
      <c r="E40" t="s">
        <v>24</v>
      </c>
      <c r="F40" t="s">
        <v>25</v>
      </c>
      <c r="G40">
        <v>0</v>
      </c>
      <c r="H40">
        <v>0</v>
      </c>
      <c r="I40">
        <v>0</v>
      </c>
      <c r="J40">
        <v>0</v>
      </c>
      <c r="K40" t="s">
        <v>26</v>
      </c>
      <c r="L40">
        <v>0</v>
      </c>
      <c r="M40" t="s">
        <v>26</v>
      </c>
      <c r="N40">
        <v>0</v>
      </c>
      <c r="O40" t="s">
        <v>26</v>
      </c>
      <c r="P40" t="s">
        <v>26</v>
      </c>
      <c r="Q40" t="s">
        <v>26</v>
      </c>
      <c r="R40" t="s">
        <v>26</v>
      </c>
      <c r="S40">
        <v>25081.87</v>
      </c>
      <c r="T40">
        <v>25081.87</v>
      </c>
    </row>
    <row r="41" spans="1:20" x14ac:dyDescent="0.2">
      <c r="A41" t="s">
        <v>20</v>
      </c>
      <c r="B41" t="s">
        <v>21</v>
      </c>
      <c r="C41" t="s">
        <v>88</v>
      </c>
      <c r="D41" t="s">
        <v>27</v>
      </c>
      <c r="E41" t="s">
        <v>30</v>
      </c>
      <c r="F41" t="s">
        <v>31</v>
      </c>
      <c r="G41">
        <v>9167.81</v>
      </c>
      <c r="H41">
        <v>9167.81</v>
      </c>
      <c r="I41">
        <v>9167.81</v>
      </c>
      <c r="J41">
        <v>9167.81</v>
      </c>
      <c r="K41">
        <v>10706.11</v>
      </c>
      <c r="L41">
        <v>9167.81</v>
      </c>
      <c r="M41">
        <v>9167.81</v>
      </c>
      <c r="N41">
        <v>9167.81</v>
      </c>
      <c r="O41">
        <v>9167.81</v>
      </c>
      <c r="P41">
        <v>9167.81</v>
      </c>
      <c r="Q41">
        <v>9167.81</v>
      </c>
      <c r="R41">
        <v>9167.81</v>
      </c>
      <c r="S41">
        <v>9167.81</v>
      </c>
      <c r="T41">
        <v>9167.81</v>
      </c>
    </row>
    <row r="42" spans="1:20" x14ac:dyDescent="0.2">
      <c r="A42" t="s">
        <v>20</v>
      </c>
      <c r="B42" t="s">
        <v>21</v>
      </c>
      <c r="C42" t="s">
        <v>88</v>
      </c>
      <c r="D42" t="s">
        <v>27</v>
      </c>
      <c r="E42" t="s">
        <v>32</v>
      </c>
      <c r="F42" t="s">
        <v>33</v>
      </c>
      <c r="G42">
        <v>2117483.62</v>
      </c>
      <c r="H42">
        <v>2177963.12</v>
      </c>
      <c r="I42">
        <v>2193092.2200000002</v>
      </c>
      <c r="J42">
        <v>2202743.12</v>
      </c>
      <c r="K42">
        <v>130934.09</v>
      </c>
      <c r="L42">
        <v>2383127.75</v>
      </c>
      <c r="M42">
        <v>350527.76</v>
      </c>
      <c r="N42">
        <v>3628818.68</v>
      </c>
      <c r="O42">
        <v>561638.07999999996</v>
      </c>
      <c r="P42">
        <v>892211.97</v>
      </c>
      <c r="Q42">
        <v>975939.67</v>
      </c>
      <c r="R42">
        <v>1799393.08</v>
      </c>
      <c r="S42">
        <v>1849410.82</v>
      </c>
      <c r="T42">
        <v>1980323.59</v>
      </c>
    </row>
    <row r="43" spans="1:20" x14ac:dyDescent="0.2">
      <c r="A43" t="s">
        <v>20</v>
      </c>
      <c r="B43" t="s">
        <v>21</v>
      </c>
      <c r="C43" t="s">
        <v>88</v>
      </c>
      <c r="D43" t="s">
        <v>27</v>
      </c>
      <c r="E43" t="s">
        <v>32</v>
      </c>
      <c r="F43" t="s">
        <v>34</v>
      </c>
      <c r="G43">
        <v>0</v>
      </c>
      <c r="H43">
        <v>0</v>
      </c>
      <c r="I43">
        <v>0</v>
      </c>
      <c r="J43">
        <v>0</v>
      </c>
      <c r="K43" t="s">
        <v>26</v>
      </c>
      <c r="L43">
        <v>46102.400000000001</v>
      </c>
      <c r="M43" t="s">
        <v>26</v>
      </c>
      <c r="N43">
        <v>46102.400000000001</v>
      </c>
      <c r="O43" t="s">
        <v>26</v>
      </c>
      <c r="P43" t="s">
        <v>26</v>
      </c>
      <c r="Q43" t="s">
        <v>26</v>
      </c>
      <c r="R43" t="s">
        <v>26</v>
      </c>
      <c r="S43" t="s">
        <v>26</v>
      </c>
      <c r="T43">
        <v>0</v>
      </c>
    </row>
    <row r="44" spans="1:20" x14ac:dyDescent="0.2">
      <c r="A44" t="s">
        <v>20</v>
      </c>
      <c r="B44" t="s">
        <v>21</v>
      </c>
      <c r="C44" t="s">
        <v>88</v>
      </c>
      <c r="D44" t="s">
        <v>27</v>
      </c>
      <c r="E44" t="s">
        <v>32</v>
      </c>
      <c r="F44" t="s">
        <v>35</v>
      </c>
      <c r="G44">
        <v>1074916.1100000001</v>
      </c>
      <c r="H44">
        <v>1072854.2</v>
      </c>
      <c r="I44">
        <v>1112881.98</v>
      </c>
      <c r="J44">
        <v>1480766.82</v>
      </c>
      <c r="K44">
        <v>237344.58</v>
      </c>
      <c r="L44">
        <v>2843958.09</v>
      </c>
      <c r="M44">
        <v>320433.98</v>
      </c>
      <c r="N44">
        <v>2967383.24</v>
      </c>
      <c r="O44">
        <v>417189.2</v>
      </c>
      <c r="P44">
        <v>480138.78</v>
      </c>
      <c r="Q44">
        <v>797961.04</v>
      </c>
      <c r="R44">
        <v>922847.22</v>
      </c>
      <c r="S44">
        <v>962738.86</v>
      </c>
      <c r="T44">
        <v>1018868.26</v>
      </c>
    </row>
    <row r="45" spans="1:20" x14ac:dyDescent="0.2">
      <c r="A45" t="s">
        <v>20</v>
      </c>
      <c r="B45" t="s">
        <v>21</v>
      </c>
      <c r="C45" t="s">
        <v>88</v>
      </c>
      <c r="D45" t="s">
        <v>27</v>
      </c>
      <c r="E45" t="s">
        <v>36</v>
      </c>
      <c r="F45" t="s">
        <v>37</v>
      </c>
      <c r="G45">
        <v>54768.62</v>
      </c>
      <c r="H45">
        <v>54768.62</v>
      </c>
      <c r="I45">
        <v>54768.62</v>
      </c>
      <c r="J45">
        <v>54768.62</v>
      </c>
      <c r="K45">
        <v>8691.25</v>
      </c>
      <c r="L45">
        <v>100570.81</v>
      </c>
      <c r="M45">
        <v>7924.23</v>
      </c>
      <c r="N45">
        <v>91677.15</v>
      </c>
      <c r="O45">
        <v>7930.14</v>
      </c>
      <c r="P45">
        <v>7930.14</v>
      </c>
      <c r="Q45">
        <v>7930.14</v>
      </c>
      <c r="R45">
        <v>7930.14</v>
      </c>
      <c r="S45">
        <v>7930.14</v>
      </c>
      <c r="T45">
        <v>54768.62</v>
      </c>
    </row>
    <row r="46" spans="1:20" x14ac:dyDescent="0.2">
      <c r="A46" t="s">
        <v>20</v>
      </c>
      <c r="B46" t="s">
        <v>21</v>
      </c>
      <c r="C46" t="s">
        <v>88</v>
      </c>
      <c r="D46" t="s">
        <v>27</v>
      </c>
      <c r="E46" t="s">
        <v>38</v>
      </c>
      <c r="F46" t="s">
        <v>39</v>
      </c>
      <c r="G46">
        <v>234484.74</v>
      </c>
      <c r="H46">
        <v>234484.74</v>
      </c>
      <c r="I46">
        <v>234484.74</v>
      </c>
      <c r="J46">
        <v>234484.74</v>
      </c>
      <c r="K46">
        <v>203662</v>
      </c>
      <c r="L46">
        <v>255565.73</v>
      </c>
      <c r="M46">
        <v>203794.86</v>
      </c>
      <c r="N46">
        <v>255565.73</v>
      </c>
      <c r="O46">
        <v>204330.74</v>
      </c>
      <c r="P46">
        <v>206193.4</v>
      </c>
      <c r="Q46">
        <v>234206.78</v>
      </c>
      <c r="R46">
        <v>234206.78</v>
      </c>
      <c r="S46">
        <v>234206.78</v>
      </c>
      <c r="T46">
        <v>234484.74</v>
      </c>
    </row>
    <row r="47" spans="1:20" x14ac:dyDescent="0.2">
      <c r="A47" t="s">
        <v>20</v>
      </c>
      <c r="B47" t="s">
        <v>21</v>
      </c>
      <c r="C47" t="s">
        <v>88</v>
      </c>
      <c r="D47" t="s">
        <v>27</v>
      </c>
      <c r="E47" t="s">
        <v>40</v>
      </c>
      <c r="F47" t="s">
        <v>41</v>
      </c>
      <c r="G47">
        <v>0</v>
      </c>
      <c r="H47">
        <v>-14.33</v>
      </c>
      <c r="I47">
        <v>0</v>
      </c>
      <c r="J47">
        <v>0</v>
      </c>
      <c r="K47" t="s">
        <v>26</v>
      </c>
      <c r="L47">
        <v>0</v>
      </c>
      <c r="M47" t="s">
        <v>26</v>
      </c>
      <c r="N47">
        <v>0</v>
      </c>
      <c r="O47">
        <v>-2973.75</v>
      </c>
      <c r="P47">
        <v>-4123.75</v>
      </c>
      <c r="Q47">
        <v>112920.92</v>
      </c>
      <c r="R47">
        <v>203513.07</v>
      </c>
      <c r="S47">
        <v>-4096.62</v>
      </c>
      <c r="T47">
        <v>0</v>
      </c>
    </row>
    <row r="48" spans="1:20" x14ac:dyDescent="0.2">
      <c r="A48" t="s">
        <v>20</v>
      </c>
      <c r="B48" t="s">
        <v>21</v>
      </c>
      <c r="C48" t="s">
        <v>88</v>
      </c>
      <c r="D48" t="s">
        <v>27</v>
      </c>
      <c r="E48" t="s">
        <v>40</v>
      </c>
      <c r="F48" t="s">
        <v>43</v>
      </c>
      <c r="G48">
        <v>0</v>
      </c>
      <c r="H48">
        <v>0</v>
      </c>
      <c r="I48">
        <v>0</v>
      </c>
      <c r="J48">
        <v>0</v>
      </c>
      <c r="K48" t="s">
        <v>26</v>
      </c>
      <c r="L48">
        <v>0</v>
      </c>
      <c r="M48" t="s">
        <v>26</v>
      </c>
      <c r="N48">
        <v>0</v>
      </c>
      <c r="O48" t="s">
        <v>26</v>
      </c>
      <c r="P48" t="s">
        <v>26</v>
      </c>
      <c r="Q48" t="s">
        <v>26</v>
      </c>
      <c r="R48">
        <v>-2.09</v>
      </c>
      <c r="S48">
        <v>28.96</v>
      </c>
      <c r="T48">
        <v>0</v>
      </c>
    </row>
    <row r="49" spans="1:20" x14ac:dyDescent="0.2">
      <c r="A49" t="s">
        <v>20</v>
      </c>
      <c r="B49" t="s">
        <v>21</v>
      </c>
      <c r="C49" t="s">
        <v>88</v>
      </c>
      <c r="D49" t="s">
        <v>27</v>
      </c>
      <c r="E49" t="s">
        <v>50</v>
      </c>
      <c r="F49" t="s">
        <v>51</v>
      </c>
      <c r="G49">
        <v>12165.92</v>
      </c>
      <c r="H49">
        <v>14723.36</v>
      </c>
      <c r="I49">
        <v>14723.36</v>
      </c>
      <c r="J49">
        <v>14723.36</v>
      </c>
      <c r="K49" t="s">
        <v>26</v>
      </c>
      <c r="L49">
        <v>14723.36</v>
      </c>
      <c r="M49" t="s">
        <v>26</v>
      </c>
      <c r="N49">
        <v>14723.36</v>
      </c>
      <c r="O49" t="s">
        <v>26</v>
      </c>
      <c r="P49">
        <v>3449.86</v>
      </c>
      <c r="Q49">
        <v>3449.86</v>
      </c>
      <c r="R49">
        <v>12165.92</v>
      </c>
      <c r="S49">
        <v>12165.92</v>
      </c>
      <c r="T49">
        <v>12165.92</v>
      </c>
    </row>
    <row r="50" spans="1:20" x14ac:dyDescent="0.2">
      <c r="A50" t="s">
        <v>20</v>
      </c>
      <c r="B50" t="s">
        <v>21</v>
      </c>
      <c r="C50" t="s">
        <v>88</v>
      </c>
      <c r="D50" t="s">
        <v>27</v>
      </c>
      <c r="E50" t="s">
        <v>52</v>
      </c>
      <c r="F50" t="s">
        <v>53</v>
      </c>
      <c r="G50">
        <v>40902.589999999997</v>
      </c>
      <c r="H50">
        <v>40902.589999999997</v>
      </c>
      <c r="I50">
        <v>40902.589999999997</v>
      </c>
      <c r="J50">
        <v>40902.589999999997</v>
      </c>
      <c r="K50" t="s">
        <v>26</v>
      </c>
      <c r="L50">
        <v>40902.589999999997</v>
      </c>
      <c r="M50">
        <v>18879.53</v>
      </c>
      <c r="N50">
        <v>40902.589999999997</v>
      </c>
      <c r="O50">
        <v>40902.589999999997</v>
      </c>
      <c r="P50">
        <v>40902.589999999997</v>
      </c>
      <c r="Q50">
        <v>40902.589999999997</v>
      </c>
      <c r="R50">
        <v>40902.589999999997</v>
      </c>
      <c r="S50">
        <v>40902.589999999997</v>
      </c>
      <c r="T50">
        <v>40902.589999999997</v>
      </c>
    </row>
    <row r="51" spans="1:20" x14ac:dyDescent="0.2">
      <c r="A51" t="s">
        <v>20</v>
      </c>
      <c r="B51" t="s">
        <v>21</v>
      </c>
      <c r="C51" t="s">
        <v>88</v>
      </c>
      <c r="D51" t="s">
        <v>27</v>
      </c>
      <c r="E51" t="s">
        <v>54</v>
      </c>
      <c r="F51" t="s">
        <v>55</v>
      </c>
      <c r="G51">
        <v>23150.98</v>
      </c>
      <c r="H51">
        <v>23150.98</v>
      </c>
      <c r="I51">
        <v>23150.98</v>
      </c>
      <c r="J51">
        <v>23150.98</v>
      </c>
      <c r="K51" t="s">
        <v>26</v>
      </c>
      <c r="L51">
        <v>23150.98</v>
      </c>
      <c r="M51" t="s">
        <v>26</v>
      </c>
      <c r="N51">
        <v>23150.98</v>
      </c>
      <c r="O51" t="s">
        <v>26</v>
      </c>
      <c r="P51">
        <v>4192</v>
      </c>
      <c r="Q51">
        <v>4192</v>
      </c>
      <c r="R51">
        <v>17809.63</v>
      </c>
      <c r="S51">
        <v>23670.98</v>
      </c>
      <c r="T51">
        <v>23150.98</v>
      </c>
    </row>
    <row r="52" spans="1:20" x14ac:dyDescent="0.2">
      <c r="A52" t="s">
        <v>20</v>
      </c>
      <c r="B52" t="s">
        <v>21</v>
      </c>
      <c r="C52" t="s">
        <v>88</v>
      </c>
      <c r="D52" t="s">
        <v>60</v>
      </c>
      <c r="E52" t="s">
        <v>61</v>
      </c>
      <c r="F52" t="s">
        <v>89</v>
      </c>
      <c r="G52">
        <v>5995</v>
      </c>
      <c r="H52">
        <v>5995</v>
      </c>
      <c r="I52">
        <v>5995</v>
      </c>
      <c r="J52">
        <v>5995</v>
      </c>
      <c r="K52" t="s">
        <v>26</v>
      </c>
      <c r="L52">
        <v>8060</v>
      </c>
      <c r="M52" t="s">
        <v>26</v>
      </c>
      <c r="N52">
        <v>8060</v>
      </c>
      <c r="O52" t="s">
        <v>26</v>
      </c>
      <c r="P52" t="s">
        <v>26</v>
      </c>
      <c r="Q52" t="s">
        <v>26</v>
      </c>
      <c r="R52">
        <v>5995</v>
      </c>
      <c r="S52">
        <v>5995</v>
      </c>
      <c r="T52">
        <v>5995</v>
      </c>
    </row>
    <row r="53" spans="1:20" x14ac:dyDescent="0.2">
      <c r="A53" t="s">
        <v>20</v>
      </c>
      <c r="B53" t="s">
        <v>21</v>
      </c>
      <c r="C53" t="s">
        <v>88</v>
      </c>
      <c r="D53" t="s">
        <v>60</v>
      </c>
      <c r="E53" t="s">
        <v>63</v>
      </c>
      <c r="F53" t="s">
        <v>64</v>
      </c>
      <c r="G53" t="s">
        <v>26</v>
      </c>
      <c r="H53" t="s">
        <v>26</v>
      </c>
      <c r="I53" t="s">
        <v>26</v>
      </c>
      <c r="J53" t="s">
        <v>26</v>
      </c>
      <c r="K53" t="s">
        <v>26</v>
      </c>
      <c r="L53">
        <v>19401.28</v>
      </c>
      <c r="M53" t="s">
        <v>26</v>
      </c>
      <c r="N53">
        <v>19401.28</v>
      </c>
      <c r="O53" t="s">
        <v>26</v>
      </c>
      <c r="P53" t="s">
        <v>26</v>
      </c>
      <c r="Q53" t="s">
        <v>26</v>
      </c>
      <c r="R53" t="s">
        <v>26</v>
      </c>
      <c r="S53" t="s">
        <v>26</v>
      </c>
      <c r="T53" t="s">
        <v>26</v>
      </c>
    </row>
    <row r="54" spans="1:20" x14ac:dyDescent="0.2">
      <c r="A54" t="s">
        <v>20</v>
      </c>
      <c r="B54" t="s">
        <v>21</v>
      </c>
      <c r="C54" t="s">
        <v>88</v>
      </c>
      <c r="D54" t="s">
        <v>60</v>
      </c>
      <c r="E54" t="s">
        <v>56</v>
      </c>
      <c r="F54" t="s">
        <v>69</v>
      </c>
      <c r="G54">
        <v>410350.66</v>
      </c>
      <c r="H54">
        <v>411121.5</v>
      </c>
      <c r="I54">
        <v>419857.46</v>
      </c>
      <c r="J54">
        <v>420977.58</v>
      </c>
      <c r="K54" t="s">
        <v>26</v>
      </c>
      <c r="L54">
        <v>422935.02</v>
      </c>
      <c r="M54" t="s">
        <v>26</v>
      </c>
      <c r="N54">
        <v>422935.02</v>
      </c>
      <c r="O54" t="s">
        <v>26</v>
      </c>
      <c r="P54" t="s">
        <v>26</v>
      </c>
      <c r="Q54">
        <v>390995.17</v>
      </c>
      <c r="R54">
        <v>393179.42</v>
      </c>
      <c r="S54">
        <v>391306.1</v>
      </c>
      <c r="T54">
        <v>407527.98</v>
      </c>
    </row>
    <row r="55" spans="1:20" x14ac:dyDescent="0.2">
      <c r="A55" t="s">
        <v>20</v>
      </c>
      <c r="B55" t="s">
        <v>21</v>
      </c>
      <c r="C55" t="s">
        <v>88</v>
      </c>
      <c r="D55" t="s">
        <v>60</v>
      </c>
      <c r="E55" t="s">
        <v>75</v>
      </c>
      <c r="F55" t="s">
        <v>76</v>
      </c>
      <c r="G55">
        <v>29199.06</v>
      </c>
      <c r="H55">
        <v>29199.06</v>
      </c>
      <c r="I55">
        <v>29199.06</v>
      </c>
      <c r="J55">
        <v>29199.06</v>
      </c>
      <c r="K55" t="s">
        <v>26</v>
      </c>
      <c r="L55">
        <v>45092.53</v>
      </c>
      <c r="M55" t="s">
        <v>26</v>
      </c>
      <c r="N55">
        <v>52503.17</v>
      </c>
      <c r="O55" t="s">
        <v>26</v>
      </c>
      <c r="P55">
        <v>6206.78</v>
      </c>
      <c r="Q55">
        <v>29199.06</v>
      </c>
      <c r="R55">
        <v>29199.06</v>
      </c>
      <c r="S55">
        <v>29199.06</v>
      </c>
      <c r="T55">
        <v>29199.06</v>
      </c>
    </row>
    <row r="56" spans="1:20" x14ac:dyDescent="0.2">
      <c r="A56" t="s">
        <v>20</v>
      </c>
      <c r="B56" t="s">
        <v>21</v>
      </c>
      <c r="C56" t="s">
        <v>88</v>
      </c>
      <c r="D56" t="s">
        <v>60</v>
      </c>
      <c r="E56" t="s">
        <v>79</v>
      </c>
      <c r="F56" t="s">
        <v>80</v>
      </c>
      <c r="G56">
        <v>82469.41</v>
      </c>
      <c r="H56">
        <v>82469.41</v>
      </c>
      <c r="I56">
        <v>82469.41</v>
      </c>
      <c r="J56">
        <v>82469.41</v>
      </c>
      <c r="K56">
        <v>20865</v>
      </c>
      <c r="L56">
        <v>82469.41</v>
      </c>
      <c r="M56">
        <v>28106.7</v>
      </c>
      <c r="N56">
        <v>82469.41</v>
      </c>
      <c r="O56">
        <v>28106.7</v>
      </c>
      <c r="P56">
        <v>58534.04</v>
      </c>
      <c r="Q56">
        <v>58534.04</v>
      </c>
      <c r="R56">
        <v>82469.41</v>
      </c>
      <c r="S56">
        <v>82469.41</v>
      </c>
      <c r="T56">
        <v>82469.41</v>
      </c>
    </row>
    <row r="57" spans="1:20" x14ac:dyDescent="0.2">
      <c r="A57" t="s">
        <v>90</v>
      </c>
      <c r="B57" t="s">
        <v>21</v>
      </c>
      <c r="C57" t="s">
        <v>22</v>
      </c>
      <c r="D57" t="s">
        <v>27</v>
      </c>
      <c r="E57" t="s">
        <v>32</v>
      </c>
      <c r="F57" t="s">
        <v>33</v>
      </c>
      <c r="G57">
        <v>161348.20000000001</v>
      </c>
      <c r="H57">
        <v>161348.20000000001</v>
      </c>
      <c r="I57">
        <v>161348.20000000001</v>
      </c>
      <c r="J57">
        <v>161348.20000000001</v>
      </c>
      <c r="K57">
        <v>161348.20000000001</v>
      </c>
      <c r="L57">
        <v>161348.20000000001</v>
      </c>
      <c r="M57">
        <v>161348.20000000001</v>
      </c>
      <c r="N57">
        <v>161348.20000000001</v>
      </c>
      <c r="O57">
        <v>161348.20000000001</v>
      </c>
      <c r="P57">
        <v>161348.20000000001</v>
      </c>
      <c r="Q57">
        <v>161348.20000000001</v>
      </c>
      <c r="R57">
        <v>161348.20000000001</v>
      </c>
      <c r="S57">
        <v>161348.20000000001</v>
      </c>
      <c r="T57">
        <v>161348.20000000001</v>
      </c>
    </row>
    <row r="58" spans="1:20" x14ac:dyDescent="0.2">
      <c r="A58" t="s">
        <v>90</v>
      </c>
      <c r="B58" t="s">
        <v>21</v>
      </c>
      <c r="C58" t="s">
        <v>22</v>
      </c>
      <c r="D58" t="s">
        <v>27</v>
      </c>
      <c r="E58" t="s">
        <v>32</v>
      </c>
      <c r="F58" t="s">
        <v>34</v>
      </c>
      <c r="G58">
        <v>164160.54999999999</v>
      </c>
      <c r="H58">
        <v>164160.54999999999</v>
      </c>
      <c r="I58">
        <v>164160.54999999999</v>
      </c>
      <c r="J58">
        <v>250468.21</v>
      </c>
      <c r="K58">
        <v>164160.54999999999</v>
      </c>
      <c r="L58">
        <v>250468.21</v>
      </c>
      <c r="M58">
        <v>164160.54999999999</v>
      </c>
      <c r="N58">
        <v>250468.21</v>
      </c>
      <c r="O58">
        <v>164160.54999999999</v>
      </c>
      <c r="P58">
        <v>164160.54999999999</v>
      </c>
      <c r="Q58">
        <v>164160.54999999999</v>
      </c>
      <c r="R58">
        <v>164160.54999999999</v>
      </c>
      <c r="S58">
        <v>164160.54999999999</v>
      </c>
      <c r="T58">
        <v>164160.54999999999</v>
      </c>
    </row>
    <row r="59" spans="1:20" x14ac:dyDescent="0.2">
      <c r="A59" t="s">
        <v>90</v>
      </c>
      <c r="B59" t="s">
        <v>21</v>
      </c>
      <c r="C59" t="s">
        <v>22</v>
      </c>
      <c r="D59" t="s">
        <v>27</v>
      </c>
      <c r="E59" t="s">
        <v>36</v>
      </c>
      <c r="F59" t="s">
        <v>37</v>
      </c>
      <c r="G59">
        <v>1068.8</v>
      </c>
      <c r="H59">
        <v>1068.8</v>
      </c>
      <c r="I59">
        <v>1068.8</v>
      </c>
      <c r="J59">
        <v>1068.8</v>
      </c>
      <c r="K59">
        <v>1068.8</v>
      </c>
      <c r="L59">
        <v>1068.8</v>
      </c>
      <c r="M59">
        <v>1068.8</v>
      </c>
      <c r="N59">
        <v>1068.8</v>
      </c>
      <c r="O59">
        <v>1068.8</v>
      </c>
      <c r="P59">
        <v>1068.8</v>
      </c>
      <c r="Q59">
        <v>1068.8</v>
      </c>
      <c r="R59">
        <v>1068.8</v>
      </c>
      <c r="S59">
        <v>1068.8</v>
      </c>
      <c r="T59">
        <v>1068.8</v>
      </c>
    </row>
    <row r="60" spans="1:20" x14ac:dyDescent="0.2">
      <c r="A60" t="s">
        <v>90</v>
      </c>
      <c r="B60" t="s">
        <v>21</v>
      </c>
      <c r="C60" t="s">
        <v>22</v>
      </c>
      <c r="D60" t="s">
        <v>27</v>
      </c>
      <c r="E60" t="s">
        <v>38</v>
      </c>
      <c r="F60" t="s">
        <v>39</v>
      </c>
      <c r="G60">
        <v>162952.04999999999</v>
      </c>
      <c r="H60">
        <v>162952.04999999999</v>
      </c>
      <c r="I60">
        <v>162952.04999999999</v>
      </c>
      <c r="J60">
        <v>162952.04999999999</v>
      </c>
      <c r="K60">
        <v>162952.04999999999</v>
      </c>
      <c r="L60">
        <v>162952.04999999999</v>
      </c>
      <c r="M60">
        <v>162952.04999999999</v>
      </c>
      <c r="N60">
        <v>162952.04999999999</v>
      </c>
      <c r="O60">
        <v>162952.04999999999</v>
      </c>
      <c r="P60">
        <v>162952.04999999999</v>
      </c>
      <c r="Q60">
        <v>162952.04999999999</v>
      </c>
      <c r="R60">
        <v>162952.04999999999</v>
      </c>
      <c r="S60">
        <v>162952.04999999999</v>
      </c>
      <c r="T60">
        <v>162952.04999999999</v>
      </c>
    </row>
    <row r="61" spans="1:20" x14ac:dyDescent="0.2">
      <c r="A61" t="s">
        <v>90</v>
      </c>
      <c r="B61" t="s">
        <v>21</v>
      </c>
      <c r="C61" t="s">
        <v>22</v>
      </c>
      <c r="D61" t="s">
        <v>27</v>
      </c>
      <c r="E61" t="s">
        <v>40</v>
      </c>
      <c r="F61" t="s">
        <v>41</v>
      </c>
      <c r="G61">
        <v>74611.289999999994</v>
      </c>
      <c r="H61">
        <v>74611.289999999994</v>
      </c>
      <c r="I61">
        <v>74611.289999999994</v>
      </c>
      <c r="J61">
        <v>74611.289999999994</v>
      </c>
      <c r="K61">
        <v>78101.7</v>
      </c>
      <c r="L61">
        <v>74611.289999999994</v>
      </c>
      <c r="M61">
        <v>78101.7</v>
      </c>
      <c r="N61">
        <v>74611.289999999994</v>
      </c>
      <c r="O61">
        <v>78101.7</v>
      </c>
      <c r="P61">
        <v>76101.7</v>
      </c>
      <c r="Q61">
        <v>78101.7</v>
      </c>
      <c r="R61">
        <v>78101.7</v>
      </c>
      <c r="S61">
        <v>78101.7</v>
      </c>
      <c r="T61">
        <v>74611.289999999994</v>
      </c>
    </row>
    <row r="62" spans="1:20" x14ac:dyDescent="0.2">
      <c r="A62" t="s">
        <v>90</v>
      </c>
      <c r="B62" t="s">
        <v>21</v>
      </c>
      <c r="C62" t="s">
        <v>22</v>
      </c>
      <c r="D62" t="s">
        <v>27</v>
      </c>
      <c r="E62" t="s">
        <v>40</v>
      </c>
      <c r="F62" t="s">
        <v>42</v>
      </c>
      <c r="G62">
        <v>62198.23</v>
      </c>
      <c r="H62">
        <v>62198.23</v>
      </c>
      <c r="I62">
        <v>62198.23</v>
      </c>
      <c r="J62">
        <v>62198.23</v>
      </c>
      <c r="K62">
        <v>61786.9</v>
      </c>
      <c r="L62">
        <v>62198.23</v>
      </c>
      <c r="M62">
        <v>61786.9</v>
      </c>
      <c r="N62">
        <v>62198.23</v>
      </c>
      <c r="O62">
        <v>61786.9</v>
      </c>
      <c r="P62">
        <v>61786.9</v>
      </c>
      <c r="Q62">
        <v>61786.9</v>
      </c>
      <c r="R62">
        <v>62586.9</v>
      </c>
      <c r="S62">
        <v>62586.9</v>
      </c>
      <c r="T62">
        <v>62198.23</v>
      </c>
    </row>
    <row r="63" spans="1:20" x14ac:dyDescent="0.2">
      <c r="A63" t="s">
        <v>90</v>
      </c>
      <c r="B63" t="s">
        <v>21</v>
      </c>
      <c r="C63" t="s">
        <v>22</v>
      </c>
      <c r="D63" t="s">
        <v>27</v>
      </c>
      <c r="E63" t="s">
        <v>40</v>
      </c>
      <c r="F63" t="s">
        <v>43</v>
      </c>
      <c r="G63">
        <v>253934.16</v>
      </c>
      <c r="H63">
        <v>253934.16</v>
      </c>
      <c r="I63">
        <v>253934.16</v>
      </c>
      <c r="J63">
        <v>253934.16</v>
      </c>
      <c r="K63">
        <v>253934.16</v>
      </c>
      <c r="L63">
        <v>253934.16</v>
      </c>
      <c r="M63">
        <v>253934.16</v>
      </c>
      <c r="N63">
        <v>253934.16</v>
      </c>
      <c r="O63">
        <v>253934.16</v>
      </c>
      <c r="P63">
        <v>253934.16</v>
      </c>
      <c r="Q63">
        <v>253934.16</v>
      </c>
      <c r="R63">
        <v>253934.16</v>
      </c>
      <c r="S63">
        <v>253934.16</v>
      </c>
      <c r="T63">
        <v>253934.16</v>
      </c>
    </row>
    <row r="64" spans="1:20" x14ac:dyDescent="0.2">
      <c r="A64" t="s">
        <v>90</v>
      </c>
      <c r="B64" t="s">
        <v>21</v>
      </c>
      <c r="C64" t="s">
        <v>22</v>
      </c>
      <c r="D64" t="s">
        <v>27</v>
      </c>
      <c r="E64" t="s">
        <v>44</v>
      </c>
      <c r="F64" t="s">
        <v>45</v>
      </c>
      <c r="G64">
        <v>149776.34</v>
      </c>
      <c r="H64">
        <v>149776.34</v>
      </c>
      <c r="I64">
        <v>149776.34</v>
      </c>
      <c r="J64">
        <v>149776.34</v>
      </c>
      <c r="K64">
        <v>149776.34</v>
      </c>
      <c r="L64">
        <v>149776.34</v>
      </c>
      <c r="M64">
        <v>149776.34</v>
      </c>
      <c r="N64">
        <v>149776.34</v>
      </c>
      <c r="O64">
        <v>149776.34</v>
      </c>
      <c r="P64">
        <v>149776.34</v>
      </c>
      <c r="Q64">
        <v>149776.34</v>
      </c>
      <c r="R64">
        <v>149776.34</v>
      </c>
      <c r="S64">
        <v>149776.34</v>
      </c>
      <c r="T64">
        <v>149776.34</v>
      </c>
    </row>
    <row r="65" spans="1:20" x14ac:dyDescent="0.2">
      <c r="A65" t="s">
        <v>90</v>
      </c>
      <c r="B65" t="s">
        <v>21</v>
      </c>
      <c r="C65" t="s">
        <v>22</v>
      </c>
      <c r="D65" t="s">
        <v>27</v>
      </c>
      <c r="E65" t="s">
        <v>47</v>
      </c>
      <c r="F65" t="s">
        <v>48</v>
      </c>
      <c r="G65">
        <v>61987.71</v>
      </c>
      <c r="H65">
        <v>61987.71</v>
      </c>
      <c r="I65">
        <v>62549.3</v>
      </c>
      <c r="J65">
        <v>62549.3</v>
      </c>
      <c r="K65">
        <v>60339.06</v>
      </c>
      <c r="L65">
        <v>62549.3</v>
      </c>
      <c r="M65">
        <v>60734.06</v>
      </c>
      <c r="N65">
        <v>62841.15</v>
      </c>
      <c r="O65">
        <v>60734.06</v>
      </c>
      <c r="P65">
        <v>60854.06</v>
      </c>
      <c r="Q65">
        <v>61249.06</v>
      </c>
      <c r="R65">
        <v>61249.06</v>
      </c>
      <c r="S65">
        <v>61474.06</v>
      </c>
      <c r="T65">
        <v>61679.06</v>
      </c>
    </row>
    <row r="66" spans="1:20" x14ac:dyDescent="0.2">
      <c r="A66" t="s">
        <v>90</v>
      </c>
      <c r="B66" t="s">
        <v>21</v>
      </c>
      <c r="C66" t="s">
        <v>22</v>
      </c>
      <c r="D66" t="s">
        <v>27</v>
      </c>
      <c r="E66" t="s">
        <v>52</v>
      </c>
      <c r="F66" t="s">
        <v>53</v>
      </c>
      <c r="G66">
        <v>86307.66</v>
      </c>
      <c r="H66">
        <v>86307.66</v>
      </c>
      <c r="I66">
        <v>86307.66</v>
      </c>
      <c r="J66">
        <v>0</v>
      </c>
      <c r="K66">
        <v>86307.66</v>
      </c>
      <c r="L66">
        <v>0</v>
      </c>
      <c r="M66">
        <v>86307.66</v>
      </c>
      <c r="N66">
        <v>0</v>
      </c>
      <c r="O66">
        <v>86307.66</v>
      </c>
      <c r="P66">
        <v>86307.66</v>
      </c>
      <c r="Q66">
        <v>86307.66</v>
      </c>
      <c r="R66">
        <v>86307.66</v>
      </c>
      <c r="S66">
        <v>86307.66</v>
      </c>
      <c r="T66">
        <v>86307.66</v>
      </c>
    </row>
    <row r="67" spans="1:20" x14ac:dyDescent="0.2">
      <c r="A67" t="s">
        <v>90</v>
      </c>
      <c r="B67" t="s">
        <v>21</v>
      </c>
      <c r="C67" t="s">
        <v>22</v>
      </c>
      <c r="D67" t="s">
        <v>27</v>
      </c>
      <c r="E67" t="s">
        <v>54</v>
      </c>
      <c r="F67" t="s">
        <v>55</v>
      </c>
      <c r="G67">
        <v>24376.11</v>
      </c>
      <c r="H67">
        <v>24376.11</v>
      </c>
      <c r="I67">
        <v>24376.11</v>
      </c>
      <c r="J67">
        <v>24376.11</v>
      </c>
      <c r="K67">
        <v>24376.11</v>
      </c>
      <c r="L67">
        <v>24376.11</v>
      </c>
      <c r="M67">
        <v>24376.11</v>
      </c>
      <c r="N67">
        <v>24376.11</v>
      </c>
      <c r="O67">
        <v>24376.11</v>
      </c>
      <c r="P67">
        <v>24376.11</v>
      </c>
      <c r="Q67">
        <v>24376.11</v>
      </c>
      <c r="R67">
        <v>24376.11</v>
      </c>
      <c r="S67">
        <v>24376.11</v>
      </c>
      <c r="T67">
        <v>24376.11</v>
      </c>
    </row>
    <row r="68" spans="1:20" x14ac:dyDescent="0.2">
      <c r="A68" t="s">
        <v>90</v>
      </c>
      <c r="B68" t="s">
        <v>21</v>
      </c>
      <c r="C68" t="s">
        <v>22</v>
      </c>
      <c r="D68" t="s">
        <v>27</v>
      </c>
      <c r="E68" t="s">
        <v>56</v>
      </c>
      <c r="F68" t="s">
        <v>57</v>
      </c>
      <c r="G68">
        <v>887.94</v>
      </c>
      <c r="H68">
        <v>887.94</v>
      </c>
      <c r="I68">
        <v>887.94</v>
      </c>
      <c r="J68">
        <v>887.94</v>
      </c>
      <c r="K68">
        <v>887.94</v>
      </c>
      <c r="L68">
        <v>887.94</v>
      </c>
      <c r="M68">
        <v>887.94</v>
      </c>
      <c r="N68">
        <v>887.94</v>
      </c>
      <c r="O68">
        <v>887.94</v>
      </c>
      <c r="P68">
        <v>887.94</v>
      </c>
      <c r="Q68">
        <v>887.94</v>
      </c>
      <c r="R68">
        <v>887.94</v>
      </c>
      <c r="S68">
        <v>887.94</v>
      </c>
      <c r="T68">
        <v>887.94</v>
      </c>
    </row>
    <row r="69" spans="1:20" x14ac:dyDescent="0.2">
      <c r="A69" t="s">
        <v>90</v>
      </c>
      <c r="B69" t="s">
        <v>21</v>
      </c>
      <c r="C69" t="s">
        <v>22</v>
      </c>
      <c r="D69" t="s">
        <v>60</v>
      </c>
      <c r="E69" t="s">
        <v>56</v>
      </c>
      <c r="F69" t="s">
        <v>68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</row>
    <row r="70" spans="1:20" x14ac:dyDescent="0.2">
      <c r="A70" t="s">
        <v>90</v>
      </c>
      <c r="B70" t="s">
        <v>21</v>
      </c>
      <c r="C70" t="s">
        <v>22</v>
      </c>
      <c r="D70" t="s">
        <v>60</v>
      </c>
      <c r="E70" t="s">
        <v>70</v>
      </c>
      <c r="F70" t="s">
        <v>73</v>
      </c>
      <c r="G70">
        <v>28000</v>
      </c>
      <c r="H70">
        <v>28000</v>
      </c>
      <c r="I70">
        <v>28000</v>
      </c>
      <c r="J70">
        <v>28000</v>
      </c>
      <c r="K70">
        <v>28000</v>
      </c>
      <c r="L70">
        <v>28000</v>
      </c>
      <c r="M70">
        <v>28000</v>
      </c>
      <c r="N70">
        <v>28000</v>
      </c>
      <c r="O70">
        <v>28000</v>
      </c>
      <c r="P70">
        <v>28000</v>
      </c>
      <c r="Q70">
        <v>28000</v>
      </c>
      <c r="R70">
        <v>28000</v>
      </c>
      <c r="S70">
        <v>28000</v>
      </c>
      <c r="T70">
        <v>28000</v>
      </c>
    </row>
    <row r="71" spans="1:20" x14ac:dyDescent="0.2">
      <c r="A71" t="s">
        <v>90</v>
      </c>
      <c r="B71" t="s">
        <v>21</v>
      </c>
      <c r="C71" t="s">
        <v>88</v>
      </c>
      <c r="D71" t="s">
        <v>27</v>
      </c>
      <c r="E71" t="s">
        <v>32</v>
      </c>
      <c r="F71" t="s">
        <v>33</v>
      </c>
      <c r="G71">
        <v>8647.67</v>
      </c>
      <c r="H71">
        <v>8647.67</v>
      </c>
      <c r="I71">
        <v>8647.67</v>
      </c>
      <c r="J71">
        <v>13578.42</v>
      </c>
      <c r="K71">
        <v>5733.5</v>
      </c>
      <c r="L71">
        <v>13578.42</v>
      </c>
      <c r="M71">
        <v>5733.5</v>
      </c>
      <c r="N71">
        <v>18699.419999999998</v>
      </c>
      <c r="O71">
        <v>5733.5</v>
      </c>
      <c r="P71">
        <v>5733.5</v>
      </c>
      <c r="Q71">
        <v>8647.67</v>
      </c>
      <c r="R71">
        <v>8647.67</v>
      </c>
      <c r="S71">
        <v>8647.67</v>
      </c>
      <c r="T71">
        <v>8647.67</v>
      </c>
    </row>
    <row r="72" spans="1:20" x14ac:dyDescent="0.2">
      <c r="A72" t="s">
        <v>90</v>
      </c>
      <c r="B72" t="s">
        <v>21</v>
      </c>
      <c r="C72" t="s">
        <v>88</v>
      </c>
      <c r="D72" t="s">
        <v>27</v>
      </c>
      <c r="E72" t="s">
        <v>32</v>
      </c>
      <c r="F72" t="s">
        <v>34</v>
      </c>
      <c r="G72" t="s">
        <v>26</v>
      </c>
      <c r="H72" t="s">
        <v>26</v>
      </c>
      <c r="I72" t="s">
        <v>26</v>
      </c>
      <c r="J72">
        <v>31989.1</v>
      </c>
      <c r="K72" t="s">
        <v>26</v>
      </c>
      <c r="L72">
        <v>31989.1</v>
      </c>
      <c r="M72" t="s">
        <v>26</v>
      </c>
      <c r="N72">
        <v>31989.1</v>
      </c>
      <c r="O72" t="s">
        <v>26</v>
      </c>
      <c r="P72" t="s">
        <v>26</v>
      </c>
      <c r="Q72" t="s">
        <v>26</v>
      </c>
      <c r="R72" t="s">
        <v>26</v>
      </c>
      <c r="S72" t="s">
        <v>26</v>
      </c>
      <c r="T72" t="s">
        <v>26</v>
      </c>
    </row>
    <row r="73" spans="1:20" x14ac:dyDescent="0.2">
      <c r="A73" t="s">
        <v>90</v>
      </c>
      <c r="B73" t="s">
        <v>21</v>
      </c>
      <c r="C73" t="s">
        <v>88</v>
      </c>
      <c r="D73" t="s">
        <v>27</v>
      </c>
      <c r="E73" t="s">
        <v>52</v>
      </c>
      <c r="F73" t="s">
        <v>53</v>
      </c>
      <c r="G73">
        <v>31989.1</v>
      </c>
      <c r="H73">
        <v>31989.1</v>
      </c>
      <c r="I73">
        <v>31989.1</v>
      </c>
      <c r="J73">
        <v>0</v>
      </c>
      <c r="K73">
        <v>31570.68</v>
      </c>
      <c r="L73">
        <v>0</v>
      </c>
      <c r="M73">
        <v>31570.68</v>
      </c>
      <c r="N73">
        <v>0</v>
      </c>
      <c r="O73">
        <v>31989.1</v>
      </c>
      <c r="P73">
        <v>31989.1</v>
      </c>
      <c r="Q73">
        <v>31989.1</v>
      </c>
      <c r="R73">
        <v>31989.1</v>
      </c>
      <c r="S73">
        <v>31989.1</v>
      </c>
      <c r="T73">
        <v>31989.1</v>
      </c>
    </row>
    <row r="74" spans="1:20" x14ac:dyDescent="0.2">
      <c r="A74" t="s">
        <v>90</v>
      </c>
      <c r="B74" t="s">
        <v>21</v>
      </c>
      <c r="C74" t="s">
        <v>88</v>
      </c>
      <c r="D74" t="s">
        <v>27</v>
      </c>
      <c r="E74" t="s">
        <v>56</v>
      </c>
      <c r="F74" t="s">
        <v>57</v>
      </c>
      <c r="G74">
        <v>3683.58</v>
      </c>
      <c r="H74">
        <v>3690.5</v>
      </c>
      <c r="I74">
        <v>3768.92</v>
      </c>
      <c r="J74">
        <v>3778.97</v>
      </c>
      <c r="K74" t="s">
        <v>26</v>
      </c>
      <c r="L74">
        <v>3796.54</v>
      </c>
      <c r="M74" t="s">
        <v>26</v>
      </c>
      <c r="N74">
        <v>3796.54</v>
      </c>
      <c r="O74" t="s">
        <v>26</v>
      </c>
      <c r="P74" t="s">
        <v>26</v>
      </c>
      <c r="Q74">
        <v>3509.83</v>
      </c>
      <c r="R74">
        <v>3529.44</v>
      </c>
      <c r="S74">
        <v>3512.62</v>
      </c>
      <c r="T74">
        <v>3658.24</v>
      </c>
    </row>
    <row r="75" spans="1:20" x14ac:dyDescent="0.2">
      <c r="A75" t="s">
        <v>91</v>
      </c>
      <c r="B75" t="s">
        <v>21</v>
      </c>
      <c r="C75" t="s">
        <v>22</v>
      </c>
      <c r="D75" t="s">
        <v>27</v>
      </c>
      <c r="E75" t="s">
        <v>28</v>
      </c>
      <c r="F75" t="s">
        <v>92</v>
      </c>
      <c r="G75">
        <v>20500</v>
      </c>
      <c r="H75">
        <v>20500</v>
      </c>
      <c r="I75">
        <v>20500</v>
      </c>
      <c r="J75">
        <v>20500</v>
      </c>
      <c r="K75">
        <v>20500</v>
      </c>
      <c r="L75">
        <v>20500</v>
      </c>
      <c r="M75">
        <v>20500</v>
      </c>
      <c r="N75">
        <v>20500</v>
      </c>
      <c r="O75">
        <v>20500</v>
      </c>
      <c r="P75">
        <v>20500</v>
      </c>
      <c r="Q75">
        <v>20500</v>
      </c>
      <c r="R75">
        <v>20500</v>
      </c>
      <c r="S75">
        <v>20500</v>
      </c>
      <c r="T75">
        <v>20500</v>
      </c>
    </row>
    <row r="76" spans="1:20" x14ac:dyDescent="0.2">
      <c r="A76" t="s">
        <v>91</v>
      </c>
      <c r="B76" t="s">
        <v>21</v>
      </c>
      <c r="C76" t="s">
        <v>22</v>
      </c>
      <c r="D76" t="s">
        <v>27</v>
      </c>
      <c r="E76" t="s">
        <v>32</v>
      </c>
      <c r="F76" t="s">
        <v>33</v>
      </c>
      <c r="G76">
        <v>462705.36</v>
      </c>
      <c r="H76">
        <v>462705.36</v>
      </c>
      <c r="I76">
        <v>462705.36</v>
      </c>
      <c r="J76">
        <v>462705.36</v>
      </c>
      <c r="K76">
        <v>462705.36</v>
      </c>
      <c r="L76">
        <v>462705.36</v>
      </c>
      <c r="M76">
        <v>462705.36</v>
      </c>
      <c r="N76">
        <v>462705.36</v>
      </c>
      <c r="O76">
        <v>462705.36</v>
      </c>
      <c r="P76">
        <v>462705.36</v>
      </c>
      <c r="Q76">
        <v>462705.36</v>
      </c>
      <c r="R76">
        <v>462705.36</v>
      </c>
      <c r="S76">
        <v>462705.36</v>
      </c>
      <c r="T76">
        <v>462705.36</v>
      </c>
    </row>
    <row r="77" spans="1:20" x14ac:dyDescent="0.2">
      <c r="A77" t="s">
        <v>91</v>
      </c>
      <c r="B77" t="s">
        <v>21</v>
      </c>
      <c r="C77" t="s">
        <v>22</v>
      </c>
      <c r="D77" t="s">
        <v>27</v>
      </c>
      <c r="E77" t="s">
        <v>32</v>
      </c>
      <c r="F77" t="s">
        <v>34</v>
      </c>
      <c r="G77">
        <v>905925.91</v>
      </c>
      <c r="H77">
        <v>905925.91</v>
      </c>
      <c r="I77">
        <v>887798.71</v>
      </c>
      <c r="J77">
        <v>887798.71</v>
      </c>
      <c r="K77">
        <v>905925.91</v>
      </c>
      <c r="L77">
        <v>887798.71</v>
      </c>
      <c r="M77">
        <v>905925.91</v>
      </c>
      <c r="N77">
        <v>887798.71</v>
      </c>
      <c r="O77">
        <v>905925.91</v>
      </c>
      <c r="P77">
        <v>905925.91</v>
      </c>
      <c r="Q77">
        <v>905925.91</v>
      </c>
      <c r="R77">
        <v>905925.91</v>
      </c>
      <c r="S77">
        <v>905925.91</v>
      </c>
      <c r="T77">
        <v>905925.91</v>
      </c>
    </row>
    <row r="78" spans="1:20" x14ac:dyDescent="0.2">
      <c r="A78" t="s">
        <v>91</v>
      </c>
      <c r="B78" t="s">
        <v>21</v>
      </c>
      <c r="C78" t="s">
        <v>22</v>
      </c>
      <c r="D78" t="s">
        <v>27</v>
      </c>
      <c r="E78" t="s">
        <v>36</v>
      </c>
      <c r="F78" t="s">
        <v>37</v>
      </c>
      <c r="G78">
        <v>465762.02</v>
      </c>
      <c r="H78">
        <v>465762.02</v>
      </c>
      <c r="I78">
        <v>465762.02</v>
      </c>
      <c r="J78">
        <v>465762.02</v>
      </c>
      <c r="K78">
        <v>465762.02</v>
      </c>
      <c r="L78">
        <v>465762.02</v>
      </c>
      <c r="M78">
        <v>465762.02</v>
      </c>
      <c r="N78">
        <v>465762.02</v>
      </c>
      <c r="O78">
        <v>465762.02</v>
      </c>
      <c r="P78">
        <v>465762.02</v>
      </c>
      <c r="Q78">
        <v>465762.02</v>
      </c>
      <c r="R78">
        <v>465762.02</v>
      </c>
      <c r="S78">
        <v>465762.02</v>
      </c>
      <c r="T78">
        <v>465762.02</v>
      </c>
    </row>
    <row r="79" spans="1:20" x14ac:dyDescent="0.2">
      <c r="A79" t="s">
        <v>91</v>
      </c>
      <c r="B79" t="s">
        <v>21</v>
      </c>
      <c r="C79" t="s">
        <v>22</v>
      </c>
      <c r="D79" t="s">
        <v>27</v>
      </c>
      <c r="E79" t="s">
        <v>38</v>
      </c>
      <c r="F79" t="s">
        <v>39</v>
      </c>
      <c r="G79">
        <v>9374.42</v>
      </c>
      <c r="H79">
        <v>9374.42</v>
      </c>
      <c r="I79">
        <v>9374.42</v>
      </c>
      <c r="J79">
        <v>9374.42</v>
      </c>
      <c r="K79">
        <v>9374.42</v>
      </c>
      <c r="L79">
        <v>9374.42</v>
      </c>
      <c r="M79">
        <v>9374.42</v>
      </c>
      <c r="N79">
        <v>9374.42</v>
      </c>
      <c r="O79">
        <v>9374.42</v>
      </c>
      <c r="P79">
        <v>9374.42</v>
      </c>
      <c r="Q79">
        <v>9374.42</v>
      </c>
      <c r="R79">
        <v>9374.42</v>
      </c>
      <c r="S79">
        <v>9374.42</v>
      </c>
      <c r="T79">
        <v>9374.42</v>
      </c>
    </row>
    <row r="80" spans="1:20" x14ac:dyDescent="0.2">
      <c r="A80" t="s">
        <v>91</v>
      </c>
      <c r="B80" t="s">
        <v>21</v>
      </c>
      <c r="C80" t="s">
        <v>22</v>
      </c>
      <c r="D80" t="s">
        <v>27</v>
      </c>
      <c r="E80" t="s">
        <v>40</v>
      </c>
      <c r="F80" t="s">
        <v>41</v>
      </c>
      <c r="G80">
        <v>104132.33</v>
      </c>
      <c r="H80">
        <v>104309.07</v>
      </c>
      <c r="I80">
        <v>104309.07</v>
      </c>
      <c r="J80">
        <v>104309.07</v>
      </c>
      <c r="K80">
        <v>104132.33</v>
      </c>
      <c r="L80">
        <v>104309.07</v>
      </c>
      <c r="M80">
        <v>104132.33</v>
      </c>
      <c r="N80">
        <v>105303.03999999999</v>
      </c>
      <c r="O80">
        <v>104132.33</v>
      </c>
      <c r="P80">
        <v>104132.33</v>
      </c>
      <c r="Q80">
        <v>104132.33</v>
      </c>
      <c r="R80">
        <v>104132.33</v>
      </c>
      <c r="S80">
        <v>104132.33</v>
      </c>
      <c r="T80">
        <v>104132.33</v>
      </c>
    </row>
    <row r="81" spans="1:20" x14ac:dyDescent="0.2">
      <c r="A81" t="s">
        <v>91</v>
      </c>
      <c r="B81" t="s">
        <v>21</v>
      </c>
      <c r="C81" t="s">
        <v>22</v>
      </c>
      <c r="D81" t="s">
        <v>27</v>
      </c>
      <c r="E81" t="s">
        <v>44</v>
      </c>
      <c r="F81" t="s">
        <v>45</v>
      </c>
      <c r="G81">
        <v>294203.84000000003</v>
      </c>
      <c r="H81">
        <v>294203.84000000003</v>
      </c>
      <c r="I81">
        <v>294203.84000000003</v>
      </c>
      <c r="J81">
        <v>294203.84000000003</v>
      </c>
      <c r="K81">
        <v>294203.84000000003</v>
      </c>
      <c r="L81">
        <v>294203.84000000003</v>
      </c>
      <c r="M81">
        <v>294203.84000000003</v>
      </c>
      <c r="N81">
        <v>294203.84000000003</v>
      </c>
      <c r="O81">
        <v>294203.84000000003</v>
      </c>
      <c r="P81">
        <v>294203.84000000003</v>
      </c>
      <c r="Q81">
        <v>294203.84000000003</v>
      </c>
      <c r="R81">
        <v>294203.84000000003</v>
      </c>
      <c r="S81">
        <v>294203.84000000003</v>
      </c>
      <c r="T81">
        <v>294203.84000000003</v>
      </c>
    </row>
    <row r="82" spans="1:20" x14ac:dyDescent="0.2">
      <c r="A82" t="s">
        <v>91</v>
      </c>
      <c r="B82" t="s">
        <v>21</v>
      </c>
      <c r="C82" t="s">
        <v>22</v>
      </c>
      <c r="D82" t="s">
        <v>27</v>
      </c>
      <c r="E82" t="s">
        <v>47</v>
      </c>
      <c r="F82" t="s">
        <v>48</v>
      </c>
      <c r="G82">
        <v>247679.69</v>
      </c>
      <c r="H82">
        <v>247679.69</v>
      </c>
      <c r="I82">
        <v>247865.38</v>
      </c>
      <c r="J82">
        <v>248035.96</v>
      </c>
      <c r="K82">
        <v>242879.91</v>
      </c>
      <c r="L82">
        <v>248092.27</v>
      </c>
      <c r="M82">
        <v>242879.91</v>
      </c>
      <c r="N82">
        <v>248092.27</v>
      </c>
      <c r="O82">
        <v>243527.03</v>
      </c>
      <c r="P82">
        <v>243527.03</v>
      </c>
      <c r="Q82">
        <v>243527.03</v>
      </c>
      <c r="R82">
        <v>243607.48</v>
      </c>
      <c r="S82">
        <v>243607.48</v>
      </c>
      <c r="T82">
        <v>247679.69</v>
      </c>
    </row>
    <row r="83" spans="1:20" x14ac:dyDescent="0.2">
      <c r="A83" t="s">
        <v>91</v>
      </c>
      <c r="B83" t="s">
        <v>21</v>
      </c>
      <c r="C83" t="s">
        <v>22</v>
      </c>
      <c r="D83" t="s">
        <v>27</v>
      </c>
      <c r="E83" t="s">
        <v>50</v>
      </c>
      <c r="F83" t="s">
        <v>51</v>
      </c>
      <c r="G83">
        <v>20315.86</v>
      </c>
      <c r="H83">
        <v>20315.86</v>
      </c>
      <c r="I83">
        <v>20315.86</v>
      </c>
      <c r="J83">
        <v>20315.86</v>
      </c>
      <c r="K83">
        <v>20315.86</v>
      </c>
      <c r="L83">
        <v>20315.86</v>
      </c>
      <c r="M83">
        <v>20315.86</v>
      </c>
      <c r="N83">
        <v>20315.86</v>
      </c>
      <c r="O83">
        <v>20315.86</v>
      </c>
      <c r="P83">
        <v>20315.86</v>
      </c>
      <c r="Q83">
        <v>20315.86</v>
      </c>
      <c r="R83">
        <v>20315.86</v>
      </c>
      <c r="S83">
        <v>20315.86</v>
      </c>
      <c r="T83">
        <v>20315.86</v>
      </c>
    </row>
    <row r="84" spans="1:20" x14ac:dyDescent="0.2">
      <c r="A84" t="s">
        <v>91</v>
      </c>
      <c r="B84" t="s">
        <v>21</v>
      </c>
      <c r="C84" t="s">
        <v>22</v>
      </c>
      <c r="D84" t="s">
        <v>27</v>
      </c>
      <c r="E84" t="s">
        <v>52</v>
      </c>
      <c r="F84" t="s">
        <v>53</v>
      </c>
      <c r="G84">
        <v>99570.17</v>
      </c>
      <c r="H84">
        <v>99570.17</v>
      </c>
      <c r="I84">
        <v>99570.17</v>
      </c>
      <c r="J84">
        <v>99570.17</v>
      </c>
      <c r="K84">
        <v>99570.17</v>
      </c>
      <c r="L84">
        <v>99570.17</v>
      </c>
      <c r="M84">
        <v>99570.17</v>
      </c>
      <c r="N84">
        <v>99570.17</v>
      </c>
      <c r="O84">
        <v>99570.17</v>
      </c>
      <c r="P84">
        <v>99570.17</v>
      </c>
      <c r="Q84">
        <v>99570.17</v>
      </c>
      <c r="R84">
        <v>99570.17</v>
      </c>
      <c r="S84">
        <v>99570.17</v>
      </c>
      <c r="T84">
        <v>99570.17</v>
      </c>
    </row>
    <row r="85" spans="1:20" x14ac:dyDescent="0.2">
      <c r="A85" t="s">
        <v>91</v>
      </c>
      <c r="B85" t="s">
        <v>21</v>
      </c>
      <c r="C85" t="s">
        <v>22</v>
      </c>
      <c r="D85" t="s">
        <v>27</v>
      </c>
      <c r="E85" t="s">
        <v>56</v>
      </c>
      <c r="F85" t="s">
        <v>57</v>
      </c>
      <c r="G85">
        <v>1331.9</v>
      </c>
      <c r="H85">
        <v>1331.9</v>
      </c>
      <c r="I85">
        <v>1331.9</v>
      </c>
      <c r="J85">
        <v>1331.9</v>
      </c>
      <c r="K85">
        <v>1331.9</v>
      </c>
      <c r="L85">
        <v>1331.9</v>
      </c>
      <c r="M85">
        <v>1331.9</v>
      </c>
      <c r="N85">
        <v>1331.9</v>
      </c>
      <c r="O85">
        <v>1331.9</v>
      </c>
      <c r="P85">
        <v>1331.9</v>
      </c>
      <c r="Q85">
        <v>1331.9</v>
      </c>
      <c r="R85">
        <v>1331.9</v>
      </c>
      <c r="S85">
        <v>1331.9</v>
      </c>
      <c r="T85">
        <v>1331.9</v>
      </c>
    </row>
    <row r="86" spans="1:20" x14ac:dyDescent="0.2">
      <c r="A86" t="s">
        <v>91</v>
      </c>
      <c r="B86" t="s">
        <v>21</v>
      </c>
      <c r="C86" t="s">
        <v>22</v>
      </c>
      <c r="D86" t="s">
        <v>60</v>
      </c>
      <c r="E86" t="s">
        <v>61</v>
      </c>
      <c r="F86" t="s">
        <v>89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</row>
    <row r="87" spans="1:20" x14ac:dyDescent="0.2">
      <c r="A87" t="s">
        <v>91</v>
      </c>
      <c r="B87" t="s">
        <v>21</v>
      </c>
      <c r="C87" t="s">
        <v>22</v>
      </c>
      <c r="D87" t="s">
        <v>60</v>
      </c>
      <c r="E87" t="s">
        <v>61</v>
      </c>
      <c r="F87" t="s">
        <v>62</v>
      </c>
      <c r="G87">
        <v>1266.3900000000001</v>
      </c>
      <c r="H87">
        <v>1266.3900000000001</v>
      </c>
      <c r="I87">
        <v>1266.3900000000001</v>
      </c>
      <c r="J87">
        <v>1266.3900000000001</v>
      </c>
      <c r="K87">
        <v>1266.3900000000001</v>
      </c>
      <c r="L87">
        <v>1266.3900000000001</v>
      </c>
      <c r="M87">
        <v>1266.3900000000001</v>
      </c>
      <c r="N87">
        <v>1266.3900000000001</v>
      </c>
      <c r="O87">
        <v>1266.3900000000001</v>
      </c>
      <c r="P87">
        <v>1266.3900000000001</v>
      </c>
      <c r="Q87">
        <v>1266.3900000000001</v>
      </c>
      <c r="R87">
        <v>1266.3900000000001</v>
      </c>
      <c r="S87">
        <v>1266.3900000000001</v>
      </c>
      <c r="T87">
        <v>1266.3900000000001</v>
      </c>
    </row>
    <row r="88" spans="1:20" x14ac:dyDescent="0.2">
      <c r="A88" t="s">
        <v>91</v>
      </c>
      <c r="B88" t="s">
        <v>21</v>
      </c>
      <c r="C88" t="s">
        <v>22</v>
      </c>
      <c r="D88" t="s">
        <v>60</v>
      </c>
      <c r="E88" t="s">
        <v>63</v>
      </c>
      <c r="F88" t="s">
        <v>65</v>
      </c>
      <c r="G88">
        <v>4010.19</v>
      </c>
      <c r="H88">
        <v>4010.19</v>
      </c>
      <c r="I88">
        <v>4010.19</v>
      </c>
      <c r="J88">
        <v>4010.19</v>
      </c>
      <c r="K88">
        <v>4010.19</v>
      </c>
      <c r="L88">
        <v>4010.19</v>
      </c>
      <c r="M88">
        <v>4010.19</v>
      </c>
      <c r="N88">
        <v>4010.19</v>
      </c>
      <c r="O88">
        <v>4010.19</v>
      </c>
      <c r="P88">
        <v>4010.19</v>
      </c>
      <c r="Q88">
        <v>4010.19</v>
      </c>
      <c r="R88">
        <v>4010.19</v>
      </c>
      <c r="S88">
        <v>4010.19</v>
      </c>
      <c r="T88">
        <v>4010.19</v>
      </c>
    </row>
    <row r="89" spans="1:20" x14ac:dyDescent="0.2">
      <c r="A89" t="s">
        <v>91</v>
      </c>
      <c r="B89" t="s">
        <v>21</v>
      </c>
      <c r="C89" t="s">
        <v>22</v>
      </c>
      <c r="D89" t="s">
        <v>60</v>
      </c>
      <c r="E89" t="s">
        <v>56</v>
      </c>
      <c r="F89" t="s">
        <v>68</v>
      </c>
      <c r="G89">
        <v>13227.98</v>
      </c>
      <c r="H89">
        <v>13227.98</v>
      </c>
      <c r="I89">
        <v>13227.98</v>
      </c>
      <c r="J89">
        <v>13227.98</v>
      </c>
      <c r="K89">
        <v>13227.98</v>
      </c>
      <c r="L89">
        <v>13227.98</v>
      </c>
      <c r="M89">
        <v>13227.98</v>
      </c>
      <c r="N89">
        <v>13227.98</v>
      </c>
      <c r="O89">
        <v>13227.98</v>
      </c>
      <c r="P89">
        <v>13227.98</v>
      </c>
      <c r="Q89">
        <v>13227.98</v>
      </c>
      <c r="R89">
        <v>13227.98</v>
      </c>
      <c r="S89">
        <v>13227.98</v>
      </c>
      <c r="T89">
        <v>13227.98</v>
      </c>
    </row>
    <row r="90" spans="1:20" x14ac:dyDescent="0.2">
      <c r="A90" t="s">
        <v>91</v>
      </c>
      <c r="B90" t="s">
        <v>21</v>
      </c>
      <c r="C90" t="s">
        <v>22</v>
      </c>
      <c r="D90" t="s">
        <v>60</v>
      </c>
      <c r="E90" t="s">
        <v>56</v>
      </c>
      <c r="F90" t="s">
        <v>69</v>
      </c>
      <c r="G90">
        <v>77181.460000000006</v>
      </c>
      <c r="H90">
        <v>77181.460000000006</v>
      </c>
      <c r="I90">
        <v>77181.460000000006</v>
      </c>
      <c r="J90">
        <v>77181.460000000006</v>
      </c>
      <c r="K90">
        <v>91459.46</v>
      </c>
      <c r="L90">
        <v>77181.460000000006</v>
      </c>
      <c r="M90">
        <v>91459.46</v>
      </c>
      <c r="N90">
        <v>77181.460000000006</v>
      </c>
      <c r="O90">
        <v>91459.46</v>
      </c>
      <c r="P90">
        <v>77181.460000000006</v>
      </c>
      <c r="Q90">
        <v>77181.460000000006</v>
      </c>
      <c r="R90">
        <v>77181.460000000006</v>
      </c>
      <c r="S90">
        <v>77181.460000000006</v>
      </c>
      <c r="T90">
        <v>77181.460000000006</v>
      </c>
    </row>
    <row r="91" spans="1:20" x14ac:dyDescent="0.2">
      <c r="A91" t="s">
        <v>91</v>
      </c>
      <c r="B91" t="s">
        <v>21</v>
      </c>
      <c r="C91" t="s">
        <v>22</v>
      </c>
      <c r="D91" t="s">
        <v>60</v>
      </c>
      <c r="E91" t="s">
        <v>56</v>
      </c>
      <c r="F91" t="s">
        <v>93</v>
      </c>
      <c r="G91">
        <v>374.07</v>
      </c>
      <c r="H91">
        <v>374.07</v>
      </c>
      <c r="I91">
        <v>374.07</v>
      </c>
      <c r="J91">
        <v>374.07</v>
      </c>
      <c r="K91">
        <v>374.07</v>
      </c>
      <c r="L91">
        <v>374.07</v>
      </c>
      <c r="M91">
        <v>374.07</v>
      </c>
      <c r="N91">
        <v>374.07</v>
      </c>
      <c r="O91">
        <v>374.07</v>
      </c>
      <c r="P91">
        <v>374.07</v>
      </c>
      <c r="Q91">
        <v>374.07</v>
      </c>
      <c r="R91">
        <v>374.07</v>
      </c>
      <c r="S91">
        <v>374.07</v>
      </c>
      <c r="T91">
        <v>374.07</v>
      </c>
    </row>
    <row r="92" spans="1:20" x14ac:dyDescent="0.2">
      <c r="A92" t="s">
        <v>91</v>
      </c>
      <c r="B92" t="s">
        <v>21</v>
      </c>
      <c r="C92" t="s">
        <v>22</v>
      </c>
      <c r="D92" t="s">
        <v>60</v>
      </c>
      <c r="E92" t="s">
        <v>75</v>
      </c>
      <c r="F92" t="s">
        <v>76</v>
      </c>
      <c r="G92">
        <v>13438.12</v>
      </c>
      <c r="H92">
        <v>13438.12</v>
      </c>
      <c r="I92">
        <v>13438.12</v>
      </c>
      <c r="J92">
        <v>13438.12</v>
      </c>
      <c r="K92">
        <v>13438.12</v>
      </c>
      <c r="L92">
        <v>13438.12</v>
      </c>
      <c r="M92">
        <v>13438.12</v>
      </c>
      <c r="N92">
        <v>13438.12</v>
      </c>
      <c r="O92">
        <v>13438.12</v>
      </c>
      <c r="P92">
        <v>13438.12</v>
      </c>
      <c r="Q92">
        <v>13438.12</v>
      </c>
      <c r="R92">
        <v>13438.12</v>
      </c>
      <c r="S92">
        <v>13438.12</v>
      </c>
      <c r="T92">
        <v>13438.12</v>
      </c>
    </row>
    <row r="93" spans="1:20" x14ac:dyDescent="0.2">
      <c r="A93" t="s">
        <v>91</v>
      </c>
      <c r="B93" t="s">
        <v>21</v>
      </c>
      <c r="C93" t="s">
        <v>22</v>
      </c>
      <c r="D93" t="s">
        <v>60</v>
      </c>
      <c r="E93" t="s">
        <v>77</v>
      </c>
      <c r="F93" t="s">
        <v>78</v>
      </c>
      <c r="G93">
        <v>58312.73</v>
      </c>
      <c r="H93">
        <v>58312.73</v>
      </c>
      <c r="I93">
        <v>58312.73</v>
      </c>
      <c r="J93">
        <v>58312.73</v>
      </c>
      <c r="K93">
        <v>58312.73</v>
      </c>
      <c r="L93">
        <v>58312.73</v>
      </c>
      <c r="M93">
        <v>58312.73</v>
      </c>
      <c r="N93">
        <v>58312.73</v>
      </c>
      <c r="O93">
        <v>58312.73</v>
      </c>
      <c r="P93">
        <v>58312.73</v>
      </c>
      <c r="Q93">
        <v>58312.73</v>
      </c>
      <c r="R93">
        <v>58312.73</v>
      </c>
      <c r="S93">
        <v>58312.73</v>
      </c>
      <c r="T93">
        <v>58312.73</v>
      </c>
    </row>
    <row r="94" spans="1:20" x14ac:dyDescent="0.2">
      <c r="A94" t="s">
        <v>91</v>
      </c>
      <c r="B94" t="s">
        <v>21</v>
      </c>
      <c r="C94" t="s">
        <v>22</v>
      </c>
      <c r="D94" t="s">
        <v>60</v>
      </c>
      <c r="E94" t="s">
        <v>58</v>
      </c>
      <c r="F94" t="s">
        <v>82</v>
      </c>
      <c r="G94">
        <v>13647.24</v>
      </c>
      <c r="H94">
        <v>13647.24</v>
      </c>
      <c r="I94">
        <v>13647.24</v>
      </c>
      <c r="J94">
        <v>13647.24</v>
      </c>
      <c r="K94">
        <v>13647.24</v>
      </c>
      <c r="L94">
        <v>13647.24</v>
      </c>
      <c r="M94">
        <v>13647.24</v>
      </c>
      <c r="N94">
        <v>13647.24</v>
      </c>
      <c r="O94">
        <v>13647.24</v>
      </c>
      <c r="P94">
        <v>13647.24</v>
      </c>
      <c r="Q94">
        <v>13647.24</v>
      </c>
      <c r="R94">
        <v>13647.24</v>
      </c>
      <c r="S94">
        <v>13647.24</v>
      </c>
      <c r="T94">
        <v>13647.24</v>
      </c>
    </row>
    <row r="95" spans="1:20" x14ac:dyDescent="0.2">
      <c r="A95" t="s">
        <v>91</v>
      </c>
      <c r="B95" t="s">
        <v>21</v>
      </c>
      <c r="C95" t="s">
        <v>88</v>
      </c>
      <c r="D95" t="s">
        <v>60</v>
      </c>
      <c r="E95" t="s">
        <v>56</v>
      </c>
      <c r="F95" t="s">
        <v>69</v>
      </c>
      <c r="G95">
        <v>3803.61</v>
      </c>
      <c r="H95">
        <v>3806.38</v>
      </c>
      <c r="I95">
        <v>3837.75</v>
      </c>
      <c r="J95">
        <v>3841.77</v>
      </c>
      <c r="K95" t="s">
        <v>26</v>
      </c>
      <c r="L95">
        <v>3848.8</v>
      </c>
      <c r="M95" t="s">
        <v>26</v>
      </c>
      <c r="N95">
        <v>3848.8</v>
      </c>
      <c r="O95" t="s">
        <v>26</v>
      </c>
      <c r="P95" t="s">
        <v>26</v>
      </c>
      <c r="Q95">
        <v>1408.19</v>
      </c>
      <c r="R95">
        <v>1873.93</v>
      </c>
      <c r="S95">
        <v>2381.87</v>
      </c>
      <c r="T95">
        <v>3771.98</v>
      </c>
    </row>
    <row r="96" spans="1:20" x14ac:dyDescent="0.2">
      <c r="A96" t="s">
        <v>94</v>
      </c>
      <c r="B96" t="s">
        <v>21</v>
      </c>
      <c r="C96" t="s">
        <v>22</v>
      </c>
      <c r="D96" t="s">
        <v>27</v>
      </c>
      <c r="E96" t="s">
        <v>28</v>
      </c>
      <c r="F96" t="s">
        <v>29</v>
      </c>
      <c r="G96">
        <v>164608.04999999999</v>
      </c>
      <c r="H96">
        <v>164608.04999999999</v>
      </c>
      <c r="I96">
        <v>164608.04999999999</v>
      </c>
      <c r="J96">
        <v>164608.04999999999</v>
      </c>
      <c r="K96">
        <v>164608.04999999999</v>
      </c>
      <c r="L96">
        <v>164608.04999999999</v>
      </c>
      <c r="M96">
        <v>164608.04999999999</v>
      </c>
      <c r="N96">
        <v>164608.04999999999</v>
      </c>
      <c r="O96">
        <v>164608.04999999999</v>
      </c>
      <c r="P96">
        <v>164608.04999999999</v>
      </c>
      <c r="Q96">
        <v>164608.04999999999</v>
      </c>
      <c r="R96">
        <v>164608.04999999999</v>
      </c>
      <c r="S96">
        <v>164608.04999999999</v>
      </c>
      <c r="T96">
        <v>164608.04999999999</v>
      </c>
    </row>
    <row r="97" spans="1:20" x14ac:dyDescent="0.2">
      <c r="A97" t="s">
        <v>94</v>
      </c>
      <c r="B97" t="s">
        <v>21</v>
      </c>
      <c r="C97" t="s">
        <v>22</v>
      </c>
      <c r="D97" t="s">
        <v>27</v>
      </c>
      <c r="E97" t="s">
        <v>28</v>
      </c>
      <c r="F97" t="s">
        <v>92</v>
      </c>
      <c r="G97">
        <v>12909.53</v>
      </c>
      <c r="H97">
        <v>12909.53</v>
      </c>
      <c r="I97">
        <v>12909.53</v>
      </c>
      <c r="J97">
        <v>12909.53</v>
      </c>
      <c r="K97">
        <v>12909.53</v>
      </c>
      <c r="L97">
        <v>12909.53</v>
      </c>
      <c r="M97">
        <v>12909.53</v>
      </c>
      <c r="N97">
        <v>12909.53</v>
      </c>
      <c r="O97">
        <v>12909.53</v>
      </c>
      <c r="P97">
        <v>12909.53</v>
      </c>
      <c r="Q97">
        <v>12909.53</v>
      </c>
      <c r="R97">
        <v>12909.53</v>
      </c>
      <c r="S97">
        <v>12909.53</v>
      </c>
      <c r="T97">
        <v>12909.53</v>
      </c>
    </row>
    <row r="98" spans="1:20" x14ac:dyDescent="0.2">
      <c r="A98" t="s">
        <v>94</v>
      </c>
      <c r="B98" t="s">
        <v>21</v>
      </c>
      <c r="C98" t="s">
        <v>22</v>
      </c>
      <c r="D98" t="s">
        <v>27</v>
      </c>
      <c r="E98" t="s">
        <v>30</v>
      </c>
      <c r="F98" t="s">
        <v>31</v>
      </c>
      <c r="G98">
        <v>703364</v>
      </c>
      <c r="H98">
        <v>703364</v>
      </c>
      <c r="I98">
        <v>703364</v>
      </c>
      <c r="J98">
        <v>703364</v>
      </c>
      <c r="K98">
        <v>1158627.72</v>
      </c>
      <c r="L98">
        <v>703364</v>
      </c>
      <c r="M98">
        <v>1158627.72</v>
      </c>
      <c r="N98">
        <v>703364</v>
      </c>
      <c r="O98">
        <v>1158627.72</v>
      </c>
      <c r="P98">
        <v>1158627.72</v>
      </c>
      <c r="Q98">
        <v>1158627.72</v>
      </c>
      <c r="R98">
        <v>1158627.72</v>
      </c>
      <c r="S98">
        <v>1158627.72</v>
      </c>
      <c r="T98">
        <v>689405.9</v>
      </c>
    </row>
    <row r="99" spans="1:20" x14ac:dyDescent="0.2">
      <c r="A99" t="s">
        <v>94</v>
      </c>
      <c r="B99" t="s">
        <v>21</v>
      </c>
      <c r="C99" t="s">
        <v>22</v>
      </c>
      <c r="D99" t="s">
        <v>27</v>
      </c>
      <c r="E99" t="s">
        <v>32</v>
      </c>
      <c r="F99" t="s">
        <v>33</v>
      </c>
      <c r="G99">
        <v>72103918.609999999</v>
      </c>
      <c r="H99">
        <v>72248092.769999996</v>
      </c>
      <c r="I99">
        <v>72558656.920000002</v>
      </c>
      <c r="J99">
        <v>72918402.659999996</v>
      </c>
      <c r="K99">
        <v>71307628</v>
      </c>
      <c r="L99">
        <v>73129626.159999996</v>
      </c>
      <c r="M99">
        <v>71307628</v>
      </c>
      <c r="N99">
        <v>73232563</v>
      </c>
      <c r="O99">
        <v>71307628</v>
      </c>
      <c r="P99">
        <v>71307628</v>
      </c>
      <c r="Q99">
        <v>71307628</v>
      </c>
      <c r="R99">
        <v>71307628</v>
      </c>
      <c r="S99">
        <v>71302680.989999995</v>
      </c>
      <c r="T99">
        <v>71263796.420000002</v>
      </c>
    </row>
    <row r="100" spans="1:20" x14ac:dyDescent="0.2">
      <c r="A100" t="s">
        <v>94</v>
      </c>
      <c r="B100" t="s">
        <v>21</v>
      </c>
      <c r="C100" t="s">
        <v>22</v>
      </c>
      <c r="D100" t="s">
        <v>27</v>
      </c>
      <c r="E100" t="s">
        <v>32</v>
      </c>
      <c r="F100" t="s">
        <v>34</v>
      </c>
      <c r="G100">
        <v>38135355.200000003</v>
      </c>
      <c r="H100">
        <v>38137355.200000003</v>
      </c>
      <c r="I100">
        <v>38129492.799999997</v>
      </c>
      <c r="J100">
        <v>38193510.340000004</v>
      </c>
      <c r="K100">
        <v>38033889.07</v>
      </c>
      <c r="L100">
        <v>38195813.270000003</v>
      </c>
      <c r="M100">
        <v>38033889.07</v>
      </c>
      <c r="N100">
        <v>38195532.020000003</v>
      </c>
      <c r="O100">
        <v>38033889.07</v>
      </c>
      <c r="P100">
        <v>38033889.07</v>
      </c>
      <c r="Q100">
        <v>38033889.07</v>
      </c>
      <c r="R100">
        <v>38033889.07</v>
      </c>
      <c r="S100">
        <v>38016519.920000002</v>
      </c>
      <c r="T100">
        <v>37981128.799999997</v>
      </c>
    </row>
    <row r="101" spans="1:20" x14ac:dyDescent="0.2">
      <c r="A101" t="s">
        <v>94</v>
      </c>
      <c r="B101" t="s">
        <v>21</v>
      </c>
      <c r="C101" t="s">
        <v>22</v>
      </c>
      <c r="D101" t="s">
        <v>27</v>
      </c>
      <c r="E101" t="s">
        <v>32</v>
      </c>
      <c r="F101" t="s">
        <v>35</v>
      </c>
      <c r="G101">
        <v>81069904.469999999</v>
      </c>
      <c r="H101">
        <v>81069904.469999999</v>
      </c>
      <c r="I101">
        <v>81069904.469999999</v>
      </c>
      <c r="J101">
        <v>81069904.469999999</v>
      </c>
      <c r="K101">
        <v>81069904.469999999</v>
      </c>
      <c r="L101">
        <v>81073558.010000005</v>
      </c>
      <c r="M101">
        <v>81069904.469999999</v>
      </c>
      <c r="N101">
        <v>81073558.010000005</v>
      </c>
      <c r="O101">
        <v>81069904.469999999</v>
      </c>
      <c r="P101">
        <v>81069904.469999999</v>
      </c>
      <c r="Q101">
        <v>81069904.469999999</v>
      </c>
      <c r="R101">
        <v>81069904.469999999</v>
      </c>
      <c r="S101">
        <v>81069904.469999999</v>
      </c>
      <c r="T101">
        <v>81069904.469999999</v>
      </c>
    </row>
    <row r="102" spans="1:20" x14ac:dyDescent="0.2">
      <c r="A102" t="s">
        <v>94</v>
      </c>
      <c r="B102" t="s">
        <v>21</v>
      </c>
      <c r="C102" t="s">
        <v>22</v>
      </c>
      <c r="D102" t="s">
        <v>27</v>
      </c>
      <c r="E102" t="s">
        <v>36</v>
      </c>
      <c r="F102" t="s">
        <v>37</v>
      </c>
      <c r="G102">
        <v>1393411.11</v>
      </c>
      <c r="H102">
        <v>1393411.11</v>
      </c>
      <c r="I102">
        <v>1393411.11</v>
      </c>
      <c r="J102">
        <v>1483818.47</v>
      </c>
      <c r="K102">
        <v>1393411.11</v>
      </c>
      <c r="L102">
        <v>1483818.47</v>
      </c>
      <c r="M102">
        <v>1393411.11</v>
      </c>
      <c r="N102">
        <v>1483818.47</v>
      </c>
      <c r="O102">
        <v>1393411.11</v>
      </c>
      <c r="P102">
        <v>1393411.11</v>
      </c>
      <c r="Q102">
        <v>1393411.11</v>
      </c>
      <c r="R102">
        <v>1393411.11</v>
      </c>
      <c r="S102">
        <v>1393411.11</v>
      </c>
      <c r="T102">
        <v>1393411.11</v>
      </c>
    </row>
    <row r="103" spans="1:20" x14ac:dyDescent="0.2">
      <c r="A103" t="s">
        <v>94</v>
      </c>
      <c r="B103" t="s">
        <v>21</v>
      </c>
      <c r="C103" t="s">
        <v>22</v>
      </c>
      <c r="D103" t="s">
        <v>27</v>
      </c>
      <c r="E103" t="s">
        <v>38</v>
      </c>
      <c r="F103" t="s">
        <v>39</v>
      </c>
      <c r="G103">
        <v>6112371.7999999998</v>
      </c>
      <c r="H103">
        <v>6123185.0499999998</v>
      </c>
      <c r="I103">
        <v>6130023.3700000001</v>
      </c>
      <c r="J103">
        <v>6130023.3700000001</v>
      </c>
      <c r="K103">
        <v>6112371.7999999998</v>
      </c>
      <c r="L103">
        <v>6130023.3700000001</v>
      </c>
      <c r="M103">
        <v>6112371.7999999998</v>
      </c>
      <c r="N103">
        <v>6130023.3700000001</v>
      </c>
      <c r="O103">
        <v>6112371.7999999998</v>
      </c>
      <c r="P103">
        <v>6112371.7999999998</v>
      </c>
      <c r="Q103">
        <v>6112371.7999999998</v>
      </c>
      <c r="R103">
        <v>6112371.7999999998</v>
      </c>
      <c r="S103">
        <v>6112371.7999999998</v>
      </c>
      <c r="T103">
        <v>6112371.7999999998</v>
      </c>
    </row>
    <row r="104" spans="1:20" x14ac:dyDescent="0.2">
      <c r="A104" t="s">
        <v>94</v>
      </c>
      <c r="B104" t="s">
        <v>21</v>
      </c>
      <c r="C104" t="s">
        <v>22</v>
      </c>
      <c r="D104" t="s">
        <v>27</v>
      </c>
      <c r="E104" t="s">
        <v>40</v>
      </c>
      <c r="F104" t="s">
        <v>41</v>
      </c>
      <c r="G104">
        <v>44248505.329999998</v>
      </c>
      <c r="H104">
        <v>44692127.479999997</v>
      </c>
      <c r="I104">
        <v>45174486.850000001</v>
      </c>
      <c r="J104">
        <v>45703533.859999999</v>
      </c>
      <c r="K104">
        <v>41321451.240000002</v>
      </c>
      <c r="L104">
        <v>46397868.25</v>
      </c>
      <c r="M104">
        <v>41678820.869999997</v>
      </c>
      <c r="N104">
        <v>47070072.439999998</v>
      </c>
      <c r="O104">
        <v>42175683.25</v>
      </c>
      <c r="P104">
        <v>42552428.939999998</v>
      </c>
      <c r="Q104">
        <v>43274322.939999998</v>
      </c>
      <c r="R104">
        <v>43667192.060000002</v>
      </c>
      <c r="S104">
        <v>43764875.82</v>
      </c>
      <c r="T104">
        <v>43623851.18</v>
      </c>
    </row>
    <row r="105" spans="1:20" x14ac:dyDescent="0.2">
      <c r="A105" t="s">
        <v>94</v>
      </c>
      <c r="B105" t="s">
        <v>21</v>
      </c>
      <c r="C105" t="s">
        <v>22</v>
      </c>
      <c r="D105" t="s">
        <v>27</v>
      </c>
      <c r="E105" t="s">
        <v>40</v>
      </c>
      <c r="F105" t="s">
        <v>42</v>
      </c>
      <c r="G105">
        <v>1607239.34</v>
      </c>
      <c r="H105">
        <v>1607240.14</v>
      </c>
      <c r="I105">
        <v>1602841.27</v>
      </c>
      <c r="J105">
        <v>1602841.27</v>
      </c>
      <c r="K105">
        <v>1639341.88</v>
      </c>
      <c r="L105">
        <v>1602793.82</v>
      </c>
      <c r="M105">
        <v>1639341.88</v>
      </c>
      <c r="N105">
        <v>1617217.82</v>
      </c>
      <c r="O105">
        <v>1639341.88</v>
      </c>
      <c r="P105">
        <v>1639341.88</v>
      </c>
      <c r="Q105">
        <v>1639341.88</v>
      </c>
      <c r="R105">
        <v>1639341.88</v>
      </c>
      <c r="S105">
        <v>1604015.37</v>
      </c>
      <c r="T105">
        <v>1602827.94</v>
      </c>
    </row>
    <row r="106" spans="1:20" x14ac:dyDescent="0.2">
      <c r="A106" t="s">
        <v>94</v>
      </c>
      <c r="B106" t="s">
        <v>21</v>
      </c>
      <c r="C106" t="s">
        <v>22</v>
      </c>
      <c r="D106" t="s">
        <v>27</v>
      </c>
      <c r="E106" t="s">
        <v>40</v>
      </c>
      <c r="F106" t="s">
        <v>43</v>
      </c>
      <c r="G106">
        <v>33644283.210000001</v>
      </c>
      <c r="H106">
        <v>34246673.659999996</v>
      </c>
      <c r="I106">
        <v>36041583.020000003</v>
      </c>
      <c r="J106">
        <v>36475718.710000001</v>
      </c>
      <c r="K106">
        <v>29006547.789999999</v>
      </c>
      <c r="L106">
        <v>37042473.710000001</v>
      </c>
      <c r="M106">
        <v>29460853.32</v>
      </c>
      <c r="N106">
        <v>37571784.969999999</v>
      </c>
      <c r="O106">
        <v>29930199.109999999</v>
      </c>
      <c r="P106">
        <v>30351951.41</v>
      </c>
      <c r="Q106">
        <v>31380093.760000002</v>
      </c>
      <c r="R106">
        <v>32056431.329999998</v>
      </c>
      <c r="S106">
        <v>32796686.75</v>
      </c>
      <c r="T106">
        <v>33294750.190000001</v>
      </c>
    </row>
    <row r="107" spans="1:20" x14ac:dyDescent="0.2">
      <c r="A107" t="s">
        <v>94</v>
      </c>
      <c r="B107" t="s">
        <v>21</v>
      </c>
      <c r="C107" t="s">
        <v>22</v>
      </c>
      <c r="D107" t="s">
        <v>27</v>
      </c>
      <c r="E107" t="s">
        <v>44</v>
      </c>
      <c r="F107" t="s">
        <v>45</v>
      </c>
      <c r="G107">
        <v>13852047.5</v>
      </c>
      <c r="H107">
        <v>13989751.789999999</v>
      </c>
      <c r="I107">
        <v>14359131.039999999</v>
      </c>
      <c r="J107">
        <v>14579280.83</v>
      </c>
      <c r="K107">
        <v>12658894.93</v>
      </c>
      <c r="L107">
        <v>14687306.300000001</v>
      </c>
      <c r="M107">
        <v>12849102.800000001</v>
      </c>
      <c r="N107">
        <v>14898157.550000001</v>
      </c>
      <c r="O107">
        <v>12850716.52</v>
      </c>
      <c r="P107">
        <v>13086679.73</v>
      </c>
      <c r="Q107">
        <v>13269580.310000001</v>
      </c>
      <c r="R107">
        <v>13360990.050000001</v>
      </c>
      <c r="S107">
        <v>13376641.27</v>
      </c>
      <c r="T107">
        <v>13435868.699999999</v>
      </c>
    </row>
    <row r="108" spans="1:20" x14ac:dyDescent="0.2">
      <c r="A108" t="s">
        <v>94</v>
      </c>
      <c r="B108" t="s">
        <v>21</v>
      </c>
      <c r="C108" t="s">
        <v>22</v>
      </c>
      <c r="D108" t="s">
        <v>27</v>
      </c>
      <c r="E108" t="s">
        <v>47</v>
      </c>
      <c r="F108" t="s">
        <v>48</v>
      </c>
      <c r="G108">
        <v>10915427.220000001</v>
      </c>
      <c r="H108">
        <v>11054055.24</v>
      </c>
      <c r="I108">
        <v>11153233.060000001</v>
      </c>
      <c r="J108">
        <v>11394945.140000001</v>
      </c>
      <c r="K108">
        <v>10192333.33</v>
      </c>
      <c r="L108">
        <v>11354867.810000001</v>
      </c>
      <c r="M108">
        <v>10275387.68</v>
      </c>
      <c r="N108">
        <v>11478911.48</v>
      </c>
      <c r="O108">
        <v>10353814.59</v>
      </c>
      <c r="P108">
        <v>10433732.24</v>
      </c>
      <c r="Q108">
        <v>10559530.6</v>
      </c>
      <c r="R108">
        <v>10583984.85</v>
      </c>
      <c r="S108">
        <v>10693009.550000001</v>
      </c>
      <c r="T108">
        <v>10814031.960000001</v>
      </c>
    </row>
    <row r="109" spans="1:20" x14ac:dyDescent="0.2">
      <c r="A109" t="s">
        <v>94</v>
      </c>
      <c r="B109" t="s">
        <v>21</v>
      </c>
      <c r="C109" t="s">
        <v>22</v>
      </c>
      <c r="D109" t="s">
        <v>27</v>
      </c>
      <c r="E109" t="s">
        <v>50</v>
      </c>
      <c r="F109" t="s">
        <v>51</v>
      </c>
      <c r="G109">
        <v>4371059.6399999997</v>
      </c>
      <c r="H109">
        <v>4386895.6900000004</v>
      </c>
      <c r="I109">
        <v>4386895.6900000004</v>
      </c>
      <c r="J109">
        <v>4387773.09</v>
      </c>
      <c r="K109">
        <v>3974455.92</v>
      </c>
      <c r="L109">
        <v>4388185.04</v>
      </c>
      <c r="M109">
        <v>3974455.92</v>
      </c>
      <c r="N109">
        <v>4480975.97</v>
      </c>
      <c r="O109">
        <v>3974455.92</v>
      </c>
      <c r="P109">
        <v>3974455.92</v>
      </c>
      <c r="Q109">
        <v>3974455.92</v>
      </c>
      <c r="R109">
        <v>4237721.4800000004</v>
      </c>
      <c r="S109">
        <v>4233455.74</v>
      </c>
      <c r="T109">
        <v>4233053.7</v>
      </c>
    </row>
    <row r="110" spans="1:20" x14ac:dyDescent="0.2">
      <c r="A110" t="s">
        <v>94</v>
      </c>
      <c r="B110" t="s">
        <v>21</v>
      </c>
      <c r="C110" t="s">
        <v>22</v>
      </c>
      <c r="D110" t="s">
        <v>27</v>
      </c>
      <c r="E110" t="s">
        <v>95</v>
      </c>
      <c r="F110" t="s">
        <v>96</v>
      </c>
      <c r="G110">
        <v>1043751.35</v>
      </c>
      <c r="H110">
        <v>1043751.35</v>
      </c>
      <c r="I110">
        <v>1043751.35</v>
      </c>
      <c r="J110">
        <v>1043751.35</v>
      </c>
      <c r="K110">
        <v>1043751.35</v>
      </c>
      <c r="L110">
        <v>1043751.35</v>
      </c>
      <c r="M110">
        <v>1043751.35</v>
      </c>
      <c r="N110">
        <v>1043751.35</v>
      </c>
      <c r="O110">
        <v>1043751.35</v>
      </c>
      <c r="P110">
        <v>1043751.35</v>
      </c>
      <c r="Q110">
        <v>1043751.35</v>
      </c>
      <c r="R110">
        <v>1043751.35</v>
      </c>
      <c r="S110">
        <v>1043751.35</v>
      </c>
      <c r="T110">
        <v>1043751.35</v>
      </c>
    </row>
    <row r="111" spans="1:20" x14ac:dyDescent="0.2">
      <c r="A111" t="s">
        <v>94</v>
      </c>
      <c r="B111" t="s">
        <v>21</v>
      </c>
      <c r="C111" t="s">
        <v>22</v>
      </c>
      <c r="D111" t="s">
        <v>27</v>
      </c>
      <c r="E111" t="s">
        <v>52</v>
      </c>
      <c r="F111" t="s">
        <v>53</v>
      </c>
      <c r="G111">
        <v>55465.09</v>
      </c>
      <c r="H111">
        <v>55465.09</v>
      </c>
      <c r="I111">
        <v>55465.09</v>
      </c>
      <c r="J111">
        <v>55465.09</v>
      </c>
      <c r="K111">
        <v>55465.09</v>
      </c>
      <c r="L111">
        <v>55465.09</v>
      </c>
      <c r="M111">
        <v>55465.09</v>
      </c>
      <c r="N111">
        <v>55465.09</v>
      </c>
      <c r="O111">
        <v>55465.09</v>
      </c>
      <c r="P111">
        <v>55465.09</v>
      </c>
      <c r="Q111">
        <v>55465.09</v>
      </c>
      <c r="R111">
        <v>55465.09</v>
      </c>
      <c r="S111">
        <v>55465.09</v>
      </c>
      <c r="T111">
        <v>55465.09</v>
      </c>
    </row>
    <row r="112" spans="1:20" x14ac:dyDescent="0.2">
      <c r="A112" t="s">
        <v>94</v>
      </c>
      <c r="B112" t="s">
        <v>21</v>
      </c>
      <c r="C112" t="s">
        <v>22</v>
      </c>
      <c r="D112" t="s">
        <v>27</v>
      </c>
      <c r="E112" t="s">
        <v>54</v>
      </c>
      <c r="F112" t="s">
        <v>55</v>
      </c>
      <c r="G112">
        <v>1828761.23</v>
      </c>
      <c r="H112">
        <v>1851086.27</v>
      </c>
      <c r="I112">
        <v>1868966.89</v>
      </c>
      <c r="J112">
        <v>1873225.04</v>
      </c>
      <c r="K112">
        <v>1918308.4</v>
      </c>
      <c r="L112">
        <v>1873225.04</v>
      </c>
      <c r="M112">
        <v>1918308.4</v>
      </c>
      <c r="N112">
        <v>1873225.04</v>
      </c>
      <c r="O112">
        <v>1918308.4</v>
      </c>
      <c r="P112">
        <v>1918308.4</v>
      </c>
      <c r="Q112">
        <v>1918308.4</v>
      </c>
      <c r="R112">
        <v>1918308.4</v>
      </c>
      <c r="S112">
        <v>1918308.4</v>
      </c>
      <c r="T112">
        <v>1828761.23</v>
      </c>
    </row>
    <row r="113" spans="1:20" x14ac:dyDescent="0.2">
      <c r="A113" t="s">
        <v>94</v>
      </c>
      <c r="B113" t="s">
        <v>21</v>
      </c>
      <c r="C113" t="s">
        <v>22</v>
      </c>
      <c r="D113" t="s">
        <v>27</v>
      </c>
      <c r="E113" t="s">
        <v>56</v>
      </c>
      <c r="F113" t="s">
        <v>57</v>
      </c>
      <c r="G113">
        <v>270807.74</v>
      </c>
      <c r="H113">
        <v>270807.74</v>
      </c>
      <c r="I113">
        <v>270807.74</v>
      </c>
      <c r="J113">
        <v>270807.74</v>
      </c>
      <c r="K113">
        <v>270807.74</v>
      </c>
      <c r="L113">
        <v>270807.74</v>
      </c>
      <c r="M113">
        <v>270807.74</v>
      </c>
      <c r="N113">
        <v>270807.74</v>
      </c>
      <c r="O113">
        <v>270807.74</v>
      </c>
      <c r="P113">
        <v>270807.74</v>
      </c>
      <c r="Q113">
        <v>270807.74</v>
      </c>
      <c r="R113">
        <v>270807.74</v>
      </c>
      <c r="S113">
        <v>270807.74</v>
      </c>
      <c r="T113">
        <v>270807.74</v>
      </c>
    </row>
    <row r="114" spans="1:20" x14ac:dyDescent="0.2">
      <c r="A114" t="s">
        <v>94</v>
      </c>
      <c r="B114" t="s">
        <v>21</v>
      </c>
      <c r="C114" t="s">
        <v>22</v>
      </c>
      <c r="D114" t="s">
        <v>27</v>
      </c>
      <c r="E114" t="s">
        <v>58</v>
      </c>
      <c r="F114" t="s">
        <v>59</v>
      </c>
      <c r="G114">
        <v>69025.45</v>
      </c>
      <c r="H114">
        <v>69025.45</v>
      </c>
      <c r="I114">
        <v>69025.45</v>
      </c>
      <c r="J114">
        <v>69025.45</v>
      </c>
      <c r="K114">
        <v>69025.45</v>
      </c>
      <c r="L114">
        <v>69025.45</v>
      </c>
      <c r="M114">
        <v>69025.45</v>
      </c>
      <c r="N114">
        <v>69025.45</v>
      </c>
      <c r="O114">
        <v>69025.45</v>
      </c>
      <c r="P114">
        <v>69025.45</v>
      </c>
      <c r="Q114">
        <v>69025.45</v>
      </c>
      <c r="R114">
        <v>69025.45</v>
      </c>
      <c r="S114">
        <v>69025.45</v>
      </c>
      <c r="T114">
        <v>69025.45</v>
      </c>
    </row>
    <row r="115" spans="1:20" x14ac:dyDescent="0.2">
      <c r="A115" t="s">
        <v>94</v>
      </c>
      <c r="B115" t="s">
        <v>21</v>
      </c>
      <c r="C115" t="s">
        <v>22</v>
      </c>
      <c r="D115" t="s">
        <v>60</v>
      </c>
      <c r="E115" t="s">
        <v>61</v>
      </c>
      <c r="F115" t="s">
        <v>89</v>
      </c>
      <c r="G115">
        <v>4041861.17</v>
      </c>
      <c r="H115">
        <v>496697.71</v>
      </c>
      <c r="I115">
        <v>496697.71</v>
      </c>
      <c r="J115">
        <v>496697.71</v>
      </c>
      <c r="K115">
        <v>4041861.17</v>
      </c>
      <c r="L115">
        <v>496697.71</v>
      </c>
      <c r="M115">
        <v>4041861.17</v>
      </c>
      <c r="N115">
        <v>496697.71</v>
      </c>
      <c r="O115">
        <v>4041861.17</v>
      </c>
      <c r="P115">
        <v>4041861.17</v>
      </c>
      <c r="Q115">
        <v>4041861.17</v>
      </c>
      <c r="R115">
        <v>4041861.17</v>
      </c>
      <c r="S115">
        <v>4041861.17</v>
      </c>
      <c r="T115">
        <v>4041861.17</v>
      </c>
    </row>
    <row r="116" spans="1:20" x14ac:dyDescent="0.2">
      <c r="A116" t="s">
        <v>94</v>
      </c>
      <c r="B116" t="s">
        <v>21</v>
      </c>
      <c r="C116" t="s">
        <v>22</v>
      </c>
      <c r="D116" t="s">
        <v>60</v>
      </c>
      <c r="E116" t="s">
        <v>61</v>
      </c>
      <c r="F116" t="s">
        <v>62</v>
      </c>
      <c r="G116">
        <v>239697.39</v>
      </c>
      <c r="H116">
        <v>239697.39</v>
      </c>
      <c r="I116">
        <v>239697.39</v>
      </c>
      <c r="J116">
        <v>239697.39</v>
      </c>
      <c r="K116">
        <v>239697.39</v>
      </c>
      <c r="L116">
        <v>239697.39</v>
      </c>
      <c r="M116">
        <v>239697.39</v>
      </c>
      <c r="N116">
        <v>239697.39</v>
      </c>
      <c r="O116">
        <v>239697.39</v>
      </c>
      <c r="P116">
        <v>239697.39</v>
      </c>
      <c r="Q116">
        <v>239697.39</v>
      </c>
      <c r="R116">
        <v>239697.39</v>
      </c>
      <c r="S116">
        <v>239697.39</v>
      </c>
      <c r="T116">
        <v>239697.39</v>
      </c>
    </row>
    <row r="117" spans="1:20" x14ac:dyDescent="0.2">
      <c r="A117" t="s">
        <v>94</v>
      </c>
      <c r="B117" t="s">
        <v>21</v>
      </c>
      <c r="C117" t="s">
        <v>22</v>
      </c>
      <c r="D117" t="s">
        <v>60</v>
      </c>
      <c r="E117" t="s">
        <v>63</v>
      </c>
      <c r="F117" t="s">
        <v>64</v>
      </c>
      <c r="G117">
        <v>1981761.93</v>
      </c>
      <c r="H117">
        <v>1981761.93</v>
      </c>
      <c r="I117">
        <v>1981761.93</v>
      </c>
      <c r="J117">
        <v>1981761.93</v>
      </c>
      <c r="K117">
        <v>2084525.81</v>
      </c>
      <c r="L117">
        <v>1981761.93</v>
      </c>
      <c r="M117">
        <v>2084525.81</v>
      </c>
      <c r="N117">
        <v>1981761.93</v>
      </c>
      <c r="O117">
        <v>2084525.81</v>
      </c>
      <c r="P117">
        <v>2084525.81</v>
      </c>
      <c r="Q117">
        <v>2084525.81</v>
      </c>
      <c r="R117">
        <v>2084525.81</v>
      </c>
      <c r="S117">
        <v>2084525.81</v>
      </c>
      <c r="T117">
        <v>1982576.2</v>
      </c>
    </row>
    <row r="118" spans="1:20" x14ac:dyDescent="0.2">
      <c r="A118" t="s">
        <v>94</v>
      </c>
      <c r="B118" t="s">
        <v>21</v>
      </c>
      <c r="C118" t="s">
        <v>22</v>
      </c>
      <c r="D118" t="s">
        <v>60</v>
      </c>
      <c r="E118" t="s">
        <v>63</v>
      </c>
      <c r="F118" t="s">
        <v>65</v>
      </c>
      <c r="G118">
        <v>753913.87</v>
      </c>
      <c r="H118">
        <v>753913.87</v>
      </c>
      <c r="I118">
        <v>753913.87</v>
      </c>
      <c r="J118">
        <v>753913.87</v>
      </c>
      <c r="K118">
        <v>753913.87</v>
      </c>
      <c r="L118">
        <v>753913.87</v>
      </c>
      <c r="M118">
        <v>753913.87</v>
      </c>
      <c r="N118">
        <v>753913.87</v>
      </c>
      <c r="O118">
        <v>753913.87</v>
      </c>
      <c r="P118">
        <v>753913.87</v>
      </c>
      <c r="Q118">
        <v>753913.87</v>
      </c>
      <c r="R118">
        <v>753913.87</v>
      </c>
      <c r="S118">
        <v>753913.87</v>
      </c>
      <c r="T118">
        <v>753913.87</v>
      </c>
    </row>
    <row r="119" spans="1:20" x14ac:dyDescent="0.2">
      <c r="A119" t="s">
        <v>94</v>
      </c>
      <c r="B119" t="s">
        <v>21</v>
      </c>
      <c r="C119" t="s">
        <v>22</v>
      </c>
      <c r="D119" t="s">
        <v>60</v>
      </c>
      <c r="E119" t="s">
        <v>56</v>
      </c>
      <c r="F119" t="s">
        <v>66</v>
      </c>
      <c r="G119">
        <v>967327.1</v>
      </c>
      <c r="H119">
        <v>967327.1</v>
      </c>
      <c r="I119">
        <v>967964.92</v>
      </c>
      <c r="J119">
        <v>967964.92</v>
      </c>
      <c r="K119">
        <v>1000219.96</v>
      </c>
      <c r="L119">
        <v>967964.92</v>
      </c>
      <c r="M119">
        <v>1000219.96</v>
      </c>
      <c r="N119">
        <v>967964.92</v>
      </c>
      <c r="O119">
        <v>1000219.96</v>
      </c>
      <c r="P119">
        <v>1000219.96</v>
      </c>
      <c r="Q119">
        <v>1000219.96</v>
      </c>
      <c r="R119">
        <v>1000219.96</v>
      </c>
      <c r="S119">
        <v>1000219.96</v>
      </c>
      <c r="T119">
        <v>967327.1</v>
      </c>
    </row>
    <row r="120" spans="1:20" x14ac:dyDescent="0.2">
      <c r="A120" t="s">
        <v>94</v>
      </c>
      <c r="B120" t="s">
        <v>21</v>
      </c>
      <c r="C120" t="s">
        <v>22</v>
      </c>
      <c r="D120" t="s">
        <v>60</v>
      </c>
      <c r="E120" t="s">
        <v>56</v>
      </c>
      <c r="F120" t="s">
        <v>97</v>
      </c>
      <c r="G120">
        <v>140101.44</v>
      </c>
      <c r="H120">
        <v>140101.44</v>
      </c>
      <c r="I120">
        <v>140101.44</v>
      </c>
      <c r="J120">
        <v>140101.44</v>
      </c>
      <c r="K120">
        <v>140101.44</v>
      </c>
      <c r="L120">
        <v>140101.44</v>
      </c>
      <c r="M120">
        <v>140101.44</v>
      </c>
      <c r="N120">
        <v>140101.44</v>
      </c>
      <c r="O120">
        <v>140101.44</v>
      </c>
      <c r="P120">
        <v>140101.44</v>
      </c>
      <c r="Q120">
        <v>140101.44</v>
      </c>
      <c r="R120">
        <v>140101.44</v>
      </c>
      <c r="S120">
        <v>140101.44</v>
      </c>
      <c r="T120">
        <v>140101.44</v>
      </c>
    </row>
    <row r="121" spans="1:20" x14ac:dyDescent="0.2">
      <c r="A121" t="s">
        <v>94</v>
      </c>
      <c r="B121" t="s">
        <v>21</v>
      </c>
      <c r="C121" t="s">
        <v>22</v>
      </c>
      <c r="D121" t="s">
        <v>60</v>
      </c>
      <c r="E121" t="s">
        <v>56</v>
      </c>
      <c r="F121" t="s">
        <v>67</v>
      </c>
      <c r="G121">
        <v>56547.31</v>
      </c>
      <c r="H121">
        <v>45950.559999999998</v>
      </c>
      <c r="I121">
        <v>45950.559999999998</v>
      </c>
      <c r="J121">
        <v>45950.559999999998</v>
      </c>
      <c r="K121">
        <v>88805.440000000002</v>
      </c>
      <c r="L121">
        <v>45950.559999999998</v>
      </c>
      <c r="M121">
        <v>88805.440000000002</v>
      </c>
      <c r="N121">
        <v>45950.559999999998</v>
      </c>
      <c r="O121">
        <v>88795.44</v>
      </c>
      <c r="P121">
        <v>88795.44</v>
      </c>
      <c r="Q121">
        <v>88795.44</v>
      </c>
      <c r="R121">
        <v>88795.44</v>
      </c>
      <c r="S121">
        <v>88795.44</v>
      </c>
      <c r="T121">
        <v>74053.09</v>
      </c>
    </row>
    <row r="122" spans="1:20" x14ac:dyDescent="0.2">
      <c r="A122" t="s">
        <v>94</v>
      </c>
      <c r="B122" t="s">
        <v>21</v>
      </c>
      <c r="C122" t="s">
        <v>22</v>
      </c>
      <c r="D122" t="s">
        <v>60</v>
      </c>
      <c r="E122" t="s">
        <v>56</v>
      </c>
      <c r="F122" t="s">
        <v>68</v>
      </c>
      <c r="G122">
        <v>64459.16</v>
      </c>
      <c r="H122">
        <v>64459.16</v>
      </c>
      <c r="I122">
        <v>64459.16</v>
      </c>
      <c r="J122">
        <v>64459.16</v>
      </c>
      <c r="K122">
        <v>97764.09</v>
      </c>
      <c r="L122">
        <v>64459.16</v>
      </c>
      <c r="M122">
        <v>97764.09</v>
      </c>
      <c r="N122">
        <v>64459.16</v>
      </c>
      <c r="O122">
        <v>97764.09</v>
      </c>
      <c r="P122">
        <v>97764.09</v>
      </c>
      <c r="Q122">
        <v>97764.09</v>
      </c>
      <c r="R122">
        <v>97764.09</v>
      </c>
      <c r="S122">
        <v>97764.09</v>
      </c>
      <c r="T122">
        <v>64459.16</v>
      </c>
    </row>
    <row r="123" spans="1:20" x14ac:dyDescent="0.2">
      <c r="A123" t="s">
        <v>94</v>
      </c>
      <c r="B123" t="s">
        <v>21</v>
      </c>
      <c r="C123" t="s">
        <v>22</v>
      </c>
      <c r="D123" t="s">
        <v>60</v>
      </c>
      <c r="E123" t="s">
        <v>56</v>
      </c>
      <c r="F123" t="s">
        <v>69</v>
      </c>
      <c r="G123">
        <v>4274477.2300000004</v>
      </c>
      <c r="H123">
        <v>4274477.2300000004</v>
      </c>
      <c r="I123">
        <v>4274972.2300000004</v>
      </c>
      <c r="J123">
        <v>4261025.45</v>
      </c>
      <c r="K123">
        <v>4274477.2300000004</v>
      </c>
      <c r="L123">
        <v>4261025.45</v>
      </c>
      <c r="M123">
        <v>4274477.2300000004</v>
      </c>
      <c r="N123">
        <v>4261025.45</v>
      </c>
      <c r="O123">
        <v>4274477.2300000004</v>
      </c>
      <c r="P123">
        <v>4274477.2300000004</v>
      </c>
      <c r="Q123">
        <v>4274477.2300000004</v>
      </c>
      <c r="R123">
        <v>4274477.2300000004</v>
      </c>
      <c r="S123">
        <v>4274477.2300000004</v>
      </c>
      <c r="T123">
        <v>4274477.2300000004</v>
      </c>
    </row>
    <row r="124" spans="1:20" x14ac:dyDescent="0.2">
      <c r="A124" t="s">
        <v>94</v>
      </c>
      <c r="B124" t="s">
        <v>21</v>
      </c>
      <c r="C124" t="s">
        <v>22</v>
      </c>
      <c r="D124" t="s">
        <v>60</v>
      </c>
      <c r="E124" t="s">
        <v>56</v>
      </c>
      <c r="F124" t="s">
        <v>93</v>
      </c>
      <c r="G124">
        <v>70324.75</v>
      </c>
      <c r="H124">
        <v>70324.75</v>
      </c>
      <c r="I124">
        <v>70324.75</v>
      </c>
      <c r="J124">
        <v>70324.75</v>
      </c>
      <c r="K124">
        <v>70324.75</v>
      </c>
      <c r="L124">
        <v>70324.75</v>
      </c>
      <c r="M124">
        <v>70324.75</v>
      </c>
      <c r="N124">
        <v>70324.75</v>
      </c>
      <c r="O124">
        <v>70324.75</v>
      </c>
      <c r="P124">
        <v>70324.75</v>
      </c>
      <c r="Q124">
        <v>70324.75</v>
      </c>
      <c r="R124">
        <v>70324.75</v>
      </c>
      <c r="S124">
        <v>70324.75</v>
      </c>
      <c r="T124">
        <v>70324.75</v>
      </c>
    </row>
    <row r="125" spans="1:20" x14ac:dyDescent="0.2">
      <c r="A125" t="s">
        <v>94</v>
      </c>
      <c r="B125" t="s">
        <v>21</v>
      </c>
      <c r="C125" t="s">
        <v>22</v>
      </c>
      <c r="D125" t="s">
        <v>60</v>
      </c>
      <c r="E125" t="s">
        <v>70</v>
      </c>
      <c r="F125" t="s">
        <v>72</v>
      </c>
      <c r="G125">
        <v>58922.35</v>
      </c>
      <c r="H125">
        <v>58922.35</v>
      </c>
      <c r="I125">
        <v>58922.35</v>
      </c>
      <c r="J125">
        <v>58922.35</v>
      </c>
      <c r="K125">
        <v>58922.35</v>
      </c>
      <c r="L125">
        <v>58922.35</v>
      </c>
      <c r="M125">
        <v>58922.35</v>
      </c>
      <c r="N125">
        <v>58922.35</v>
      </c>
      <c r="O125">
        <v>58922.35</v>
      </c>
      <c r="P125">
        <v>58922.35</v>
      </c>
      <c r="Q125">
        <v>58922.35</v>
      </c>
      <c r="R125">
        <v>58922.35</v>
      </c>
      <c r="S125">
        <v>58922.35</v>
      </c>
      <c r="T125">
        <v>58922.35</v>
      </c>
    </row>
    <row r="126" spans="1:20" x14ac:dyDescent="0.2">
      <c r="A126" t="s">
        <v>94</v>
      </c>
      <c r="B126" t="s">
        <v>21</v>
      </c>
      <c r="C126" t="s">
        <v>22</v>
      </c>
      <c r="D126" t="s">
        <v>60</v>
      </c>
      <c r="E126" t="s">
        <v>70</v>
      </c>
      <c r="F126" t="s">
        <v>73</v>
      </c>
      <c r="G126">
        <v>4028316.81</v>
      </c>
      <c r="H126">
        <v>4028316.81</v>
      </c>
      <c r="I126">
        <v>4035496.59</v>
      </c>
      <c r="J126">
        <v>4040078.76</v>
      </c>
      <c r="K126">
        <v>4009841.19</v>
      </c>
      <c r="L126">
        <v>3947537.51</v>
      </c>
      <c r="M126">
        <v>4009841.19</v>
      </c>
      <c r="N126">
        <v>3851259.8</v>
      </c>
      <c r="O126">
        <v>4009841.19</v>
      </c>
      <c r="P126">
        <v>4009841.19</v>
      </c>
      <c r="Q126">
        <v>4009841.19</v>
      </c>
      <c r="R126">
        <v>4009841.19</v>
      </c>
      <c r="S126">
        <v>4009841.19</v>
      </c>
      <c r="T126">
        <v>4028316.81</v>
      </c>
    </row>
    <row r="127" spans="1:20" x14ac:dyDescent="0.2">
      <c r="A127" t="s">
        <v>94</v>
      </c>
      <c r="B127" t="s">
        <v>21</v>
      </c>
      <c r="C127" t="s">
        <v>22</v>
      </c>
      <c r="D127" t="s">
        <v>60</v>
      </c>
      <c r="E127" t="s">
        <v>70</v>
      </c>
      <c r="F127" t="s">
        <v>74</v>
      </c>
      <c r="G127">
        <v>69324.58</v>
      </c>
      <c r="H127">
        <v>69324.58</v>
      </c>
      <c r="I127">
        <v>69324.58</v>
      </c>
      <c r="J127">
        <v>69324.58</v>
      </c>
      <c r="K127">
        <v>69324.58</v>
      </c>
      <c r="L127">
        <v>69324.58</v>
      </c>
      <c r="M127">
        <v>69324.58</v>
      </c>
      <c r="N127">
        <v>69324.58</v>
      </c>
      <c r="O127">
        <v>69324.58</v>
      </c>
      <c r="P127">
        <v>69324.58</v>
      </c>
      <c r="Q127">
        <v>69324.58</v>
      </c>
      <c r="R127">
        <v>69324.58</v>
      </c>
      <c r="S127">
        <v>69324.58</v>
      </c>
      <c r="T127">
        <v>69324.58</v>
      </c>
    </row>
    <row r="128" spans="1:20" x14ac:dyDescent="0.2">
      <c r="A128" t="s">
        <v>94</v>
      </c>
      <c r="B128" t="s">
        <v>21</v>
      </c>
      <c r="C128" t="s">
        <v>22</v>
      </c>
      <c r="D128" t="s">
        <v>60</v>
      </c>
      <c r="E128" t="s">
        <v>98</v>
      </c>
      <c r="F128" t="s">
        <v>99</v>
      </c>
      <c r="G128">
        <v>28510.13</v>
      </c>
      <c r="H128">
        <v>28510.13</v>
      </c>
      <c r="I128">
        <v>28510.13</v>
      </c>
      <c r="J128">
        <v>28510.13</v>
      </c>
      <c r="K128">
        <v>28510.13</v>
      </c>
      <c r="L128">
        <v>28510.13</v>
      </c>
      <c r="M128">
        <v>28510.13</v>
      </c>
      <c r="N128">
        <v>28510.13</v>
      </c>
      <c r="O128">
        <v>28510.13</v>
      </c>
      <c r="P128">
        <v>28510.13</v>
      </c>
      <c r="Q128">
        <v>28510.13</v>
      </c>
      <c r="R128">
        <v>28510.13</v>
      </c>
      <c r="S128">
        <v>28510.13</v>
      </c>
      <c r="T128">
        <v>28510.13</v>
      </c>
    </row>
    <row r="129" spans="1:20" x14ac:dyDescent="0.2">
      <c r="A129" t="s">
        <v>94</v>
      </c>
      <c r="B129" t="s">
        <v>21</v>
      </c>
      <c r="C129" t="s">
        <v>22</v>
      </c>
      <c r="D129" t="s">
        <v>60</v>
      </c>
      <c r="E129" t="s">
        <v>75</v>
      </c>
      <c r="F129" t="s">
        <v>76</v>
      </c>
      <c r="G129">
        <v>670460.99</v>
      </c>
      <c r="H129">
        <v>699606.13</v>
      </c>
      <c r="I129">
        <v>705436.25</v>
      </c>
      <c r="J129">
        <v>705436.25</v>
      </c>
      <c r="K129">
        <v>730398.58</v>
      </c>
      <c r="L129">
        <v>705436.25</v>
      </c>
      <c r="M129">
        <v>730398.58</v>
      </c>
      <c r="N129">
        <v>720218.85</v>
      </c>
      <c r="O129">
        <v>695667.99</v>
      </c>
      <c r="P129">
        <v>695667.99</v>
      </c>
      <c r="Q129">
        <v>693378.46</v>
      </c>
      <c r="R129">
        <v>693378.46</v>
      </c>
      <c r="S129">
        <v>693378.46</v>
      </c>
      <c r="T129">
        <v>670460.99</v>
      </c>
    </row>
    <row r="130" spans="1:20" x14ac:dyDescent="0.2">
      <c r="A130" t="s">
        <v>94</v>
      </c>
      <c r="B130" t="s">
        <v>21</v>
      </c>
      <c r="C130" t="s">
        <v>22</v>
      </c>
      <c r="D130" t="s">
        <v>60</v>
      </c>
      <c r="E130" t="s">
        <v>77</v>
      </c>
      <c r="F130" t="s">
        <v>78</v>
      </c>
      <c r="G130">
        <v>957349.73</v>
      </c>
      <c r="H130">
        <v>957349.73</v>
      </c>
      <c r="I130">
        <v>957349.73</v>
      </c>
      <c r="J130">
        <v>957349.73</v>
      </c>
      <c r="K130">
        <v>978882.31</v>
      </c>
      <c r="L130">
        <v>957349.73</v>
      </c>
      <c r="M130">
        <v>978882.31</v>
      </c>
      <c r="N130">
        <v>957349.73</v>
      </c>
      <c r="O130">
        <v>978882.31</v>
      </c>
      <c r="P130">
        <v>978882.31</v>
      </c>
      <c r="Q130">
        <v>978882.31</v>
      </c>
      <c r="R130">
        <v>978882.31</v>
      </c>
      <c r="S130">
        <v>978882.31</v>
      </c>
      <c r="T130">
        <v>957349.73</v>
      </c>
    </row>
    <row r="131" spans="1:20" x14ac:dyDescent="0.2">
      <c r="A131" t="s">
        <v>94</v>
      </c>
      <c r="B131" t="s">
        <v>21</v>
      </c>
      <c r="C131" t="s">
        <v>22</v>
      </c>
      <c r="D131" t="s">
        <v>60</v>
      </c>
      <c r="E131" t="s">
        <v>79</v>
      </c>
      <c r="F131" t="s">
        <v>80</v>
      </c>
      <c r="G131">
        <v>991950.68</v>
      </c>
      <c r="H131">
        <v>991950.68</v>
      </c>
      <c r="I131">
        <v>1007935.98</v>
      </c>
      <c r="J131">
        <v>1007240.53</v>
      </c>
      <c r="K131">
        <v>1006157.63</v>
      </c>
      <c r="L131">
        <v>1007240.53</v>
      </c>
      <c r="M131">
        <v>1006157.63</v>
      </c>
      <c r="N131">
        <v>1007240.53</v>
      </c>
      <c r="O131">
        <v>1004893.55</v>
      </c>
      <c r="P131">
        <v>1004893.55</v>
      </c>
      <c r="Q131">
        <v>1004893.55</v>
      </c>
      <c r="R131">
        <v>1004893.55</v>
      </c>
      <c r="S131">
        <v>1004893.55</v>
      </c>
      <c r="T131">
        <v>981657.15</v>
      </c>
    </row>
    <row r="132" spans="1:20" x14ac:dyDescent="0.2">
      <c r="A132" t="s">
        <v>94</v>
      </c>
      <c r="B132" t="s">
        <v>21</v>
      </c>
      <c r="C132" t="s">
        <v>22</v>
      </c>
      <c r="D132" t="s">
        <v>60</v>
      </c>
      <c r="E132" t="s">
        <v>58</v>
      </c>
      <c r="F132" t="s">
        <v>82</v>
      </c>
      <c r="G132">
        <v>194961.79</v>
      </c>
      <c r="H132">
        <v>194961.79</v>
      </c>
      <c r="I132">
        <v>194961.79</v>
      </c>
      <c r="J132">
        <v>194961.79</v>
      </c>
      <c r="K132">
        <v>204037.32</v>
      </c>
      <c r="L132">
        <v>194961.79</v>
      </c>
      <c r="M132">
        <v>204037.32</v>
      </c>
      <c r="N132">
        <v>194961.79</v>
      </c>
      <c r="O132">
        <v>204037.32</v>
      </c>
      <c r="P132">
        <v>204037.32</v>
      </c>
      <c r="Q132">
        <v>204037.32</v>
      </c>
      <c r="R132">
        <v>204037.32</v>
      </c>
      <c r="S132">
        <v>204037.32</v>
      </c>
      <c r="T132">
        <v>194961.79</v>
      </c>
    </row>
    <row r="133" spans="1:20" x14ac:dyDescent="0.2">
      <c r="A133" t="s">
        <v>94</v>
      </c>
      <c r="B133" t="s">
        <v>21</v>
      </c>
      <c r="C133" t="s">
        <v>22</v>
      </c>
      <c r="D133" t="s">
        <v>83</v>
      </c>
      <c r="E133" t="s">
        <v>100</v>
      </c>
      <c r="F133" t="s">
        <v>101</v>
      </c>
      <c r="G133">
        <v>8435.7099999999991</v>
      </c>
      <c r="H133">
        <v>8435.7099999999991</v>
      </c>
      <c r="I133">
        <v>8435.7099999999991</v>
      </c>
      <c r="J133">
        <v>8435.7099999999991</v>
      </c>
      <c r="K133">
        <v>8435.7099999999991</v>
      </c>
      <c r="L133">
        <v>8435.7099999999991</v>
      </c>
      <c r="M133">
        <v>8435.7099999999991</v>
      </c>
      <c r="N133">
        <v>8435.7099999999991</v>
      </c>
      <c r="O133">
        <v>8435.7099999999991</v>
      </c>
      <c r="P133">
        <v>8435.7099999999991</v>
      </c>
      <c r="Q133">
        <v>8435.7099999999991</v>
      </c>
      <c r="R133">
        <v>8435.7099999999991</v>
      </c>
      <c r="S133">
        <v>8435.7099999999991</v>
      </c>
      <c r="T133">
        <v>8435.7099999999991</v>
      </c>
    </row>
    <row r="134" spans="1:20" x14ac:dyDescent="0.2">
      <c r="A134" t="s">
        <v>94</v>
      </c>
      <c r="B134" t="s">
        <v>21</v>
      </c>
      <c r="C134" t="s">
        <v>22</v>
      </c>
      <c r="D134" t="s">
        <v>83</v>
      </c>
      <c r="E134" t="s">
        <v>102</v>
      </c>
      <c r="F134" t="s">
        <v>103</v>
      </c>
      <c r="G134">
        <v>213641.38</v>
      </c>
      <c r="H134">
        <v>213641.38</v>
      </c>
      <c r="I134">
        <v>213641.38</v>
      </c>
      <c r="J134">
        <v>213641.38</v>
      </c>
      <c r="K134">
        <v>213641.38</v>
      </c>
      <c r="L134">
        <v>213641.38</v>
      </c>
      <c r="M134">
        <v>213641.38</v>
      </c>
      <c r="N134">
        <v>213641.38</v>
      </c>
      <c r="O134">
        <v>213641.38</v>
      </c>
      <c r="P134">
        <v>213641.38</v>
      </c>
      <c r="Q134">
        <v>213641.38</v>
      </c>
      <c r="R134">
        <v>213641.38</v>
      </c>
      <c r="S134">
        <v>213641.38</v>
      </c>
      <c r="T134">
        <v>213641.38</v>
      </c>
    </row>
    <row r="135" spans="1:20" x14ac:dyDescent="0.2">
      <c r="A135" t="s">
        <v>94</v>
      </c>
      <c r="B135" t="s">
        <v>21</v>
      </c>
      <c r="C135" t="s">
        <v>88</v>
      </c>
      <c r="D135" t="s">
        <v>27</v>
      </c>
      <c r="E135" t="s">
        <v>32</v>
      </c>
      <c r="F135" t="s">
        <v>33</v>
      </c>
      <c r="G135">
        <v>3428533.46</v>
      </c>
      <c r="H135">
        <v>3580948.72</v>
      </c>
      <c r="I135">
        <v>4053432.84</v>
      </c>
      <c r="J135">
        <v>3891497.25</v>
      </c>
      <c r="K135">
        <v>606989.38</v>
      </c>
      <c r="L135">
        <v>4161742.35</v>
      </c>
      <c r="M135">
        <v>353689.66</v>
      </c>
      <c r="N135">
        <v>5070081.3499999996</v>
      </c>
      <c r="O135">
        <v>1139502.22</v>
      </c>
      <c r="P135">
        <v>1573872.72</v>
      </c>
      <c r="Q135">
        <v>2481928.31</v>
      </c>
      <c r="R135">
        <v>2359629.8199999998</v>
      </c>
      <c r="S135">
        <v>2564067.1</v>
      </c>
      <c r="T135">
        <v>3639832.59</v>
      </c>
    </row>
    <row r="136" spans="1:20" x14ac:dyDescent="0.2">
      <c r="A136" t="s">
        <v>94</v>
      </c>
      <c r="B136" t="s">
        <v>21</v>
      </c>
      <c r="C136" t="s">
        <v>88</v>
      </c>
      <c r="D136" t="s">
        <v>27</v>
      </c>
      <c r="E136" t="s">
        <v>32</v>
      </c>
      <c r="F136" t="s">
        <v>34</v>
      </c>
      <c r="G136">
        <v>170769.73</v>
      </c>
      <c r="H136">
        <v>557715.54</v>
      </c>
      <c r="I136">
        <v>468081.31</v>
      </c>
      <c r="J136">
        <v>597847.56999999995</v>
      </c>
      <c r="K136">
        <v>29925.88</v>
      </c>
      <c r="L136">
        <v>762225.05</v>
      </c>
      <c r="M136">
        <v>37078.65</v>
      </c>
      <c r="N136">
        <v>758002.05</v>
      </c>
      <c r="O136">
        <v>39030.5</v>
      </c>
      <c r="P136">
        <v>96830.46</v>
      </c>
      <c r="Q136">
        <v>252672.1</v>
      </c>
      <c r="R136">
        <v>168311.78</v>
      </c>
      <c r="S136">
        <v>208325.5</v>
      </c>
      <c r="T136">
        <v>254965.68</v>
      </c>
    </row>
    <row r="137" spans="1:20" x14ac:dyDescent="0.2">
      <c r="A137" t="s">
        <v>94</v>
      </c>
      <c r="B137" t="s">
        <v>21</v>
      </c>
      <c r="C137" t="s">
        <v>88</v>
      </c>
      <c r="D137" t="s">
        <v>27</v>
      </c>
      <c r="E137" t="s">
        <v>32</v>
      </c>
      <c r="F137" t="s">
        <v>35</v>
      </c>
      <c r="G137">
        <v>8798106.5899999999</v>
      </c>
      <c r="H137">
        <v>9163314.5500000007</v>
      </c>
      <c r="I137">
        <v>9997597.3599999994</v>
      </c>
      <c r="J137">
        <v>10047865.5</v>
      </c>
      <c r="K137">
        <v>71894.17</v>
      </c>
      <c r="L137">
        <v>10107953.289999999</v>
      </c>
      <c r="M137">
        <v>3316065.37</v>
      </c>
      <c r="N137">
        <v>11679484.42</v>
      </c>
      <c r="O137">
        <v>3958876.95</v>
      </c>
      <c r="P137">
        <v>4419069.4000000004</v>
      </c>
      <c r="Q137">
        <v>5368514.41</v>
      </c>
      <c r="R137">
        <v>7976015.0499999998</v>
      </c>
      <c r="S137">
        <v>8237386.9100000001</v>
      </c>
      <c r="T137">
        <v>8539273.6999999993</v>
      </c>
    </row>
    <row r="138" spans="1:20" x14ac:dyDescent="0.2">
      <c r="A138" t="s">
        <v>94</v>
      </c>
      <c r="B138" t="s">
        <v>21</v>
      </c>
      <c r="C138" t="s">
        <v>88</v>
      </c>
      <c r="D138" t="s">
        <v>27</v>
      </c>
      <c r="E138" t="s">
        <v>36</v>
      </c>
      <c r="F138" t="s">
        <v>37</v>
      </c>
      <c r="G138" t="s">
        <v>26</v>
      </c>
      <c r="H138">
        <v>108704.17</v>
      </c>
      <c r="I138">
        <v>91380.5</v>
      </c>
      <c r="J138">
        <v>15089.03</v>
      </c>
      <c r="K138" t="s">
        <v>26</v>
      </c>
      <c r="L138">
        <v>18078.45</v>
      </c>
      <c r="M138" t="s">
        <v>26</v>
      </c>
      <c r="N138">
        <v>18078.45</v>
      </c>
      <c r="O138" t="s">
        <v>26</v>
      </c>
      <c r="P138" t="s">
        <v>26</v>
      </c>
      <c r="Q138" t="s">
        <v>26</v>
      </c>
      <c r="R138" t="s">
        <v>26</v>
      </c>
      <c r="S138" t="s">
        <v>26</v>
      </c>
      <c r="T138" t="s">
        <v>26</v>
      </c>
    </row>
    <row r="139" spans="1:20" x14ac:dyDescent="0.2">
      <c r="A139" t="s">
        <v>94</v>
      </c>
      <c r="B139" t="s">
        <v>21</v>
      </c>
      <c r="C139" t="s">
        <v>88</v>
      </c>
      <c r="D139" t="s">
        <v>27</v>
      </c>
      <c r="E139" t="s">
        <v>38</v>
      </c>
      <c r="F139" t="s">
        <v>39</v>
      </c>
      <c r="G139">
        <v>10813.25</v>
      </c>
      <c r="H139">
        <v>6838.32</v>
      </c>
      <c r="I139">
        <v>0</v>
      </c>
      <c r="J139">
        <v>27284</v>
      </c>
      <c r="K139" t="s">
        <v>26</v>
      </c>
      <c r="L139">
        <v>27284</v>
      </c>
      <c r="M139" t="s">
        <v>26</v>
      </c>
      <c r="N139">
        <v>27284</v>
      </c>
      <c r="O139" t="s">
        <v>26</v>
      </c>
      <c r="P139" t="s">
        <v>26</v>
      </c>
      <c r="Q139" t="s">
        <v>26</v>
      </c>
      <c r="R139" t="s">
        <v>26</v>
      </c>
      <c r="S139" t="s">
        <v>26</v>
      </c>
      <c r="T139" t="s">
        <v>26</v>
      </c>
    </row>
    <row r="140" spans="1:20" x14ac:dyDescent="0.2">
      <c r="A140" t="s">
        <v>94</v>
      </c>
      <c r="B140" t="s">
        <v>21</v>
      </c>
      <c r="C140" t="s">
        <v>88</v>
      </c>
      <c r="D140" t="s">
        <v>27</v>
      </c>
      <c r="E140" t="s">
        <v>40</v>
      </c>
      <c r="F140" t="s">
        <v>41</v>
      </c>
      <c r="G140">
        <v>843.2</v>
      </c>
      <c r="H140">
        <v>12046.64</v>
      </c>
      <c r="I140">
        <v>10538.81</v>
      </c>
      <c r="J140">
        <v>21091.57</v>
      </c>
      <c r="K140" t="s">
        <v>26</v>
      </c>
      <c r="L140">
        <v>0</v>
      </c>
      <c r="M140" t="s">
        <v>26</v>
      </c>
      <c r="N140">
        <v>0</v>
      </c>
      <c r="O140" t="s">
        <v>26</v>
      </c>
      <c r="P140" t="s">
        <v>26</v>
      </c>
      <c r="Q140">
        <v>0</v>
      </c>
      <c r="R140">
        <v>490.75</v>
      </c>
      <c r="S140">
        <v>5458.97</v>
      </c>
      <c r="T140">
        <v>842.53</v>
      </c>
    </row>
    <row r="141" spans="1:20" x14ac:dyDescent="0.2">
      <c r="A141" t="s">
        <v>94</v>
      </c>
      <c r="B141" t="s">
        <v>21</v>
      </c>
      <c r="C141" t="s">
        <v>88</v>
      </c>
      <c r="D141" t="s">
        <v>27</v>
      </c>
      <c r="E141" t="s">
        <v>40</v>
      </c>
      <c r="F141" t="s">
        <v>42</v>
      </c>
      <c r="G141" t="s">
        <v>26</v>
      </c>
      <c r="H141">
        <v>1527.73</v>
      </c>
      <c r="I141">
        <v>0</v>
      </c>
      <c r="J141">
        <v>0</v>
      </c>
      <c r="K141" t="s">
        <v>26</v>
      </c>
      <c r="L141">
        <v>0</v>
      </c>
      <c r="M141" t="s">
        <v>26</v>
      </c>
      <c r="N141">
        <v>0</v>
      </c>
      <c r="O141" t="s">
        <v>26</v>
      </c>
      <c r="P141" t="s">
        <v>26</v>
      </c>
      <c r="Q141" t="s">
        <v>26</v>
      </c>
      <c r="R141" t="s">
        <v>26</v>
      </c>
      <c r="S141" t="s">
        <v>26</v>
      </c>
      <c r="T141" t="s">
        <v>26</v>
      </c>
    </row>
    <row r="142" spans="1:20" x14ac:dyDescent="0.2">
      <c r="A142" t="s">
        <v>94</v>
      </c>
      <c r="B142" t="s">
        <v>21</v>
      </c>
      <c r="C142" t="s">
        <v>88</v>
      </c>
      <c r="D142" t="s">
        <v>27</v>
      </c>
      <c r="E142" t="s">
        <v>40</v>
      </c>
      <c r="F142" t="s">
        <v>43</v>
      </c>
      <c r="G142">
        <v>1038.45</v>
      </c>
      <c r="H142">
        <v>1038.45</v>
      </c>
      <c r="I142">
        <v>1044.81</v>
      </c>
      <c r="J142">
        <v>0</v>
      </c>
      <c r="K142" t="s">
        <v>26</v>
      </c>
      <c r="L142">
        <v>0</v>
      </c>
      <c r="M142" t="s">
        <v>26</v>
      </c>
      <c r="N142">
        <v>0</v>
      </c>
      <c r="O142" t="s">
        <v>26</v>
      </c>
      <c r="P142" t="s">
        <v>26</v>
      </c>
      <c r="Q142" t="s">
        <v>26</v>
      </c>
      <c r="R142">
        <v>-7.93</v>
      </c>
      <c r="S142">
        <v>-12.98</v>
      </c>
      <c r="T142">
        <v>-5.3</v>
      </c>
    </row>
    <row r="143" spans="1:20" x14ac:dyDescent="0.2">
      <c r="A143" t="s">
        <v>94</v>
      </c>
      <c r="B143" t="s">
        <v>21</v>
      </c>
      <c r="C143" t="s">
        <v>88</v>
      </c>
      <c r="D143" t="s">
        <v>27</v>
      </c>
      <c r="E143" t="s">
        <v>47</v>
      </c>
      <c r="F143" t="s">
        <v>48</v>
      </c>
      <c r="G143">
        <v>8.52</v>
      </c>
      <c r="H143">
        <v>0</v>
      </c>
      <c r="I143">
        <v>0</v>
      </c>
      <c r="J143">
        <v>0</v>
      </c>
      <c r="K143" t="s">
        <v>26</v>
      </c>
      <c r="L143">
        <v>0</v>
      </c>
      <c r="M143" t="s">
        <v>26</v>
      </c>
      <c r="N143">
        <v>0</v>
      </c>
      <c r="O143" t="s">
        <v>26</v>
      </c>
      <c r="P143" t="s">
        <v>26</v>
      </c>
      <c r="Q143" t="s">
        <v>26</v>
      </c>
      <c r="R143">
        <v>28546.16</v>
      </c>
      <c r="S143">
        <v>7.37</v>
      </c>
      <c r="T143">
        <v>8.58</v>
      </c>
    </row>
    <row r="144" spans="1:20" x14ac:dyDescent="0.2">
      <c r="A144" t="s">
        <v>94</v>
      </c>
      <c r="B144" t="s">
        <v>21</v>
      </c>
      <c r="C144" t="s">
        <v>88</v>
      </c>
      <c r="D144" t="s">
        <v>27</v>
      </c>
      <c r="E144" t="s">
        <v>54</v>
      </c>
      <c r="F144" t="s">
        <v>55</v>
      </c>
      <c r="G144">
        <v>22736.46</v>
      </c>
      <c r="H144">
        <v>17880.62</v>
      </c>
      <c r="I144">
        <v>4477</v>
      </c>
      <c r="J144">
        <v>34964.75</v>
      </c>
      <c r="K144" t="s">
        <v>26</v>
      </c>
      <c r="L144">
        <v>39441.75</v>
      </c>
      <c r="M144">
        <v>17880.62</v>
      </c>
      <c r="N144">
        <v>39441.75</v>
      </c>
      <c r="O144">
        <v>17880.62</v>
      </c>
      <c r="P144">
        <v>21268.78</v>
      </c>
      <c r="Q144">
        <v>22580.5</v>
      </c>
      <c r="R144">
        <v>22580.5</v>
      </c>
      <c r="S144">
        <v>22580.5</v>
      </c>
      <c r="T144">
        <v>22736.46</v>
      </c>
    </row>
    <row r="145" spans="1:20" x14ac:dyDescent="0.2">
      <c r="A145" t="s">
        <v>94</v>
      </c>
      <c r="B145" t="s">
        <v>21</v>
      </c>
      <c r="C145" t="s">
        <v>88</v>
      </c>
      <c r="D145" t="s">
        <v>27</v>
      </c>
      <c r="E145" t="s">
        <v>70</v>
      </c>
      <c r="F145" t="s">
        <v>104</v>
      </c>
      <c r="G145">
        <v>0</v>
      </c>
      <c r="H145">
        <v>0</v>
      </c>
      <c r="I145">
        <v>0</v>
      </c>
      <c r="J145">
        <v>0</v>
      </c>
      <c r="K145" t="s">
        <v>26</v>
      </c>
      <c r="L145">
        <v>0</v>
      </c>
      <c r="M145" t="s">
        <v>26</v>
      </c>
      <c r="N145">
        <v>0</v>
      </c>
      <c r="O145" t="s">
        <v>26</v>
      </c>
      <c r="P145" t="s">
        <v>26</v>
      </c>
      <c r="Q145" t="s">
        <v>26</v>
      </c>
      <c r="R145">
        <v>18475.62</v>
      </c>
      <c r="S145">
        <v>18475.62</v>
      </c>
      <c r="T145">
        <v>0</v>
      </c>
    </row>
    <row r="146" spans="1:20" x14ac:dyDescent="0.2">
      <c r="A146" t="s">
        <v>94</v>
      </c>
      <c r="B146" t="s">
        <v>21</v>
      </c>
      <c r="C146" t="s">
        <v>88</v>
      </c>
      <c r="D146" t="s">
        <v>60</v>
      </c>
      <c r="E146" t="s">
        <v>63</v>
      </c>
      <c r="F146" t="s">
        <v>64</v>
      </c>
      <c r="G146">
        <v>0</v>
      </c>
      <c r="H146">
        <v>0</v>
      </c>
      <c r="I146">
        <v>0</v>
      </c>
      <c r="J146">
        <v>0</v>
      </c>
      <c r="K146">
        <v>-2210.27</v>
      </c>
      <c r="L146">
        <v>0</v>
      </c>
      <c r="M146">
        <v>-2210.27</v>
      </c>
      <c r="N146">
        <v>0</v>
      </c>
      <c r="O146">
        <v>-2210.27</v>
      </c>
      <c r="P146">
        <v>-2210.27</v>
      </c>
      <c r="Q146">
        <v>-2210.27</v>
      </c>
      <c r="R146">
        <v>-2210.27</v>
      </c>
      <c r="S146">
        <v>-814.27</v>
      </c>
      <c r="T146">
        <v>-814.27</v>
      </c>
    </row>
    <row r="147" spans="1:20" x14ac:dyDescent="0.2">
      <c r="A147" t="s">
        <v>94</v>
      </c>
      <c r="B147" t="s">
        <v>21</v>
      </c>
      <c r="C147" t="s">
        <v>88</v>
      </c>
      <c r="D147" t="s">
        <v>60</v>
      </c>
      <c r="E147" t="s">
        <v>56</v>
      </c>
      <c r="F147" t="s">
        <v>66</v>
      </c>
      <c r="G147">
        <v>637.82000000000005</v>
      </c>
      <c r="H147">
        <v>637.82000000000005</v>
      </c>
      <c r="I147">
        <v>0</v>
      </c>
      <c r="J147">
        <v>0</v>
      </c>
      <c r="K147" t="s">
        <v>26</v>
      </c>
      <c r="L147">
        <v>0</v>
      </c>
      <c r="M147">
        <v>637.82000000000005</v>
      </c>
      <c r="N147">
        <v>5365.65</v>
      </c>
      <c r="O147">
        <v>637.82000000000005</v>
      </c>
      <c r="P147">
        <v>637.82000000000005</v>
      </c>
      <c r="Q147">
        <v>637.82000000000005</v>
      </c>
      <c r="R147">
        <v>637.82000000000005</v>
      </c>
      <c r="S147">
        <v>637.82000000000005</v>
      </c>
      <c r="T147">
        <v>637.82000000000005</v>
      </c>
    </row>
    <row r="148" spans="1:20" x14ac:dyDescent="0.2">
      <c r="A148" t="s">
        <v>94</v>
      </c>
      <c r="B148" t="s">
        <v>21</v>
      </c>
      <c r="C148" t="s">
        <v>88</v>
      </c>
      <c r="D148" t="s">
        <v>60</v>
      </c>
      <c r="E148" t="s">
        <v>56</v>
      </c>
      <c r="F148" t="s">
        <v>97</v>
      </c>
      <c r="G148" t="s">
        <v>26</v>
      </c>
      <c r="H148" t="s">
        <v>26</v>
      </c>
      <c r="I148">
        <v>2942.52</v>
      </c>
      <c r="J148">
        <v>2942.52</v>
      </c>
      <c r="K148" t="s">
        <v>26</v>
      </c>
      <c r="L148">
        <v>2942.52</v>
      </c>
      <c r="M148" t="s">
        <v>26</v>
      </c>
      <c r="N148">
        <v>2942.52</v>
      </c>
      <c r="O148" t="s">
        <v>26</v>
      </c>
      <c r="P148" t="s">
        <v>26</v>
      </c>
      <c r="Q148" t="s">
        <v>26</v>
      </c>
      <c r="R148" t="s">
        <v>26</v>
      </c>
      <c r="S148" t="s">
        <v>26</v>
      </c>
      <c r="T148" t="s">
        <v>26</v>
      </c>
    </row>
    <row r="149" spans="1:20" x14ac:dyDescent="0.2">
      <c r="A149" t="s">
        <v>94</v>
      </c>
      <c r="B149" t="s">
        <v>21</v>
      </c>
      <c r="C149" t="s">
        <v>88</v>
      </c>
      <c r="D149" t="s">
        <v>60</v>
      </c>
      <c r="E149" t="s">
        <v>56</v>
      </c>
      <c r="F149" t="s">
        <v>67</v>
      </c>
      <c r="G149" t="s">
        <v>26</v>
      </c>
      <c r="H149" t="s">
        <v>26</v>
      </c>
      <c r="I149">
        <v>17568.43</v>
      </c>
      <c r="J149">
        <v>21259.93</v>
      </c>
      <c r="K149" t="s">
        <v>26</v>
      </c>
      <c r="L149">
        <v>21259.93</v>
      </c>
      <c r="M149" t="s">
        <v>26</v>
      </c>
      <c r="N149">
        <v>21259.93</v>
      </c>
      <c r="O149" t="s">
        <v>26</v>
      </c>
      <c r="P149" t="s">
        <v>26</v>
      </c>
      <c r="Q149" t="s">
        <v>26</v>
      </c>
      <c r="R149" t="s">
        <v>26</v>
      </c>
      <c r="S149" t="s">
        <v>26</v>
      </c>
      <c r="T149" t="s">
        <v>26</v>
      </c>
    </row>
    <row r="150" spans="1:20" x14ac:dyDescent="0.2">
      <c r="A150" t="s">
        <v>94</v>
      </c>
      <c r="B150" t="s">
        <v>21</v>
      </c>
      <c r="C150" t="s">
        <v>88</v>
      </c>
      <c r="D150" t="s">
        <v>60</v>
      </c>
      <c r="E150" t="s">
        <v>56</v>
      </c>
      <c r="F150" t="s">
        <v>69</v>
      </c>
      <c r="G150">
        <v>636280.68000000005</v>
      </c>
      <c r="H150">
        <v>637474.99</v>
      </c>
      <c r="I150">
        <v>650515.24</v>
      </c>
      <c r="J150">
        <v>652250.72</v>
      </c>
      <c r="K150" t="s">
        <v>26</v>
      </c>
      <c r="L150">
        <v>655283.52</v>
      </c>
      <c r="M150" t="s">
        <v>26</v>
      </c>
      <c r="N150">
        <v>655283.52</v>
      </c>
      <c r="O150" t="s">
        <v>26</v>
      </c>
      <c r="P150" t="s">
        <v>26</v>
      </c>
      <c r="Q150">
        <v>605796.81999999995</v>
      </c>
      <c r="R150">
        <v>609181.03</v>
      </c>
      <c r="S150">
        <v>606278.56999999995</v>
      </c>
      <c r="T150">
        <v>631907.30000000005</v>
      </c>
    </row>
    <row r="151" spans="1:20" x14ac:dyDescent="0.2">
      <c r="A151" t="s">
        <v>94</v>
      </c>
      <c r="B151" t="s">
        <v>21</v>
      </c>
      <c r="C151" t="s">
        <v>88</v>
      </c>
      <c r="D151" t="s">
        <v>60</v>
      </c>
      <c r="E151" t="s">
        <v>70</v>
      </c>
      <c r="F151" t="s">
        <v>71</v>
      </c>
      <c r="G151" t="s">
        <v>26</v>
      </c>
      <c r="H151" t="s">
        <v>26</v>
      </c>
      <c r="I151" t="s">
        <v>26</v>
      </c>
      <c r="J151">
        <v>18987.63</v>
      </c>
      <c r="K151" t="s">
        <v>26</v>
      </c>
      <c r="L151">
        <v>18987.63</v>
      </c>
      <c r="M151" t="s">
        <v>26</v>
      </c>
      <c r="N151">
        <v>18987.63</v>
      </c>
      <c r="O151" t="s">
        <v>26</v>
      </c>
      <c r="P151" t="s">
        <v>26</v>
      </c>
      <c r="Q151" t="s">
        <v>26</v>
      </c>
      <c r="R151" t="s">
        <v>26</v>
      </c>
      <c r="S151" t="s">
        <v>26</v>
      </c>
      <c r="T151" t="s">
        <v>26</v>
      </c>
    </row>
    <row r="152" spans="1:20" x14ac:dyDescent="0.2">
      <c r="A152" t="s">
        <v>94</v>
      </c>
      <c r="B152" t="s">
        <v>21</v>
      </c>
      <c r="C152" t="s">
        <v>88</v>
      </c>
      <c r="D152" t="s">
        <v>60</v>
      </c>
      <c r="E152" t="s">
        <v>70</v>
      </c>
      <c r="F152" t="s">
        <v>73</v>
      </c>
      <c r="G152">
        <v>206319.71</v>
      </c>
      <c r="H152">
        <v>206319.71</v>
      </c>
      <c r="I152">
        <v>204283.09</v>
      </c>
      <c r="J152">
        <v>199700.92</v>
      </c>
      <c r="K152">
        <v>2957.8</v>
      </c>
      <c r="L152">
        <v>249297.27</v>
      </c>
      <c r="M152">
        <v>3224.39</v>
      </c>
      <c r="N152">
        <v>391088.4</v>
      </c>
      <c r="O152">
        <v>3224.39</v>
      </c>
      <c r="P152">
        <v>4257.3100000000004</v>
      </c>
      <c r="Q152">
        <v>4257.3100000000004</v>
      </c>
      <c r="R152">
        <v>4257.3100000000004</v>
      </c>
      <c r="S152">
        <v>55341.53</v>
      </c>
      <c r="T152">
        <v>357848.39</v>
      </c>
    </row>
    <row r="153" spans="1:20" x14ac:dyDescent="0.2">
      <c r="A153" t="s">
        <v>94</v>
      </c>
      <c r="B153" t="s">
        <v>21</v>
      </c>
      <c r="C153" t="s">
        <v>88</v>
      </c>
      <c r="D153" t="s">
        <v>60</v>
      </c>
      <c r="E153" t="s">
        <v>75</v>
      </c>
      <c r="F153" t="s">
        <v>76</v>
      </c>
      <c r="G153">
        <v>49757.86</v>
      </c>
      <c r="H153">
        <v>20612.72</v>
      </c>
      <c r="I153">
        <v>20251.12</v>
      </c>
      <c r="J153">
        <v>20251.12</v>
      </c>
      <c r="K153" t="s">
        <v>26</v>
      </c>
      <c r="L153">
        <v>20251.12</v>
      </c>
      <c r="M153" t="s">
        <v>26</v>
      </c>
      <c r="N153">
        <v>12240.7</v>
      </c>
      <c r="O153" t="s">
        <v>26</v>
      </c>
      <c r="P153">
        <v>2224.42</v>
      </c>
      <c r="Q153">
        <v>32671.05</v>
      </c>
      <c r="R153">
        <v>34975.26</v>
      </c>
      <c r="S153">
        <v>34975.26</v>
      </c>
      <c r="T153">
        <v>49757.86</v>
      </c>
    </row>
    <row r="154" spans="1:20" x14ac:dyDescent="0.2">
      <c r="A154" t="s">
        <v>94</v>
      </c>
      <c r="B154" t="s">
        <v>21</v>
      </c>
      <c r="C154" t="s">
        <v>88</v>
      </c>
      <c r="D154" t="s">
        <v>60</v>
      </c>
      <c r="E154" t="s">
        <v>79</v>
      </c>
      <c r="F154" t="s">
        <v>80</v>
      </c>
      <c r="G154">
        <v>108011.71</v>
      </c>
      <c r="H154">
        <v>108011.71</v>
      </c>
      <c r="I154">
        <v>155174.84</v>
      </c>
      <c r="J154">
        <v>155174.84</v>
      </c>
      <c r="K154" t="s">
        <v>26</v>
      </c>
      <c r="L154">
        <v>155174.84</v>
      </c>
      <c r="M154" t="s">
        <v>26</v>
      </c>
      <c r="N154">
        <v>155174.84</v>
      </c>
      <c r="O154" t="s">
        <v>26</v>
      </c>
      <c r="P154">
        <v>8650</v>
      </c>
      <c r="Q154">
        <v>16865.509999999998</v>
      </c>
      <c r="R154">
        <v>16865.509999999998</v>
      </c>
      <c r="S154">
        <v>18509.04</v>
      </c>
      <c r="T154">
        <v>118305.24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83"/>
  <sheetViews>
    <sheetView topLeftCell="A34" zoomScale="85" zoomScaleNormal="85" workbookViewId="0">
      <selection activeCell="D80" sqref="D80"/>
    </sheetView>
  </sheetViews>
  <sheetFormatPr defaultRowHeight="12.75" x14ac:dyDescent="0.2"/>
  <cols>
    <col min="1" max="1" width="37.28515625" customWidth="1"/>
    <col min="2" max="2" width="22.28515625" customWidth="1"/>
    <col min="3" max="3" width="20.140625" customWidth="1"/>
    <col min="4" max="4" width="21" customWidth="1"/>
    <col min="5" max="5" width="18.42578125" customWidth="1"/>
    <col min="6" max="6" width="17" customWidth="1"/>
    <col min="7" max="7" width="16.42578125" customWidth="1"/>
    <col min="8" max="8" width="17.28515625" customWidth="1"/>
    <col min="9" max="9" width="16.42578125" customWidth="1"/>
    <col min="10" max="10" width="19" customWidth="1"/>
    <col min="11" max="11" width="18.42578125" customWidth="1"/>
    <col min="12" max="12" width="14.7109375" customWidth="1"/>
    <col min="13" max="13" width="15" bestFit="1" customWidth="1"/>
  </cols>
  <sheetData>
    <row r="3" spans="1:14" x14ac:dyDescent="0.2">
      <c r="A3" s="2" t="s">
        <v>119</v>
      </c>
      <c r="B3" t="s">
        <v>123</v>
      </c>
      <c r="C3" t="s">
        <v>124</v>
      </c>
      <c r="D3" t="s">
        <v>125</v>
      </c>
      <c r="E3" t="s">
        <v>126</v>
      </c>
      <c r="F3" t="s">
        <v>127</v>
      </c>
      <c r="G3" t="s">
        <v>121</v>
      </c>
      <c r="H3" t="s">
        <v>122</v>
      </c>
      <c r="I3" t="s">
        <v>137</v>
      </c>
      <c r="J3" t="s">
        <v>138</v>
      </c>
      <c r="K3" t="s">
        <v>141</v>
      </c>
      <c r="L3" t="s">
        <v>139</v>
      </c>
      <c r="M3" t="s">
        <v>140</v>
      </c>
    </row>
    <row r="4" spans="1:14" x14ac:dyDescent="0.2">
      <c r="A4" s="3" t="s">
        <v>20</v>
      </c>
      <c r="B4" s="1">
        <v>143461130.11999995</v>
      </c>
      <c r="C4" s="1">
        <v>143969085.88999996</v>
      </c>
      <c r="D4" s="1">
        <v>144294143.90999997</v>
      </c>
      <c r="E4" s="1">
        <v>144611442.18999997</v>
      </c>
      <c r="F4" s="1">
        <v>145251702.45999995</v>
      </c>
      <c r="G4" s="1">
        <v>147037202.92999995</v>
      </c>
      <c r="H4" s="1">
        <v>148558667.42999998</v>
      </c>
      <c r="I4" s="1">
        <v>149422418.34999996</v>
      </c>
      <c r="J4" s="1">
        <v>150050813.23999998</v>
      </c>
      <c r="K4" s="1">
        <v>150703561.01999995</v>
      </c>
      <c r="L4" s="1">
        <v>151536606.42999998</v>
      </c>
      <c r="M4" s="1">
        <v>151936113.87999997</v>
      </c>
      <c r="N4" s="1"/>
    </row>
    <row r="5" spans="1:14" x14ac:dyDescent="0.2">
      <c r="A5" s="4" t="s">
        <v>84</v>
      </c>
      <c r="B5" s="1">
        <v>23328.06</v>
      </c>
      <c r="C5" s="1">
        <v>23328.06</v>
      </c>
      <c r="D5" s="1">
        <v>23328.06</v>
      </c>
      <c r="E5" s="1">
        <v>23328.06</v>
      </c>
      <c r="F5" s="1">
        <v>23328.06</v>
      </c>
      <c r="G5" s="1">
        <v>23328.06</v>
      </c>
      <c r="H5" s="1">
        <v>23328.06</v>
      </c>
      <c r="I5" s="1">
        <v>23328.06</v>
      </c>
      <c r="J5" s="1">
        <v>23328.06</v>
      </c>
      <c r="K5" s="1">
        <v>23328.06</v>
      </c>
      <c r="L5" s="1">
        <v>23328.06</v>
      </c>
      <c r="M5" s="1">
        <v>23328.06</v>
      </c>
      <c r="N5" s="1"/>
    </row>
    <row r="6" spans="1:14" x14ac:dyDescent="0.2">
      <c r="A6" s="4" t="s">
        <v>86</v>
      </c>
      <c r="B6" s="1">
        <v>14132.29</v>
      </c>
      <c r="C6" s="1">
        <v>14132.29</v>
      </c>
      <c r="D6" s="1">
        <v>14132.29</v>
      </c>
      <c r="E6" s="1">
        <v>14132.29</v>
      </c>
      <c r="F6" s="1">
        <v>14132.29</v>
      </c>
      <c r="G6" s="1">
        <v>14132.29</v>
      </c>
      <c r="H6" s="1">
        <v>14132.29</v>
      </c>
      <c r="I6" s="1">
        <v>14132.29</v>
      </c>
      <c r="J6" s="1">
        <v>14132.29</v>
      </c>
      <c r="K6" s="1">
        <v>14132.29</v>
      </c>
      <c r="L6" s="1">
        <v>14132.29</v>
      </c>
      <c r="M6" s="1">
        <v>14132.29</v>
      </c>
      <c r="N6" s="1"/>
    </row>
    <row r="7" spans="1:14" x14ac:dyDescent="0.2">
      <c r="A7" s="4" t="s">
        <v>24</v>
      </c>
      <c r="B7" s="1">
        <v>25081.87</v>
      </c>
      <c r="C7" s="1">
        <v>25081.87</v>
      </c>
      <c r="D7" s="1">
        <v>25081.87</v>
      </c>
      <c r="E7" s="1">
        <v>25081.87</v>
      </c>
      <c r="F7" s="1">
        <v>25081.87</v>
      </c>
      <c r="G7" s="1">
        <v>25081.87</v>
      </c>
      <c r="H7" s="1">
        <v>25081.87</v>
      </c>
      <c r="I7" s="1">
        <v>25081.87</v>
      </c>
      <c r="J7" s="1">
        <v>25081.87</v>
      </c>
      <c r="K7" s="1">
        <v>25081.87</v>
      </c>
      <c r="L7" s="1">
        <v>25081.87</v>
      </c>
      <c r="M7" s="1">
        <v>25081.87</v>
      </c>
      <c r="N7" s="1"/>
    </row>
    <row r="8" spans="1:14" x14ac:dyDescent="0.2">
      <c r="A8" s="4" t="s">
        <v>28</v>
      </c>
      <c r="B8" s="1">
        <v>212190.55</v>
      </c>
      <c r="C8" s="1">
        <v>212190.55</v>
      </c>
      <c r="D8" s="1">
        <v>212190.55</v>
      </c>
      <c r="E8" s="1">
        <v>212190.55</v>
      </c>
      <c r="F8" s="1">
        <v>212190.55</v>
      </c>
      <c r="G8" s="1">
        <v>212190.55</v>
      </c>
      <c r="H8" s="1">
        <v>212190.55</v>
      </c>
      <c r="I8" s="1">
        <v>212190.55</v>
      </c>
      <c r="J8" s="1">
        <v>212190.55</v>
      </c>
      <c r="K8" s="1">
        <v>212190.55</v>
      </c>
      <c r="L8" s="1">
        <v>212190.55</v>
      </c>
      <c r="M8" s="1">
        <v>212190.55</v>
      </c>
      <c r="N8" s="1"/>
    </row>
    <row r="9" spans="1:14" x14ac:dyDescent="0.2">
      <c r="A9" s="4" t="s">
        <v>30</v>
      </c>
      <c r="B9" s="1">
        <v>797186.78</v>
      </c>
      <c r="C9" s="1">
        <v>812136.78</v>
      </c>
      <c r="D9" s="1">
        <v>812136.78</v>
      </c>
      <c r="E9" s="1">
        <v>812136.78</v>
      </c>
      <c r="F9" s="1">
        <v>812136.78</v>
      </c>
      <c r="G9" s="1">
        <v>812136.78</v>
      </c>
      <c r="H9" s="1">
        <v>812136.78</v>
      </c>
      <c r="I9" s="1">
        <v>812136.78</v>
      </c>
      <c r="J9" s="1">
        <v>812136.78</v>
      </c>
      <c r="K9" s="1">
        <v>812136.78</v>
      </c>
      <c r="L9" s="1">
        <v>812136.78</v>
      </c>
      <c r="M9" s="1">
        <v>812136.78</v>
      </c>
      <c r="N9" s="1"/>
    </row>
    <row r="10" spans="1:14" x14ac:dyDescent="0.2">
      <c r="A10" s="4" t="s">
        <v>32</v>
      </c>
      <c r="B10" s="1">
        <v>90184136.900000021</v>
      </c>
      <c r="C10" s="1">
        <v>90403294.230000004</v>
      </c>
      <c r="D10" s="1">
        <v>90468555.940000013</v>
      </c>
      <c r="E10" s="1">
        <v>90519847.290000007</v>
      </c>
      <c r="F10" s="1">
        <v>90897390.530000001</v>
      </c>
      <c r="G10" s="1">
        <v>92487068.830000013</v>
      </c>
      <c r="H10" s="1">
        <v>93856817.5</v>
      </c>
      <c r="I10" s="1">
        <v>94593081.519999996</v>
      </c>
      <c r="J10" s="1">
        <v>94954783.260000005</v>
      </c>
      <c r="K10" s="1">
        <v>95182599.23999998</v>
      </c>
      <c r="L10" s="1">
        <v>95701886.589999989</v>
      </c>
      <c r="M10" s="1">
        <v>95809831.910000011</v>
      </c>
      <c r="N10" s="1"/>
    </row>
    <row r="11" spans="1:14" x14ac:dyDescent="0.2">
      <c r="A11" s="4" t="s">
        <v>36</v>
      </c>
      <c r="B11" s="1">
        <v>2828678.14</v>
      </c>
      <c r="C11" s="1">
        <v>2828678.14</v>
      </c>
      <c r="D11" s="1">
        <v>2828678.14</v>
      </c>
      <c r="E11" s="1">
        <v>2828678.14</v>
      </c>
      <c r="F11" s="1">
        <v>2828678.14</v>
      </c>
      <c r="G11" s="1">
        <v>2874480.33</v>
      </c>
      <c r="H11" s="1">
        <v>2874480.33</v>
      </c>
      <c r="I11" s="1">
        <v>2874480.33</v>
      </c>
      <c r="J11" s="1">
        <v>2874480.33</v>
      </c>
      <c r="K11" s="1">
        <v>2874480.33</v>
      </c>
      <c r="L11" s="1">
        <v>2874480.33</v>
      </c>
      <c r="M11" s="1">
        <v>2874480.33</v>
      </c>
      <c r="N11" s="1"/>
    </row>
    <row r="12" spans="1:14" x14ac:dyDescent="0.2">
      <c r="A12" s="4" t="s">
        <v>38</v>
      </c>
      <c r="B12" s="1">
        <v>7562303.2700000005</v>
      </c>
      <c r="C12" s="1">
        <v>7562700.7300000004</v>
      </c>
      <c r="D12" s="1">
        <v>7562700.7300000004</v>
      </c>
      <c r="E12" s="1">
        <v>7562700.7300000004</v>
      </c>
      <c r="F12" s="1">
        <v>7562700.7300000004</v>
      </c>
      <c r="G12" s="1">
        <v>7583781.7200000007</v>
      </c>
      <c r="H12" s="1">
        <v>7583781.7200000007</v>
      </c>
      <c r="I12" s="1">
        <v>7583781.7200000007</v>
      </c>
      <c r="J12" s="1">
        <v>7583781.7200000007</v>
      </c>
      <c r="K12" s="1">
        <v>7666264.8700000001</v>
      </c>
      <c r="L12" s="1">
        <v>7666264.8700000001</v>
      </c>
      <c r="M12" s="1">
        <v>7696692.21</v>
      </c>
      <c r="N12" s="1"/>
    </row>
    <row r="13" spans="1:14" x14ac:dyDescent="0.2">
      <c r="A13" s="4" t="s">
        <v>40</v>
      </c>
      <c r="B13" s="1">
        <v>19233232.850000001</v>
      </c>
      <c r="C13" s="1">
        <v>19369036.490000002</v>
      </c>
      <c r="D13" s="1">
        <v>19496080.030000001</v>
      </c>
      <c r="E13" s="1">
        <v>19681340.879999999</v>
      </c>
      <c r="F13" s="1">
        <v>19841544.41</v>
      </c>
      <c r="G13" s="1">
        <v>19937882.259999998</v>
      </c>
      <c r="H13" s="1">
        <v>20023910.960000001</v>
      </c>
      <c r="I13" s="1">
        <v>20130388.609999999</v>
      </c>
      <c r="J13" s="1">
        <v>20244676.569999997</v>
      </c>
      <c r="K13" s="1">
        <v>20418114.959999997</v>
      </c>
      <c r="L13" s="1">
        <v>20622981.219999999</v>
      </c>
      <c r="M13" s="1">
        <v>20751177.609999996</v>
      </c>
      <c r="N13" s="1"/>
    </row>
    <row r="14" spans="1:14" x14ac:dyDescent="0.2">
      <c r="A14" s="4" t="s">
        <v>44</v>
      </c>
      <c r="B14" s="1">
        <v>8185151.6299999999</v>
      </c>
      <c r="C14" s="1">
        <v>8275008.2999999998</v>
      </c>
      <c r="D14" s="1">
        <v>8352135.7699999996</v>
      </c>
      <c r="E14" s="1">
        <v>8379041.9299999997</v>
      </c>
      <c r="F14" s="1">
        <v>8461220.5399999991</v>
      </c>
      <c r="G14" s="1">
        <v>8471027.4900000002</v>
      </c>
      <c r="H14" s="1">
        <v>8513560.2100000009</v>
      </c>
      <c r="I14" s="1">
        <v>8516379.1499999985</v>
      </c>
      <c r="J14" s="1">
        <v>8608266.4100000001</v>
      </c>
      <c r="K14" s="1">
        <v>8677420.3099999987</v>
      </c>
      <c r="L14" s="1">
        <v>8686982.9199999981</v>
      </c>
      <c r="M14" s="1">
        <v>8812219.5600000005</v>
      </c>
      <c r="N14" s="1"/>
    </row>
    <row r="15" spans="1:14" x14ac:dyDescent="0.2">
      <c r="A15" s="4" t="s">
        <v>47</v>
      </c>
      <c r="B15" s="1">
        <v>5703334.8499999996</v>
      </c>
      <c r="C15" s="1">
        <v>5722989.9900000002</v>
      </c>
      <c r="D15" s="1">
        <v>5739745.0099999998</v>
      </c>
      <c r="E15" s="1">
        <v>5784848.9699999997</v>
      </c>
      <c r="F15" s="1">
        <v>5809481.8300000001</v>
      </c>
      <c r="G15" s="1">
        <v>5829216.6799999997</v>
      </c>
      <c r="H15" s="1">
        <v>5844960.4500000002</v>
      </c>
      <c r="I15" s="1">
        <v>5859469.2800000003</v>
      </c>
      <c r="J15" s="1">
        <v>5918886.9500000002</v>
      </c>
      <c r="K15" s="1">
        <v>5938556.5999999996</v>
      </c>
      <c r="L15" s="1">
        <v>5960790.7199999997</v>
      </c>
      <c r="M15" s="1">
        <v>5997665.8699999992</v>
      </c>
      <c r="N15" s="1"/>
    </row>
    <row r="16" spans="1:14" x14ac:dyDescent="0.2">
      <c r="A16" s="4" t="s">
        <v>50</v>
      </c>
      <c r="B16" s="1">
        <v>1906087.6199999999</v>
      </c>
      <c r="C16" s="1">
        <v>1931400.47</v>
      </c>
      <c r="D16" s="1">
        <v>1954499.9100000001</v>
      </c>
      <c r="E16" s="1">
        <v>1954499.9100000001</v>
      </c>
      <c r="F16" s="1">
        <v>1954499.9100000001</v>
      </c>
      <c r="G16" s="1">
        <v>1955748.6</v>
      </c>
      <c r="H16" s="1">
        <v>1955748.6</v>
      </c>
      <c r="I16" s="1">
        <v>1955748.6</v>
      </c>
      <c r="J16" s="1">
        <v>1956848.86</v>
      </c>
      <c r="K16" s="1">
        <v>1956848.86</v>
      </c>
      <c r="L16" s="1">
        <v>1966411.47</v>
      </c>
      <c r="M16" s="1">
        <v>1966789.58</v>
      </c>
      <c r="N16" s="1"/>
    </row>
    <row r="17" spans="1:14" x14ac:dyDescent="0.2">
      <c r="A17" s="4" t="s">
        <v>95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>
        <v>9562.61</v>
      </c>
      <c r="M17" s="1">
        <v>10001.719999999999</v>
      </c>
      <c r="N17" s="1"/>
    </row>
    <row r="18" spans="1:14" x14ac:dyDescent="0.2">
      <c r="A18" s="4" t="s">
        <v>52</v>
      </c>
      <c r="B18" s="1">
        <v>1735689.87</v>
      </c>
      <c r="C18" s="1">
        <v>1735689.87</v>
      </c>
      <c r="D18" s="1">
        <v>1735689.87</v>
      </c>
      <c r="E18" s="1">
        <v>1735689.87</v>
      </c>
      <c r="F18" s="1">
        <v>1735689.87</v>
      </c>
      <c r="G18" s="1">
        <v>1735689.87</v>
      </c>
      <c r="H18" s="1">
        <v>1735689.87</v>
      </c>
      <c r="I18" s="1">
        <v>1735689.87</v>
      </c>
      <c r="J18" s="1">
        <v>1735689.87</v>
      </c>
      <c r="K18" s="1">
        <v>1735689.87</v>
      </c>
      <c r="L18" s="1">
        <v>1735689.87</v>
      </c>
      <c r="M18" s="1">
        <v>1735689.87</v>
      </c>
      <c r="N18" s="1"/>
    </row>
    <row r="19" spans="1:14" x14ac:dyDescent="0.2">
      <c r="A19" s="4" t="s">
        <v>54</v>
      </c>
      <c r="B19" s="1">
        <v>1122676.69</v>
      </c>
      <c r="C19" s="1">
        <v>1122676.69</v>
      </c>
      <c r="D19" s="1">
        <v>1122676.69</v>
      </c>
      <c r="E19" s="1">
        <v>1122676.69</v>
      </c>
      <c r="F19" s="1">
        <v>1122676.69</v>
      </c>
      <c r="G19" s="1">
        <v>1122676.69</v>
      </c>
      <c r="H19" s="1">
        <v>1122676.69</v>
      </c>
      <c r="I19" s="1">
        <v>1122676.69</v>
      </c>
      <c r="J19" s="1">
        <v>1122676.69</v>
      </c>
      <c r="K19" s="1">
        <v>1122676.69</v>
      </c>
      <c r="L19" s="1">
        <v>1122676.69</v>
      </c>
      <c r="M19" s="1">
        <v>1129918.3899999999</v>
      </c>
      <c r="N19" s="1"/>
    </row>
    <row r="20" spans="1:14" x14ac:dyDescent="0.2">
      <c r="A20" s="4" t="s">
        <v>61</v>
      </c>
      <c r="B20" s="1">
        <v>22458.04</v>
      </c>
      <c r="C20" s="1">
        <v>22458.04</v>
      </c>
      <c r="D20" s="1">
        <v>22458.04</v>
      </c>
      <c r="E20" s="1">
        <v>22458.04</v>
      </c>
      <c r="F20" s="1">
        <v>22458.04</v>
      </c>
      <c r="G20" s="1">
        <v>24523.040000000001</v>
      </c>
      <c r="H20" s="1">
        <v>24523.040000000001</v>
      </c>
      <c r="I20" s="1">
        <v>24523.040000000001</v>
      </c>
      <c r="J20" s="1">
        <v>24523.040000000001</v>
      </c>
      <c r="K20" s="1">
        <v>24523.040000000001</v>
      </c>
      <c r="L20" s="1">
        <v>24523.040000000001</v>
      </c>
      <c r="M20" s="1">
        <v>24523.040000000001</v>
      </c>
      <c r="N20" s="1"/>
    </row>
    <row r="21" spans="1:14" x14ac:dyDescent="0.2">
      <c r="A21" s="4" t="s">
        <v>63</v>
      </c>
      <c r="B21" s="1">
        <v>120811.42</v>
      </c>
      <c r="C21" s="1">
        <v>120811.42</v>
      </c>
      <c r="D21" s="1">
        <v>135811.41999999998</v>
      </c>
      <c r="E21" s="1">
        <v>135811.41999999998</v>
      </c>
      <c r="F21" s="1">
        <v>135811.41999999998</v>
      </c>
      <c r="G21" s="1">
        <v>155212.69999999998</v>
      </c>
      <c r="H21" s="1">
        <v>155212.69999999998</v>
      </c>
      <c r="I21" s="1">
        <v>155212.69999999998</v>
      </c>
      <c r="J21" s="1">
        <v>155212.69999999998</v>
      </c>
      <c r="K21" s="1">
        <v>155212.69999999998</v>
      </c>
      <c r="L21" s="1">
        <v>155212.69999999998</v>
      </c>
      <c r="M21" s="1">
        <v>155212.69999999998</v>
      </c>
      <c r="N21" s="1"/>
    </row>
    <row r="22" spans="1:14" x14ac:dyDescent="0.2">
      <c r="A22" s="4" t="s">
        <v>56</v>
      </c>
      <c r="B22" s="1">
        <v>1244956.6300000001</v>
      </c>
      <c r="C22" s="1">
        <v>1247779.31</v>
      </c>
      <c r="D22" s="1">
        <v>1248550.1500000001</v>
      </c>
      <c r="E22" s="1">
        <v>1257286.1100000001</v>
      </c>
      <c r="F22" s="1">
        <v>1252988.1400000001</v>
      </c>
      <c r="G22" s="1">
        <v>1254945.58</v>
      </c>
      <c r="H22" s="1">
        <v>1254945.58</v>
      </c>
      <c r="I22" s="1">
        <v>1258627.06</v>
      </c>
      <c r="J22" s="1">
        <v>1258627.06</v>
      </c>
      <c r="K22" s="1">
        <v>1235465.95</v>
      </c>
      <c r="L22" s="1">
        <v>1236232.3799999999</v>
      </c>
      <c r="M22" s="1">
        <v>1236588.8599999999</v>
      </c>
      <c r="N22" s="1"/>
    </row>
    <row r="23" spans="1:14" x14ac:dyDescent="0.2">
      <c r="A23" s="4" t="s">
        <v>70</v>
      </c>
      <c r="B23" s="1">
        <v>766863.41999999993</v>
      </c>
      <c r="C23" s="1">
        <v>766863.41999999993</v>
      </c>
      <c r="D23" s="1">
        <v>766863.41999999993</v>
      </c>
      <c r="E23" s="1">
        <v>766863.41999999993</v>
      </c>
      <c r="F23" s="1">
        <v>766863.41999999993</v>
      </c>
      <c r="G23" s="1">
        <v>766863.41999999993</v>
      </c>
      <c r="H23" s="1">
        <v>766863.41999999993</v>
      </c>
      <c r="I23" s="1">
        <v>766863.41999999993</v>
      </c>
      <c r="J23" s="1">
        <v>766863.41999999993</v>
      </c>
      <c r="K23" s="1">
        <v>853106.97</v>
      </c>
      <c r="L23" s="1">
        <v>903106.97</v>
      </c>
      <c r="M23" s="1">
        <v>903187.22</v>
      </c>
      <c r="N23" s="1"/>
    </row>
    <row r="24" spans="1:14" x14ac:dyDescent="0.2">
      <c r="A24" s="4" t="s">
        <v>75</v>
      </c>
      <c r="B24" s="1">
        <v>315771.21999999997</v>
      </c>
      <c r="C24" s="1">
        <v>315771.21999999997</v>
      </c>
      <c r="D24" s="1">
        <v>315771.21999999997</v>
      </c>
      <c r="E24" s="1">
        <v>315771.21999999997</v>
      </c>
      <c r="F24" s="1">
        <v>315771.21999999997</v>
      </c>
      <c r="G24" s="1">
        <v>331664.68999999994</v>
      </c>
      <c r="H24" s="1">
        <v>339075.32999999996</v>
      </c>
      <c r="I24" s="1">
        <v>339075.32999999996</v>
      </c>
      <c r="J24" s="1">
        <v>339075.32999999996</v>
      </c>
      <c r="K24" s="1">
        <v>339075.32999999996</v>
      </c>
      <c r="L24" s="1">
        <v>346278.75</v>
      </c>
      <c r="M24" s="1">
        <v>346278.75</v>
      </c>
      <c r="N24" s="1"/>
    </row>
    <row r="25" spans="1:14" x14ac:dyDescent="0.2">
      <c r="A25" s="4" t="s">
        <v>77</v>
      </c>
      <c r="B25" s="1">
        <v>452230.64</v>
      </c>
      <c r="C25" s="1">
        <v>452230.64</v>
      </c>
      <c r="D25" s="1">
        <v>452230.64</v>
      </c>
      <c r="E25" s="1">
        <v>452230.64</v>
      </c>
      <c r="F25" s="1">
        <v>452230.64</v>
      </c>
      <c r="G25" s="1">
        <v>452230.64</v>
      </c>
      <c r="H25" s="1">
        <v>452230.64</v>
      </c>
      <c r="I25" s="1">
        <v>452230.64</v>
      </c>
      <c r="J25" s="1">
        <v>452230.64</v>
      </c>
      <c r="K25" s="1">
        <v>452230.64</v>
      </c>
      <c r="L25" s="1">
        <v>452230.64</v>
      </c>
      <c r="M25" s="1">
        <v>452230.64</v>
      </c>
      <c r="N25" s="1"/>
    </row>
    <row r="26" spans="1:14" x14ac:dyDescent="0.2">
      <c r="A26" s="4" t="s">
        <v>79</v>
      </c>
      <c r="B26" s="1">
        <v>943278.76</v>
      </c>
      <c r="C26" s="1">
        <v>943278.76</v>
      </c>
      <c r="D26" s="1">
        <v>943278.76</v>
      </c>
      <c r="E26" s="1">
        <v>943278.76</v>
      </c>
      <c r="F26" s="1">
        <v>943278.76</v>
      </c>
      <c r="G26" s="1">
        <v>905772.22</v>
      </c>
      <c r="H26" s="1">
        <v>905772.22</v>
      </c>
      <c r="I26" s="1">
        <v>905772.22</v>
      </c>
      <c r="J26" s="1">
        <v>905772.22</v>
      </c>
      <c r="K26" s="1">
        <v>922876.49</v>
      </c>
      <c r="L26" s="1">
        <v>922876.49</v>
      </c>
      <c r="M26" s="1">
        <v>885207.45</v>
      </c>
      <c r="N26" s="1"/>
    </row>
    <row r="27" spans="1:14" x14ac:dyDescent="0.2">
      <c r="A27" s="4" t="s">
        <v>58</v>
      </c>
      <c r="B27" s="1">
        <v>61548.619999999995</v>
      </c>
      <c r="C27" s="1">
        <v>61548.619999999995</v>
      </c>
      <c r="D27" s="1">
        <v>61548.619999999995</v>
      </c>
      <c r="E27" s="1">
        <v>61548.619999999995</v>
      </c>
      <c r="F27" s="1">
        <v>61548.619999999995</v>
      </c>
      <c r="G27" s="1">
        <v>61548.619999999995</v>
      </c>
      <c r="H27" s="1">
        <v>61548.619999999995</v>
      </c>
      <c r="I27" s="1">
        <v>61548.619999999995</v>
      </c>
      <c r="J27" s="1">
        <v>61548.619999999995</v>
      </c>
      <c r="K27" s="1">
        <v>61548.619999999995</v>
      </c>
      <c r="L27" s="1">
        <v>61548.619999999995</v>
      </c>
      <c r="M27" s="1">
        <v>61548.619999999995</v>
      </c>
      <c r="N27" s="1"/>
    </row>
    <row r="28" spans="1:14" x14ac:dyDescent="0.2">
      <c r="A28" s="3" t="s">
        <v>90</v>
      </c>
      <c r="B28" s="1">
        <v>1275595.3999999999</v>
      </c>
      <c r="C28" s="1">
        <v>1275929.3900000001</v>
      </c>
      <c r="D28" s="1">
        <v>1275936.31</v>
      </c>
      <c r="E28" s="1">
        <v>1276576.32</v>
      </c>
      <c r="F28" s="1">
        <v>1281517.1200000001</v>
      </c>
      <c r="G28" s="1">
        <v>1281534.6900000002</v>
      </c>
      <c r="H28" s="1">
        <v>1286947.54</v>
      </c>
      <c r="I28" s="1">
        <v>1286947.54</v>
      </c>
      <c r="J28" s="1">
        <v>1286947.54</v>
      </c>
      <c r="K28" s="1">
        <v>1301434.74</v>
      </c>
      <c r="L28" s="1">
        <v>1322113.8500000001</v>
      </c>
      <c r="M28" s="1">
        <v>1328850.7000000002</v>
      </c>
      <c r="N28" s="1"/>
    </row>
    <row r="29" spans="1:14" x14ac:dyDescent="0.2">
      <c r="A29" s="4" t="s">
        <v>32</v>
      </c>
      <c r="B29" s="1">
        <v>334156.42</v>
      </c>
      <c r="C29" s="1">
        <v>334156.42</v>
      </c>
      <c r="D29" s="1">
        <v>334156.42</v>
      </c>
      <c r="E29" s="1">
        <v>334156.42</v>
      </c>
      <c r="F29" s="1">
        <v>457383.93</v>
      </c>
      <c r="G29" s="1">
        <v>457383.93</v>
      </c>
      <c r="H29" s="1">
        <v>462504.93</v>
      </c>
      <c r="I29" s="1">
        <v>462504.93</v>
      </c>
      <c r="J29" s="1">
        <v>462504.93</v>
      </c>
      <c r="K29" s="1">
        <v>476578.13</v>
      </c>
      <c r="L29" s="1">
        <v>496923.13</v>
      </c>
      <c r="M29" s="1">
        <v>503475.48</v>
      </c>
      <c r="N29" s="1"/>
    </row>
    <row r="30" spans="1:14" x14ac:dyDescent="0.2">
      <c r="A30" s="4" t="s">
        <v>36</v>
      </c>
      <c r="B30" s="1">
        <v>1068.8</v>
      </c>
      <c r="C30" s="1">
        <v>1068.8</v>
      </c>
      <c r="D30" s="1">
        <v>1068.8</v>
      </c>
      <c r="E30" s="1">
        <v>1068.8</v>
      </c>
      <c r="F30" s="1">
        <v>1068.8</v>
      </c>
      <c r="G30" s="1">
        <v>1068.8</v>
      </c>
      <c r="H30" s="1">
        <v>1068.8</v>
      </c>
      <c r="I30" s="1">
        <v>1068.8</v>
      </c>
      <c r="J30" s="1">
        <v>1068.8</v>
      </c>
      <c r="K30" s="1">
        <v>1068.8</v>
      </c>
      <c r="L30" s="1">
        <v>1068.8</v>
      </c>
      <c r="M30" s="1">
        <v>1068.8</v>
      </c>
      <c r="N30" s="1"/>
    </row>
    <row r="31" spans="1:14" x14ac:dyDescent="0.2">
      <c r="A31" s="4" t="s">
        <v>38</v>
      </c>
      <c r="B31" s="1">
        <v>162952.04999999999</v>
      </c>
      <c r="C31" s="1">
        <v>162952.04999999999</v>
      </c>
      <c r="D31" s="1">
        <v>162952.04999999999</v>
      </c>
      <c r="E31" s="1">
        <v>162952.04999999999</v>
      </c>
      <c r="F31" s="1">
        <v>162952.04999999999</v>
      </c>
      <c r="G31" s="1">
        <v>162952.04999999999</v>
      </c>
      <c r="H31" s="1">
        <v>162952.04999999999</v>
      </c>
      <c r="I31" s="1">
        <v>162952.04999999999</v>
      </c>
      <c r="J31" s="1">
        <v>162952.04999999999</v>
      </c>
      <c r="K31" s="1">
        <v>162952.04999999999</v>
      </c>
      <c r="L31" s="1">
        <v>162952.04999999999</v>
      </c>
      <c r="M31" s="1">
        <v>162952.04999999999</v>
      </c>
      <c r="N31" s="1"/>
    </row>
    <row r="32" spans="1:14" x14ac:dyDescent="0.2">
      <c r="A32" s="4" t="s">
        <v>40</v>
      </c>
      <c r="B32" s="1">
        <v>390743.68</v>
      </c>
      <c r="C32" s="1">
        <v>390743.68</v>
      </c>
      <c r="D32" s="1">
        <v>390743.68</v>
      </c>
      <c r="E32" s="1">
        <v>390743.68</v>
      </c>
      <c r="F32" s="1">
        <v>390743.68</v>
      </c>
      <c r="G32" s="1">
        <v>390743.68</v>
      </c>
      <c r="H32" s="1">
        <v>390743.68</v>
      </c>
      <c r="I32" s="1">
        <v>390743.68</v>
      </c>
      <c r="J32" s="1">
        <v>390743.68</v>
      </c>
      <c r="K32" s="1">
        <v>390743.68</v>
      </c>
      <c r="L32" s="1">
        <v>390743.68</v>
      </c>
      <c r="M32" s="1">
        <v>390743.68</v>
      </c>
      <c r="N32" s="1"/>
    </row>
    <row r="33" spans="1:14" x14ac:dyDescent="0.2">
      <c r="A33" s="4" t="s">
        <v>44</v>
      </c>
      <c r="B33" s="1">
        <v>149776.34</v>
      </c>
      <c r="C33" s="1">
        <v>149776.34</v>
      </c>
      <c r="D33" s="1">
        <v>149776.34</v>
      </c>
      <c r="E33" s="1">
        <v>149776.34</v>
      </c>
      <c r="F33" s="1">
        <v>149776.34</v>
      </c>
      <c r="G33" s="1">
        <v>149776.34</v>
      </c>
      <c r="H33" s="1">
        <v>149776.34</v>
      </c>
      <c r="I33" s="1">
        <v>149776.34</v>
      </c>
      <c r="J33" s="1">
        <v>149776.34</v>
      </c>
      <c r="K33" s="1">
        <v>149776.34</v>
      </c>
      <c r="L33" s="1">
        <v>149776.34</v>
      </c>
      <c r="M33" s="1">
        <v>149776.34</v>
      </c>
      <c r="N33" s="1"/>
    </row>
    <row r="34" spans="1:14" x14ac:dyDescent="0.2">
      <c r="A34" s="4" t="s">
        <v>47</v>
      </c>
      <c r="B34" s="1">
        <v>61679.06</v>
      </c>
      <c r="C34" s="1">
        <v>61987.71</v>
      </c>
      <c r="D34" s="1">
        <v>61987.71</v>
      </c>
      <c r="E34" s="1">
        <v>62549.3</v>
      </c>
      <c r="F34" s="1">
        <v>62549.3</v>
      </c>
      <c r="G34" s="1">
        <v>62549.3</v>
      </c>
      <c r="H34" s="1">
        <v>62841.15</v>
      </c>
      <c r="I34" s="1">
        <v>62841.15</v>
      </c>
      <c r="J34" s="1">
        <v>62841.15</v>
      </c>
      <c r="K34" s="1">
        <v>63251.15</v>
      </c>
      <c r="L34" s="1">
        <v>63578.38</v>
      </c>
      <c r="M34" s="1">
        <v>63759.68</v>
      </c>
      <c r="N34" s="1"/>
    </row>
    <row r="35" spans="1:14" x14ac:dyDescent="0.2">
      <c r="A35" s="4" t="s">
        <v>52</v>
      </c>
      <c r="B35" s="1">
        <v>118296.76000000001</v>
      </c>
      <c r="C35" s="1">
        <v>118296.76000000001</v>
      </c>
      <c r="D35" s="1">
        <v>118296.76000000001</v>
      </c>
      <c r="E35" s="1">
        <v>118296.76000000001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/>
    </row>
    <row r="36" spans="1:14" x14ac:dyDescent="0.2">
      <c r="A36" s="4" t="s">
        <v>54</v>
      </c>
      <c r="B36" s="1">
        <v>24376.11</v>
      </c>
      <c r="C36" s="1">
        <v>24376.11</v>
      </c>
      <c r="D36" s="1">
        <v>24376.11</v>
      </c>
      <c r="E36" s="1">
        <v>24376.11</v>
      </c>
      <c r="F36" s="1">
        <v>24376.11</v>
      </c>
      <c r="G36" s="1">
        <v>24376.11</v>
      </c>
      <c r="H36" s="1">
        <v>24376.11</v>
      </c>
      <c r="I36" s="1">
        <v>24376.11</v>
      </c>
      <c r="J36" s="1">
        <v>24376.11</v>
      </c>
      <c r="K36" s="1">
        <v>24376.11</v>
      </c>
      <c r="L36" s="1">
        <v>24376.11</v>
      </c>
      <c r="M36" s="1">
        <v>24376.11</v>
      </c>
      <c r="N36" s="1"/>
    </row>
    <row r="37" spans="1:14" x14ac:dyDescent="0.2">
      <c r="A37" s="4" t="s">
        <v>56</v>
      </c>
      <c r="B37" s="1">
        <v>4546.18</v>
      </c>
      <c r="C37" s="1">
        <v>4571.5200000000004</v>
      </c>
      <c r="D37" s="1">
        <v>4578.4400000000005</v>
      </c>
      <c r="E37" s="1">
        <v>4656.8600000000006</v>
      </c>
      <c r="F37" s="1">
        <v>4666.91</v>
      </c>
      <c r="G37" s="1">
        <v>4684.4799999999996</v>
      </c>
      <c r="H37" s="1">
        <v>4684.4799999999996</v>
      </c>
      <c r="I37" s="1">
        <v>4684.4799999999996</v>
      </c>
      <c r="J37" s="1">
        <v>4684.4799999999996</v>
      </c>
      <c r="K37" s="1">
        <v>4688.4799999999996</v>
      </c>
      <c r="L37" s="1">
        <v>4695.3600000000006</v>
      </c>
      <c r="M37" s="1">
        <v>4698.5599999999995</v>
      </c>
      <c r="N37" s="1"/>
    </row>
    <row r="38" spans="1:14" x14ac:dyDescent="0.2">
      <c r="A38" s="4" t="s">
        <v>70</v>
      </c>
      <c r="B38" s="1">
        <v>28000</v>
      </c>
      <c r="C38" s="1">
        <v>28000</v>
      </c>
      <c r="D38" s="1">
        <v>28000</v>
      </c>
      <c r="E38" s="1">
        <v>28000</v>
      </c>
      <c r="F38" s="1">
        <v>28000</v>
      </c>
      <c r="G38" s="1">
        <v>28000</v>
      </c>
      <c r="H38" s="1">
        <v>28000</v>
      </c>
      <c r="I38" s="1">
        <v>28000</v>
      </c>
      <c r="J38" s="1">
        <v>28000</v>
      </c>
      <c r="K38" s="1">
        <v>28000</v>
      </c>
      <c r="L38" s="1">
        <v>28000</v>
      </c>
      <c r="M38" s="1">
        <v>28000</v>
      </c>
      <c r="N38" s="1"/>
    </row>
    <row r="39" spans="1:14" x14ac:dyDescent="0.2">
      <c r="A39" s="3" t="s">
        <v>91</v>
      </c>
      <c r="B39" s="1">
        <v>2816731.66</v>
      </c>
      <c r="C39" s="1">
        <v>2816763.29</v>
      </c>
      <c r="D39" s="1">
        <v>2816942.8000000003</v>
      </c>
      <c r="E39" s="1">
        <v>2799032.66</v>
      </c>
      <c r="F39" s="1">
        <v>2799207.2600000002</v>
      </c>
      <c r="G39" s="1">
        <v>2799270.6</v>
      </c>
      <c r="H39" s="1">
        <v>2800264.57</v>
      </c>
      <c r="I39" s="1">
        <v>2800264.57</v>
      </c>
      <c r="J39" s="1">
        <v>2800264.57</v>
      </c>
      <c r="K39" s="1">
        <v>2800266.17</v>
      </c>
      <c r="L39" s="1">
        <v>2806658.24</v>
      </c>
      <c r="M39" s="1">
        <v>2807408.98</v>
      </c>
      <c r="N39" s="1"/>
    </row>
    <row r="40" spans="1:14" x14ac:dyDescent="0.2">
      <c r="A40" s="4" t="s">
        <v>28</v>
      </c>
      <c r="B40" s="1">
        <v>20500</v>
      </c>
      <c r="C40" s="1">
        <v>20500</v>
      </c>
      <c r="D40" s="1">
        <v>20500</v>
      </c>
      <c r="E40" s="1">
        <v>20500</v>
      </c>
      <c r="F40" s="1">
        <v>20500</v>
      </c>
      <c r="G40" s="1">
        <v>20500</v>
      </c>
      <c r="H40" s="1">
        <v>20500</v>
      </c>
      <c r="I40" s="1">
        <v>20500</v>
      </c>
      <c r="J40" s="1">
        <v>20500</v>
      </c>
      <c r="K40" s="1">
        <v>20500</v>
      </c>
      <c r="L40" s="1">
        <v>20500</v>
      </c>
      <c r="M40" s="1">
        <v>20500</v>
      </c>
      <c r="N40" s="1"/>
    </row>
    <row r="41" spans="1:14" x14ac:dyDescent="0.2">
      <c r="A41" s="4" t="s">
        <v>32</v>
      </c>
      <c r="B41" s="1">
        <v>1368631.27</v>
      </c>
      <c r="C41" s="1">
        <v>1368631.27</v>
      </c>
      <c r="D41" s="1">
        <v>1368631.27</v>
      </c>
      <c r="E41" s="1">
        <v>1350504.0699999998</v>
      </c>
      <c r="F41" s="1">
        <v>1350504.0699999998</v>
      </c>
      <c r="G41" s="1">
        <v>1350504.0699999998</v>
      </c>
      <c r="H41" s="1">
        <v>1350504.0699999998</v>
      </c>
      <c r="I41" s="1">
        <v>1350504.0699999998</v>
      </c>
      <c r="J41" s="1">
        <v>1350504.0699999998</v>
      </c>
      <c r="K41" s="1">
        <v>1350504.0699999998</v>
      </c>
      <c r="L41" s="1">
        <v>1350504.0699999998</v>
      </c>
      <c r="M41" s="1">
        <v>1350504.0699999998</v>
      </c>
      <c r="N41" s="1"/>
    </row>
    <row r="42" spans="1:14" x14ac:dyDescent="0.2">
      <c r="A42" s="4" t="s">
        <v>36</v>
      </c>
      <c r="B42" s="1">
        <v>465762.02</v>
      </c>
      <c r="C42" s="1">
        <v>465762.02</v>
      </c>
      <c r="D42" s="1">
        <v>465762.02</v>
      </c>
      <c r="E42" s="1">
        <v>465762.02</v>
      </c>
      <c r="F42" s="1">
        <v>465762.02</v>
      </c>
      <c r="G42" s="1">
        <v>465762.02</v>
      </c>
      <c r="H42" s="1">
        <v>465762.02</v>
      </c>
      <c r="I42" s="1">
        <v>465762.02</v>
      </c>
      <c r="J42" s="1">
        <v>465762.02</v>
      </c>
      <c r="K42" s="1">
        <v>465762.02</v>
      </c>
      <c r="L42" s="1">
        <v>465762.02</v>
      </c>
      <c r="M42" s="1">
        <v>465762.02</v>
      </c>
      <c r="N42" s="1"/>
    </row>
    <row r="43" spans="1:14" x14ac:dyDescent="0.2">
      <c r="A43" s="4" t="s">
        <v>38</v>
      </c>
      <c r="B43" s="1">
        <v>9374.42</v>
      </c>
      <c r="C43" s="1">
        <v>9374.42</v>
      </c>
      <c r="D43" s="1">
        <v>9374.42</v>
      </c>
      <c r="E43" s="1">
        <v>9374.42</v>
      </c>
      <c r="F43" s="1">
        <v>9374.42</v>
      </c>
      <c r="G43" s="1">
        <v>9374.42</v>
      </c>
      <c r="H43" s="1">
        <v>9374.42</v>
      </c>
      <c r="I43" s="1">
        <v>9374.42</v>
      </c>
      <c r="J43" s="1">
        <v>9374.42</v>
      </c>
      <c r="K43" s="1">
        <v>9374.42</v>
      </c>
      <c r="L43" s="1">
        <v>15763.74</v>
      </c>
      <c r="M43" s="1">
        <v>15763.74</v>
      </c>
      <c r="N43" s="1"/>
    </row>
    <row r="44" spans="1:14" x14ac:dyDescent="0.2">
      <c r="A44" s="4" t="s">
        <v>40</v>
      </c>
      <c r="B44" s="1">
        <v>104132.33</v>
      </c>
      <c r="C44" s="1">
        <v>104132.33</v>
      </c>
      <c r="D44" s="1">
        <v>104309.07</v>
      </c>
      <c r="E44" s="1">
        <v>104309.07</v>
      </c>
      <c r="F44" s="1">
        <v>104309.07</v>
      </c>
      <c r="G44" s="1">
        <v>104309.07</v>
      </c>
      <c r="H44" s="1">
        <v>105303.03999999999</v>
      </c>
      <c r="I44" s="1">
        <v>105303.03999999999</v>
      </c>
      <c r="J44" s="1">
        <v>105303.03999999999</v>
      </c>
      <c r="K44" s="1">
        <v>105303.03999999999</v>
      </c>
      <c r="L44" s="1">
        <v>105303.03999999999</v>
      </c>
      <c r="M44" s="1">
        <v>106052.5</v>
      </c>
      <c r="N44" s="1"/>
    </row>
    <row r="45" spans="1:14" x14ac:dyDescent="0.2">
      <c r="A45" s="4" t="s">
        <v>44</v>
      </c>
      <c r="B45" s="1">
        <v>294203.84000000003</v>
      </c>
      <c r="C45" s="1">
        <v>294203.84000000003</v>
      </c>
      <c r="D45" s="1">
        <v>294203.84000000003</v>
      </c>
      <c r="E45" s="1">
        <v>294203.84000000003</v>
      </c>
      <c r="F45" s="1">
        <v>294203.84000000003</v>
      </c>
      <c r="G45" s="1">
        <v>294203.84000000003</v>
      </c>
      <c r="H45" s="1">
        <v>294203.84000000003</v>
      </c>
      <c r="I45" s="1">
        <v>294203.84000000003</v>
      </c>
      <c r="J45" s="1">
        <v>294203.84000000003</v>
      </c>
      <c r="K45" s="1">
        <v>294203.84000000003</v>
      </c>
      <c r="L45" s="1">
        <v>294203.84000000003</v>
      </c>
      <c r="M45" s="1">
        <v>294203.84000000003</v>
      </c>
      <c r="N45" s="1"/>
    </row>
    <row r="46" spans="1:14" x14ac:dyDescent="0.2">
      <c r="A46" s="4" t="s">
        <v>47</v>
      </c>
      <c r="B46" s="1">
        <v>247679.69</v>
      </c>
      <c r="C46" s="1">
        <v>247679.69</v>
      </c>
      <c r="D46" s="1">
        <v>247679.69</v>
      </c>
      <c r="E46" s="1">
        <v>247865.38</v>
      </c>
      <c r="F46" s="1">
        <v>248035.96</v>
      </c>
      <c r="G46" s="1">
        <v>248092.27</v>
      </c>
      <c r="H46" s="1">
        <v>248092.27</v>
      </c>
      <c r="I46" s="1">
        <v>248092.27</v>
      </c>
      <c r="J46" s="1">
        <v>248092.27</v>
      </c>
      <c r="K46" s="1">
        <v>248092.27</v>
      </c>
      <c r="L46" s="1">
        <v>248092.27</v>
      </c>
      <c r="M46" s="1">
        <v>248092.27</v>
      </c>
      <c r="N46" s="1"/>
    </row>
    <row r="47" spans="1:14" x14ac:dyDescent="0.2">
      <c r="A47" s="4" t="s">
        <v>50</v>
      </c>
      <c r="B47" s="1">
        <v>20315.86</v>
      </c>
      <c r="C47" s="1">
        <v>20315.86</v>
      </c>
      <c r="D47" s="1">
        <v>20315.86</v>
      </c>
      <c r="E47" s="1">
        <v>20315.86</v>
      </c>
      <c r="F47" s="1">
        <v>20315.86</v>
      </c>
      <c r="G47" s="1">
        <v>20315.86</v>
      </c>
      <c r="H47" s="1">
        <v>20315.86</v>
      </c>
      <c r="I47" s="1">
        <v>20315.86</v>
      </c>
      <c r="J47" s="1">
        <v>20315.86</v>
      </c>
      <c r="K47" s="1">
        <v>20315.86</v>
      </c>
      <c r="L47" s="1">
        <v>20315.86</v>
      </c>
      <c r="M47" s="1">
        <v>20315.86</v>
      </c>
      <c r="N47" s="1"/>
    </row>
    <row r="48" spans="1:14" x14ac:dyDescent="0.2">
      <c r="A48" s="4" t="s">
        <v>52</v>
      </c>
      <c r="B48" s="1">
        <v>99570.17</v>
      </c>
      <c r="C48" s="1">
        <v>99570.17</v>
      </c>
      <c r="D48" s="1">
        <v>99570.17</v>
      </c>
      <c r="E48" s="1">
        <v>99570.17</v>
      </c>
      <c r="F48" s="1">
        <v>99570.17</v>
      </c>
      <c r="G48" s="1">
        <v>99570.17</v>
      </c>
      <c r="H48" s="1">
        <v>99570.17</v>
      </c>
      <c r="I48" s="1">
        <v>99570.17</v>
      </c>
      <c r="J48" s="1">
        <v>99570.17</v>
      </c>
      <c r="K48" s="1">
        <v>99570.17</v>
      </c>
      <c r="L48" s="1">
        <v>99570.17</v>
      </c>
      <c r="M48" s="1">
        <v>99570.17</v>
      </c>
      <c r="N48" s="1"/>
    </row>
    <row r="49" spans="1:14" x14ac:dyDescent="0.2">
      <c r="A49" s="4" t="s">
        <v>61</v>
      </c>
      <c r="B49" s="1">
        <v>1266.3900000000001</v>
      </c>
      <c r="C49" s="1">
        <v>1266.3900000000001</v>
      </c>
      <c r="D49" s="1">
        <v>1266.3900000000001</v>
      </c>
      <c r="E49" s="1">
        <v>1266.3900000000001</v>
      </c>
      <c r="F49" s="1">
        <v>1266.3900000000001</v>
      </c>
      <c r="G49" s="1">
        <v>1266.3900000000001</v>
      </c>
      <c r="H49" s="1">
        <v>1266.3900000000001</v>
      </c>
      <c r="I49" s="1">
        <v>1266.3900000000001</v>
      </c>
      <c r="J49" s="1">
        <v>1266.3900000000001</v>
      </c>
      <c r="K49" s="1">
        <v>1266.3900000000001</v>
      </c>
      <c r="L49" s="1">
        <v>1266.3900000000001</v>
      </c>
      <c r="M49" s="1">
        <v>1266.3900000000001</v>
      </c>
      <c r="N49" s="1"/>
    </row>
    <row r="50" spans="1:14" x14ac:dyDescent="0.2">
      <c r="A50" s="4" t="s">
        <v>63</v>
      </c>
      <c r="B50" s="1">
        <v>4010.19</v>
      </c>
      <c r="C50" s="1">
        <v>4010.19</v>
      </c>
      <c r="D50" s="1">
        <v>4010.19</v>
      </c>
      <c r="E50" s="1">
        <v>4010.19</v>
      </c>
      <c r="F50" s="1">
        <v>4010.19</v>
      </c>
      <c r="G50" s="1">
        <v>4010.19</v>
      </c>
      <c r="H50" s="1">
        <v>4010.19</v>
      </c>
      <c r="I50" s="1">
        <v>4010.19</v>
      </c>
      <c r="J50" s="1">
        <v>4010.19</v>
      </c>
      <c r="K50" s="1">
        <v>4010.19</v>
      </c>
      <c r="L50" s="1">
        <v>4010.19</v>
      </c>
      <c r="M50" s="1">
        <v>4010.19</v>
      </c>
      <c r="N50" s="1"/>
    </row>
    <row r="51" spans="1:14" x14ac:dyDescent="0.2">
      <c r="A51" s="4" t="s">
        <v>56</v>
      </c>
      <c r="B51" s="1">
        <v>95887.390000000014</v>
      </c>
      <c r="C51" s="1">
        <v>95919.020000000019</v>
      </c>
      <c r="D51" s="1">
        <v>95921.790000000023</v>
      </c>
      <c r="E51" s="1">
        <v>95953.160000000018</v>
      </c>
      <c r="F51" s="1">
        <v>95957.180000000022</v>
      </c>
      <c r="G51" s="1">
        <v>95964.210000000021</v>
      </c>
      <c r="H51" s="1">
        <v>95964.210000000021</v>
      </c>
      <c r="I51" s="1">
        <v>95964.210000000021</v>
      </c>
      <c r="J51" s="1">
        <v>95964.210000000021</v>
      </c>
      <c r="K51" s="1">
        <v>95965.810000000012</v>
      </c>
      <c r="L51" s="1">
        <v>95968.560000000012</v>
      </c>
      <c r="M51" s="1">
        <v>95969.840000000011</v>
      </c>
      <c r="N51" s="1"/>
    </row>
    <row r="52" spans="1:14" x14ac:dyDescent="0.2">
      <c r="A52" s="4" t="s">
        <v>75</v>
      </c>
      <c r="B52" s="1">
        <v>13438.12</v>
      </c>
      <c r="C52" s="1">
        <v>13438.12</v>
      </c>
      <c r="D52" s="1">
        <v>13438.12</v>
      </c>
      <c r="E52" s="1">
        <v>13438.12</v>
      </c>
      <c r="F52" s="1">
        <v>13438.12</v>
      </c>
      <c r="G52" s="1">
        <v>13438.12</v>
      </c>
      <c r="H52" s="1">
        <v>13438.12</v>
      </c>
      <c r="I52" s="1">
        <v>13438.12</v>
      </c>
      <c r="J52" s="1">
        <v>13438.12</v>
      </c>
      <c r="K52" s="1">
        <v>13438.12</v>
      </c>
      <c r="L52" s="1">
        <v>13438.12</v>
      </c>
      <c r="M52" s="1">
        <v>13438.12</v>
      </c>
      <c r="N52" s="1"/>
    </row>
    <row r="53" spans="1:14" x14ac:dyDescent="0.2">
      <c r="A53" s="4" t="s">
        <v>77</v>
      </c>
      <c r="B53" s="1">
        <v>58312.73</v>
      </c>
      <c r="C53" s="1">
        <v>58312.73</v>
      </c>
      <c r="D53" s="1">
        <v>58312.73</v>
      </c>
      <c r="E53" s="1">
        <v>58312.73</v>
      </c>
      <c r="F53" s="1">
        <v>58312.73</v>
      </c>
      <c r="G53" s="1">
        <v>58312.73</v>
      </c>
      <c r="H53" s="1">
        <v>58312.73</v>
      </c>
      <c r="I53" s="1">
        <v>58312.73</v>
      </c>
      <c r="J53" s="1">
        <v>58312.73</v>
      </c>
      <c r="K53" s="1">
        <v>58312.73</v>
      </c>
      <c r="L53" s="1">
        <v>58312.73</v>
      </c>
      <c r="M53" s="1">
        <v>58312.73</v>
      </c>
      <c r="N53" s="1"/>
    </row>
    <row r="54" spans="1:14" x14ac:dyDescent="0.2">
      <c r="A54" s="4" t="s">
        <v>58</v>
      </c>
      <c r="B54" s="1">
        <v>13647.24</v>
      </c>
      <c r="C54" s="1">
        <v>13647.24</v>
      </c>
      <c r="D54" s="1">
        <v>13647.24</v>
      </c>
      <c r="E54" s="1">
        <v>13647.24</v>
      </c>
      <c r="F54" s="1">
        <v>13647.24</v>
      </c>
      <c r="G54" s="1">
        <v>13647.24</v>
      </c>
      <c r="H54" s="1">
        <v>13647.24</v>
      </c>
      <c r="I54" s="1">
        <v>13647.24</v>
      </c>
      <c r="J54" s="1">
        <v>13647.24</v>
      </c>
      <c r="K54" s="1">
        <v>13647.24</v>
      </c>
      <c r="L54" s="1">
        <v>13647.24</v>
      </c>
      <c r="M54" s="1">
        <v>13647.24</v>
      </c>
      <c r="N54" s="1"/>
    </row>
    <row r="55" spans="1:14" x14ac:dyDescent="0.2">
      <c r="A55" s="3" t="s">
        <v>94</v>
      </c>
      <c r="B55" s="1">
        <v>342395399.21000004</v>
      </c>
      <c r="C55" s="1">
        <v>344848418.81000006</v>
      </c>
      <c r="D55" s="1">
        <v>343828512.20000011</v>
      </c>
      <c r="E55" s="1">
        <v>348181704.0200001</v>
      </c>
      <c r="F55" s="1">
        <v>350144914.20000005</v>
      </c>
      <c r="G55" s="1">
        <v>352132669.32000011</v>
      </c>
      <c r="H55" s="1">
        <v>356412248.59000009</v>
      </c>
      <c r="I55" s="1">
        <v>357999893.41000015</v>
      </c>
      <c r="J55" s="1">
        <v>362670699.16000015</v>
      </c>
      <c r="K55" s="1">
        <v>364406993.17000008</v>
      </c>
      <c r="L55" s="1">
        <v>365930984.98000008</v>
      </c>
      <c r="M55" s="1">
        <v>368071774.30000001</v>
      </c>
      <c r="N55" s="1"/>
    </row>
    <row r="56" spans="1:14" x14ac:dyDescent="0.2">
      <c r="A56" s="4" t="s">
        <v>100</v>
      </c>
      <c r="B56" s="1">
        <v>8435.7099999999991</v>
      </c>
      <c r="C56" s="1">
        <v>8435.7099999999991</v>
      </c>
      <c r="D56" s="1">
        <v>8435.7099999999991</v>
      </c>
      <c r="E56" s="1">
        <v>8435.7099999999991</v>
      </c>
      <c r="F56" s="1">
        <v>8435.7099999999991</v>
      </c>
      <c r="G56" s="1">
        <v>8435.7099999999991</v>
      </c>
      <c r="H56" s="1">
        <v>8435.7099999999991</v>
      </c>
      <c r="I56" s="1">
        <v>8435.7099999999991</v>
      </c>
      <c r="J56" s="1">
        <v>8435.7099999999991</v>
      </c>
      <c r="K56" s="1">
        <v>8435.7099999999991</v>
      </c>
      <c r="L56" s="1">
        <v>8435.7099999999991</v>
      </c>
      <c r="M56" s="1">
        <v>8435.7099999999991</v>
      </c>
      <c r="N56" s="1"/>
    </row>
    <row r="57" spans="1:14" x14ac:dyDescent="0.2">
      <c r="A57" s="4" t="s">
        <v>102</v>
      </c>
      <c r="B57" s="1">
        <v>213641.38</v>
      </c>
      <c r="C57" s="1">
        <v>213641.38</v>
      </c>
      <c r="D57" s="1">
        <v>213641.38</v>
      </c>
      <c r="E57" s="1">
        <v>213641.38</v>
      </c>
      <c r="F57" s="1">
        <v>213641.38</v>
      </c>
      <c r="G57" s="1">
        <v>213641.38</v>
      </c>
      <c r="H57" s="1">
        <v>213641.38</v>
      </c>
      <c r="I57" s="1">
        <v>213641.38</v>
      </c>
      <c r="J57" s="1">
        <v>213641.38</v>
      </c>
      <c r="K57" s="1">
        <v>213641.38</v>
      </c>
      <c r="L57" s="1">
        <v>213641.38</v>
      </c>
      <c r="M57" s="1">
        <v>213641.38</v>
      </c>
      <c r="N57" s="1"/>
    </row>
    <row r="58" spans="1:14" x14ac:dyDescent="0.2">
      <c r="A58" s="4" t="s">
        <v>28</v>
      </c>
      <c r="B58" s="1">
        <v>177517.58</v>
      </c>
      <c r="C58" s="1">
        <v>177517.58</v>
      </c>
      <c r="D58" s="1">
        <v>177517.58</v>
      </c>
      <c r="E58" s="1">
        <v>177517.58</v>
      </c>
      <c r="F58" s="1">
        <v>177517.58</v>
      </c>
      <c r="G58" s="1">
        <v>177517.58</v>
      </c>
      <c r="H58" s="1">
        <v>177517.58</v>
      </c>
      <c r="I58" s="1">
        <v>177517.58</v>
      </c>
      <c r="J58" s="1">
        <v>177517.58</v>
      </c>
      <c r="K58" s="1">
        <v>177517.58</v>
      </c>
      <c r="L58" s="1">
        <v>177517.58</v>
      </c>
      <c r="M58" s="1">
        <v>177517.58</v>
      </c>
      <c r="N58" s="1"/>
    </row>
    <row r="59" spans="1:14" x14ac:dyDescent="0.2">
      <c r="A59" s="4" t="s">
        <v>30</v>
      </c>
      <c r="B59" s="1">
        <v>689405.9</v>
      </c>
      <c r="C59" s="1">
        <v>703364</v>
      </c>
      <c r="D59" s="1">
        <v>703364</v>
      </c>
      <c r="E59" s="1">
        <v>703364</v>
      </c>
      <c r="F59" s="1">
        <v>703364</v>
      </c>
      <c r="G59" s="1">
        <v>703364</v>
      </c>
      <c r="H59" s="1">
        <v>703364</v>
      </c>
      <c r="I59" s="1">
        <v>703364</v>
      </c>
      <c r="J59" s="1">
        <v>703364</v>
      </c>
      <c r="K59" s="1">
        <v>703364</v>
      </c>
      <c r="L59" s="1">
        <v>703364</v>
      </c>
      <c r="M59" s="1">
        <v>703364</v>
      </c>
      <c r="N59" s="1"/>
    </row>
    <row r="60" spans="1:14" x14ac:dyDescent="0.2">
      <c r="A60" s="4" t="s">
        <v>32</v>
      </c>
      <c r="B60" s="1">
        <v>202748901.66</v>
      </c>
      <c r="C60" s="1">
        <v>203706588.06</v>
      </c>
      <c r="D60" s="1">
        <v>204757331.25</v>
      </c>
      <c r="E60" s="1">
        <v>206277165.69999999</v>
      </c>
      <c r="F60" s="1">
        <v>206719027.78999999</v>
      </c>
      <c r="G60" s="1">
        <v>207430918.13</v>
      </c>
      <c r="H60" s="1">
        <v>210009220.85000002</v>
      </c>
      <c r="I60" s="1">
        <v>209910440.33000004</v>
      </c>
      <c r="J60" s="1">
        <v>213143197.49000007</v>
      </c>
      <c r="K60" s="1">
        <v>213726250.73000002</v>
      </c>
      <c r="L60" s="1">
        <v>214059764.06</v>
      </c>
      <c r="M60" s="1">
        <v>214501394.34000003</v>
      </c>
      <c r="N60" s="1"/>
    </row>
    <row r="61" spans="1:14" x14ac:dyDescent="0.2">
      <c r="A61" s="4" t="s">
        <v>36</v>
      </c>
      <c r="B61" s="1">
        <v>1393411.11</v>
      </c>
      <c r="C61" s="1">
        <v>1393411.11</v>
      </c>
      <c r="D61" s="1">
        <v>1502115.28</v>
      </c>
      <c r="E61" s="1">
        <v>1484791.61</v>
      </c>
      <c r="F61" s="1">
        <v>1498907.5</v>
      </c>
      <c r="G61" s="1">
        <v>1501896.92</v>
      </c>
      <c r="H61" s="1">
        <v>1501896.92</v>
      </c>
      <c r="I61" s="1">
        <v>1501896.92</v>
      </c>
      <c r="J61" s="1">
        <v>1501896.92</v>
      </c>
      <c r="K61" s="1">
        <v>1501896.92</v>
      </c>
      <c r="L61" s="1">
        <v>1501896.92</v>
      </c>
      <c r="M61" s="1">
        <v>1501896.92</v>
      </c>
      <c r="N61" s="1"/>
    </row>
    <row r="62" spans="1:14" x14ac:dyDescent="0.2">
      <c r="A62" s="4" t="s">
        <v>38</v>
      </c>
      <c r="B62" s="1">
        <v>6112371.7999999998</v>
      </c>
      <c r="C62" s="1">
        <v>6123185.0499999998</v>
      </c>
      <c r="D62" s="1">
        <v>6130023.3700000001</v>
      </c>
      <c r="E62" s="1">
        <v>6130023.3700000001</v>
      </c>
      <c r="F62" s="1">
        <v>6157307.3700000001</v>
      </c>
      <c r="G62" s="1">
        <v>6157307.3700000001</v>
      </c>
      <c r="H62" s="1">
        <v>6157307.3700000001</v>
      </c>
      <c r="I62" s="1">
        <v>6157307.3700000001</v>
      </c>
      <c r="J62" s="1">
        <v>6157307.3700000001</v>
      </c>
      <c r="K62" s="1">
        <v>6157307.3700000001</v>
      </c>
      <c r="L62" s="1">
        <v>6157307.3700000001</v>
      </c>
      <c r="M62" s="1">
        <v>6157307.3700000001</v>
      </c>
      <c r="N62" s="1"/>
    </row>
    <row r="63" spans="1:14" x14ac:dyDescent="0.2">
      <c r="A63" s="4" t="s">
        <v>40</v>
      </c>
      <c r="B63" s="1">
        <v>78522266.540000007</v>
      </c>
      <c r="C63" s="1">
        <v>79501909.530000001</v>
      </c>
      <c r="D63" s="1">
        <v>80560654.100000009</v>
      </c>
      <c r="E63" s="1">
        <v>82830494.76000002</v>
      </c>
      <c r="F63" s="1">
        <v>83803185.409999996</v>
      </c>
      <c r="G63" s="1">
        <v>85043135.780000001</v>
      </c>
      <c r="H63" s="1">
        <v>86259075.229999989</v>
      </c>
      <c r="I63" s="1">
        <v>87516644.63000001</v>
      </c>
      <c r="J63" s="1">
        <v>88753829.510000005</v>
      </c>
      <c r="K63" s="1">
        <v>89898686.329999998</v>
      </c>
      <c r="L63" s="1">
        <v>90889307.560000002</v>
      </c>
      <c r="M63" s="1">
        <v>92152361.019999996</v>
      </c>
      <c r="N63" s="1"/>
    </row>
    <row r="64" spans="1:14" x14ac:dyDescent="0.2">
      <c r="A64" s="4" t="s">
        <v>44</v>
      </c>
      <c r="B64" s="1">
        <v>13435868.699999999</v>
      </c>
      <c r="C64" s="1">
        <v>13852047.5</v>
      </c>
      <c r="D64" s="1">
        <v>13989751.789999999</v>
      </c>
      <c r="E64" s="1">
        <v>14359131.039999999</v>
      </c>
      <c r="F64" s="1">
        <v>14579280.83</v>
      </c>
      <c r="G64" s="1">
        <v>14687306.300000001</v>
      </c>
      <c r="H64" s="1">
        <v>14898157.550000001</v>
      </c>
      <c r="I64" s="1">
        <v>15113510.42</v>
      </c>
      <c r="J64" s="1">
        <v>15142152.68</v>
      </c>
      <c r="K64" s="1">
        <v>15179445.949999999</v>
      </c>
      <c r="L64" s="1">
        <v>15264884.74</v>
      </c>
      <c r="M64" s="1">
        <v>15339133.17</v>
      </c>
      <c r="N64" s="1"/>
    </row>
    <row r="65" spans="1:14" x14ac:dyDescent="0.2">
      <c r="A65" s="4" t="s">
        <v>47</v>
      </c>
      <c r="B65" s="1">
        <v>10814040.540000001</v>
      </c>
      <c r="C65" s="1">
        <v>10915435.74</v>
      </c>
      <c r="D65" s="1">
        <v>11054055.24</v>
      </c>
      <c r="E65" s="1">
        <v>11153233.060000001</v>
      </c>
      <c r="F65" s="1">
        <v>11394945.140000001</v>
      </c>
      <c r="G65" s="1">
        <v>11354867.810000001</v>
      </c>
      <c r="H65" s="1">
        <v>11478911.48</v>
      </c>
      <c r="I65" s="1">
        <v>11579002.92</v>
      </c>
      <c r="J65" s="1">
        <v>11731155.109999999</v>
      </c>
      <c r="K65" s="1">
        <v>11867037.33</v>
      </c>
      <c r="L65" s="1">
        <v>11991954.43</v>
      </c>
      <c r="M65" s="1">
        <v>12083880.58</v>
      </c>
      <c r="N65" s="1"/>
    </row>
    <row r="66" spans="1:14" x14ac:dyDescent="0.2">
      <c r="A66" s="4" t="s">
        <v>50</v>
      </c>
      <c r="B66" s="1">
        <v>4233053.7</v>
      </c>
      <c r="C66" s="1">
        <v>4371059.6399999997</v>
      </c>
      <c r="D66" s="1">
        <v>4386895.6900000004</v>
      </c>
      <c r="E66" s="1">
        <v>4386895.6900000004</v>
      </c>
      <c r="F66" s="1">
        <v>4387773.09</v>
      </c>
      <c r="G66" s="1">
        <v>4388185.04</v>
      </c>
      <c r="H66" s="1">
        <v>4480975.97</v>
      </c>
      <c r="I66" s="1">
        <v>4513917.91</v>
      </c>
      <c r="J66" s="1">
        <v>4530678.41</v>
      </c>
      <c r="K66" s="1">
        <v>4520073.55</v>
      </c>
      <c r="L66" s="1">
        <v>4538115.7</v>
      </c>
      <c r="M66" s="1">
        <v>4638856.1900000004</v>
      </c>
      <c r="N66" s="1"/>
    </row>
    <row r="67" spans="1:14" x14ac:dyDescent="0.2">
      <c r="A67" s="4" t="s">
        <v>95</v>
      </c>
      <c r="B67" s="1">
        <v>1043751.35</v>
      </c>
      <c r="C67" s="1">
        <v>1043751.35</v>
      </c>
      <c r="D67" s="1">
        <v>1043751.35</v>
      </c>
      <c r="E67" s="1">
        <v>1043751.35</v>
      </c>
      <c r="F67" s="1">
        <v>1043751.35</v>
      </c>
      <c r="G67" s="1">
        <v>1043751.35</v>
      </c>
      <c r="H67" s="1">
        <v>1043751.35</v>
      </c>
      <c r="I67" s="1">
        <v>1043751.35</v>
      </c>
      <c r="J67" s="1">
        <v>1043751.35</v>
      </c>
      <c r="K67" s="1">
        <v>1043751.35</v>
      </c>
      <c r="L67" s="1">
        <v>1043751.35</v>
      </c>
      <c r="M67" s="1">
        <v>1043751.35</v>
      </c>
      <c r="N67" s="1"/>
    </row>
    <row r="68" spans="1:14" x14ac:dyDescent="0.2">
      <c r="A68" s="4" t="s">
        <v>52</v>
      </c>
      <c r="B68" s="1">
        <v>55465.09</v>
      </c>
      <c r="C68" s="1">
        <v>55465.09</v>
      </c>
      <c r="D68" s="1">
        <v>55465.09</v>
      </c>
      <c r="E68" s="1">
        <v>55465.09</v>
      </c>
      <c r="F68" s="1">
        <v>55465.09</v>
      </c>
      <c r="G68" s="1">
        <v>55465.09</v>
      </c>
      <c r="H68" s="1">
        <v>55465.09</v>
      </c>
      <c r="I68" s="1">
        <v>55465.09</v>
      </c>
      <c r="J68" s="1">
        <v>55465.09</v>
      </c>
      <c r="K68" s="1">
        <v>55465.09</v>
      </c>
      <c r="L68" s="1">
        <v>55465.09</v>
      </c>
      <c r="M68" s="1">
        <v>55465.09</v>
      </c>
      <c r="N68" s="1"/>
    </row>
    <row r="69" spans="1:14" x14ac:dyDescent="0.2">
      <c r="A69" s="4" t="s">
        <v>54</v>
      </c>
      <c r="B69" s="1">
        <v>1851497.69</v>
      </c>
      <c r="C69" s="1">
        <v>1851497.69</v>
      </c>
      <c r="D69" s="1">
        <v>1868966.8900000001</v>
      </c>
      <c r="E69" s="1">
        <v>1873443.89</v>
      </c>
      <c r="F69" s="1">
        <v>1908189.79</v>
      </c>
      <c r="G69" s="1">
        <v>1912666.79</v>
      </c>
      <c r="H69" s="1">
        <v>1912666.79</v>
      </c>
      <c r="I69" s="1">
        <v>1912666.79</v>
      </c>
      <c r="J69" s="1">
        <v>1912666.79</v>
      </c>
      <c r="K69" s="1">
        <v>1912666.79</v>
      </c>
      <c r="L69" s="1">
        <v>1912666.79</v>
      </c>
      <c r="M69" s="1">
        <v>1950007.74</v>
      </c>
      <c r="N69" s="1"/>
    </row>
    <row r="70" spans="1:14" x14ac:dyDescent="0.2">
      <c r="A70" s="4" t="s">
        <v>61</v>
      </c>
      <c r="B70" s="1">
        <v>4281558.5599999996</v>
      </c>
      <c r="C70" s="1">
        <v>4281558.5599999996</v>
      </c>
      <c r="D70" s="1">
        <v>736395.10000000009</v>
      </c>
      <c r="E70" s="1">
        <v>736395.10000000009</v>
      </c>
      <c r="F70" s="1">
        <v>736395.10000000009</v>
      </c>
      <c r="G70" s="1">
        <v>736395.10000000009</v>
      </c>
      <c r="H70" s="1">
        <v>736395.10000000009</v>
      </c>
      <c r="I70" s="1">
        <v>736395.10000000009</v>
      </c>
      <c r="J70" s="1">
        <v>736395.10000000009</v>
      </c>
      <c r="K70" s="1">
        <v>736395.10000000009</v>
      </c>
      <c r="L70" s="1">
        <v>736395.10000000009</v>
      </c>
      <c r="M70" s="1">
        <v>736395.10000000009</v>
      </c>
      <c r="N70" s="1"/>
    </row>
    <row r="71" spans="1:14" x14ac:dyDescent="0.2">
      <c r="A71" s="4" t="s">
        <v>63</v>
      </c>
      <c r="B71" s="1">
        <v>2735675.8</v>
      </c>
      <c r="C71" s="1">
        <v>2735675.8</v>
      </c>
      <c r="D71" s="1">
        <v>2735675.8</v>
      </c>
      <c r="E71" s="1">
        <v>2735675.8</v>
      </c>
      <c r="F71" s="1">
        <v>2735675.8</v>
      </c>
      <c r="G71" s="1">
        <v>2735675.8</v>
      </c>
      <c r="H71" s="1">
        <v>2735675.8</v>
      </c>
      <c r="I71" s="1">
        <v>2735675.8</v>
      </c>
      <c r="J71" s="1">
        <v>2735675.8</v>
      </c>
      <c r="K71" s="1">
        <v>2735675.8</v>
      </c>
      <c r="L71" s="1">
        <v>2741048.3</v>
      </c>
      <c r="M71" s="1">
        <v>2741048.3</v>
      </c>
      <c r="N71" s="1"/>
    </row>
    <row r="72" spans="1:14" x14ac:dyDescent="0.2">
      <c r="A72" s="4" t="s">
        <v>56</v>
      </c>
      <c r="B72" s="1">
        <v>6494095.6299999999</v>
      </c>
      <c r="C72" s="1">
        <v>6480963.2300000004</v>
      </c>
      <c r="D72" s="1">
        <v>6471560.790000001</v>
      </c>
      <c r="E72" s="1">
        <v>6505606.9900000002</v>
      </c>
      <c r="F72" s="1">
        <v>6497087.1899999995</v>
      </c>
      <c r="G72" s="1">
        <v>6500119.9900000002</v>
      </c>
      <c r="H72" s="1">
        <v>6505485.6400000006</v>
      </c>
      <c r="I72" s="1">
        <v>6510688.8300000001</v>
      </c>
      <c r="J72" s="1">
        <v>6510688.8300000001</v>
      </c>
      <c r="K72" s="1">
        <v>6510458.8599999994</v>
      </c>
      <c r="L72" s="1">
        <v>6497198.5599999996</v>
      </c>
      <c r="M72" s="1">
        <v>6497750.879999999</v>
      </c>
      <c r="N72" s="1"/>
    </row>
    <row r="73" spans="1:14" x14ac:dyDescent="0.2">
      <c r="A73" s="4" t="s">
        <v>135</v>
      </c>
      <c r="B73" s="1"/>
      <c r="C73" s="1"/>
      <c r="D73" s="1"/>
      <c r="E73" s="1"/>
      <c r="F73" s="1"/>
      <c r="G73" s="1"/>
      <c r="H73" s="1"/>
      <c r="I73" s="1"/>
      <c r="J73" s="1"/>
      <c r="K73" s="1">
        <v>0</v>
      </c>
      <c r="L73" s="1">
        <v>0</v>
      </c>
      <c r="M73" s="1">
        <v>50090.8</v>
      </c>
      <c r="N73" s="1"/>
    </row>
    <row r="74" spans="1:14" x14ac:dyDescent="0.2">
      <c r="A74" s="4" t="s">
        <v>70</v>
      </c>
      <c r="B74" s="1">
        <v>4514412.13</v>
      </c>
      <c r="C74" s="1">
        <v>4362883.45</v>
      </c>
      <c r="D74" s="1">
        <v>4362883.45</v>
      </c>
      <c r="E74" s="1">
        <v>4368026.6100000003</v>
      </c>
      <c r="F74" s="1">
        <v>4387014.24</v>
      </c>
      <c r="G74" s="1">
        <v>4344069.34</v>
      </c>
      <c r="H74" s="1">
        <v>4389582.76</v>
      </c>
      <c r="I74" s="1">
        <v>4450498.3599999994</v>
      </c>
      <c r="J74" s="1">
        <v>4453807.12</v>
      </c>
      <c r="K74" s="1">
        <v>4301639.4800000004</v>
      </c>
      <c r="L74" s="1">
        <v>4273694.6000000006</v>
      </c>
      <c r="M74" s="1">
        <v>4357733.96</v>
      </c>
      <c r="N74" s="1"/>
    </row>
    <row r="75" spans="1:14" x14ac:dyDescent="0.2">
      <c r="A75" s="4" t="s">
        <v>136</v>
      </c>
      <c r="B75" s="1"/>
      <c r="C75" s="1"/>
      <c r="D75" s="1"/>
      <c r="E75" s="1"/>
      <c r="F75" s="1"/>
      <c r="G75" s="1"/>
      <c r="H75" s="1"/>
      <c r="I75" s="1"/>
      <c r="J75" s="1"/>
      <c r="K75" s="1">
        <v>0</v>
      </c>
      <c r="L75" s="1">
        <v>1472.32</v>
      </c>
      <c r="M75" s="1">
        <v>0</v>
      </c>
      <c r="N75" s="1"/>
    </row>
    <row r="76" spans="1:14" x14ac:dyDescent="0.2">
      <c r="A76" s="4" t="s">
        <v>98</v>
      </c>
      <c r="B76" s="1">
        <v>28510.13</v>
      </c>
      <c r="C76" s="1">
        <v>28510.13</v>
      </c>
      <c r="D76" s="1">
        <v>28510.13</v>
      </c>
      <c r="E76" s="1">
        <v>28510.13</v>
      </c>
      <c r="F76" s="1">
        <v>28510.13</v>
      </c>
      <c r="G76" s="1">
        <v>28510.13</v>
      </c>
      <c r="H76" s="1">
        <v>28510.13</v>
      </c>
      <c r="I76" s="1">
        <v>28510.13</v>
      </c>
      <c r="J76" s="1">
        <v>28510.13</v>
      </c>
      <c r="K76" s="1">
        <v>28510.13</v>
      </c>
      <c r="L76" s="1">
        <v>28510.13</v>
      </c>
      <c r="M76" s="1">
        <v>29982.45</v>
      </c>
      <c r="N76" s="1"/>
    </row>
    <row r="77" spans="1:14" x14ac:dyDescent="0.2">
      <c r="A77" s="4" t="s">
        <v>75</v>
      </c>
      <c r="B77" s="1">
        <v>720218.85</v>
      </c>
      <c r="C77" s="1">
        <v>720218.85</v>
      </c>
      <c r="D77" s="1">
        <v>720218.85</v>
      </c>
      <c r="E77" s="1">
        <v>725687.37</v>
      </c>
      <c r="F77" s="1">
        <v>725687.37</v>
      </c>
      <c r="G77" s="1">
        <v>725687.37</v>
      </c>
      <c r="H77" s="1">
        <v>732459.54999999993</v>
      </c>
      <c r="I77" s="1">
        <v>746810.45</v>
      </c>
      <c r="J77" s="1">
        <v>746810.45</v>
      </c>
      <c r="K77" s="1">
        <v>739853.35000000009</v>
      </c>
      <c r="L77" s="1">
        <v>743157.35000000009</v>
      </c>
      <c r="M77" s="1">
        <v>743157.35</v>
      </c>
      <c r="N77" s="1"/>
    </row>
    <row r="78" spans="1:14" x14ac:dyDescent="0.2">
      <c r="A78" s="4" t="s">
        <v>77</v>
      </c>
      <c r="B78" s="1">
        <v>957349.73</v>
      </c>
      <c r="C78" s="1">
        <v>957349.73</v>
      </c>
      <c r="D78" s="1">
        <v>957349.73</v>
      </c>
      <c r="E78" s="1">
        <v>957349.73</v>
      </c>
      <c r="F78" s="1">
        <v>957349.73</v>
      </c>
      <c r="G78" s="1">
        <v>957349.73</v>
      </c>
      <c r="H78" s="1">
        <v>957349.73</v>
      </c>
      <c r="I78" s="1">
        <v>957349.73</v>
      </c>
      <c r="J78" s="1">
        <v>957349.73</v>
      </c>
      <c r="K78" s="1">
        <v>962517.76</v>
      </c>
      <c r="L78" s="1">
        <v>962517.76</v>
      </c>
      <c r="M78" s="1">
        <v>962517.76</v>
      </c>
      <c r="N78" s="1"/>
    </row>
    <row r="79" spans="1:14" x14ac:dyDescent="0.2">
      <c r="A79" s="4" t="s">
        <v>79</v>
      </c>
      <c r="B79" s="1">
        <v>1099962.3900000001</v>
      </c>
      <c r="C79" s="1">
        <v>1099962.3900000001</v>
      </c>
      <c r="D79" s="1">
        <v>1099962.3900000001</v>
      </c>
      <c r="E79" s="1">
        <v>1163110.82</v>
      </c>
      <c r="F79" s="1">
        <v>1162415.3700000001</v>
      </c>
      <c r="G79" s="1">
        <v>1162415.3700000001</v>
      </c>
      <c r="H79" s="1">
        <v>1162415.3700000001</v>
      </c>
      <c r="I79" s="1">
        <v>1162415.3700000001</v>
      </c>
      <c r="J79" s="1">
        <v>1162415.3700000001</v>
      </c>
      <c r="K79" s="1">
        <v>1162415.3700000001</v>
      </c>
      <c r="L79" s="1">
        <v>1164930.94</v>
      </c>
      <c r="M79" s="1">
        <v>1162098.02</v>
      </c>
      <c r="N79" s="1"/>
    </row>
    <row r="80" spans="1:14" x14ac:dyDescent="0.2">
      <c r="A80" s="4" t="s">
        <v>58</v>
      </c>
      <c r="B80" s="1">
        <v>263987.24</v>
      </c>
      <c r="C80" s="1">
        <v>263987.24</v>
      </c>
      <c r="D80" s="1">
        <v>263987.24</v>
      </c>
      <c r="E80" s="1">
        <v>263987.24</v>
      </c>
      <c r="F80" s="1">
        <v>263987.24</v>
      </c>
      <c r="G80" s="1">
        <v>263987.24</v>
      </c>
      <c r="H80" s="1">
        <v>263987.24</v>
      </c>
      <c r="I80" s="1">
        <v>263987.24</v>
      </c>
      <c r="J80" s="1">
        <v>263987.24</v>
      </c>
      <c r="K80" s="1">
        <v>263987.24</v>
      </c>
      <c r="L80" s="1">
        <v>263987.24</v>
      </c>
      <c r="M80" s="1">
        <v>263987.24</v>
      </c>
      <c r="N80" s="1"/>
    </row>
    <row r="81" spans="1:14" x14ac:dyDescent="0.2">
      <c r="A81" s="3" t="s">
        <v>120</v>
      </c>
      <c r="B81" s="1">
        <v>489948856.39000005</v>
      </c>
      <c r="C81" s="1">
        <v>492910197.38000017</v>
      </c>
      <c r="D81" s="1">
        <v>492215535.22000009</v>
      </c>
      <c r="E81" s="1">
        <v>496868755.19000006</v>
      </c>
      <c r="F81" s="1">
        <v>499477341.04000008</v>
      </c>
      <c r="G81" s="1">
        <v>503250677.54000014</v>
      </c>
      <c r="H81" s="1">
        <v>509058128.13000017</v>
      </c>
      <c r="I81" s="1">
        <v>511509523.87000018</v>
      </c>
      <c r="J81" s="1">
        <v>516808724.51000023</v>
      </c>
      <c r="K81" s="1">
        <v>519212255.10000014</v>
      </c>
      <c r="L81" s="1">
        <v>521596363.50000018</v>
      </c>
      <c r="M81" s="1">
        <v>524144147.86000007</v>
      </c>
      <c r="N81" s="1"/>
    </row>
    <row r="82" spans="1:14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3"/>
  <sheetViews>
    <sheetView workbookViewId="0">
      <selection activeCell="E13" sqref="E13"/>
    </sheetView>
  </sheetViews>
  <sheetFormatPr defaultRowHeight="12.75" x14ac:dyDescent="0.2"/>
  <cols>
    <col min="1" max="1" width="28.85546875" customWidth="1"/>
    <col min="2" max="2" width="22.28515625" style="1" bestFit="1" customWidth="1"/>
    <col min="3" max="3" width="20.140625" style="1" bestFit="1" customWidth="1"/>
    <col min="4" max="4" width="21" style="1" bestFit="1" customWidth="1"/>
    <col min="5" max="5" width="18.42578125" style="1" bestFit="1" customWidth="1"/>
    <col min="6" max="6" width="17" style="1" bestFit="1" customWidth="1"/>
    <col min="7" max="7" width="16.42578125" style="1" bestFit="1" customWidth="1"/>
    <col min="8" max="8" width="17.28515625" style="1" bestFit="1" customWidth="1"/>
    <col min="9" max="9" width="16.42578125" style="1" bestFit="1" customWidth="1"/>
    <col min="10" max="10" width="19" style="1" bestFit="1" customWidth="1"/>
    <col min="11" max="11" width="23" style="1" bestFit="1" customWidth="1"/>
    <col min="12" max="12" width="20" style="1" customWidth="1"/>
    <col min="13" max="13" width="22.28515625" style="1" bestFit="1" customWidth="1"/>
    <col min="14" max="14" width="22.28515625" customWidth="1"/>
  </cols>
  <sheetData>
    <row r="1" spans="1:16" x14ac:dyDescent="0.2">
      <c r="A1" s="2" t="s">
        <v>0</v>
      </c>
      <c r="B1" t="s">
        <v>164</v>
      </c>
    </row>
    <row r="3" spans="1:16" x14ac:dyDescent="0.2">
      <c r="A3" s="2" t="s">
        <v>119</v>
      </c>
      <c r="B3" t="s">
        <v>123</v>
      </c>
      <c r="C3" t="s">
        <v>124</v>
      </c>
      <c r="D3" t="s">
        <v>125</v>
      </c>
      <c r="E3" t="s">
        <v>126</v>
      </c>
      <c r="F3" t="s">
        <v>127</v>
      </c>
      <c r="G3" t="s">
        <v>121</v>
      </c>
      <c r="H3" t="s">
        <v>122</v>
      </c>
      <c r="I3" t="s">
        <v>137</v>
      </c>
      <c r="J3" t="s">
        <v>138</v>
      </c>
      <c r="K3" t="s">
        <v>141</v>
      </c>
      <c r="L3" t="s">
        <v>158</v>
      </c>
      <c r="M3" t="s">
        <v>157</v>
      </c>
      <c r="N3" t="s">
        <v>159</v>
      </c>
    </row>
    <row r="4" spans="1:16" x14ac:dyDescent="0.2">
      <c r="A4" s="3" t="s">
        <v>101</v>
      </c>
      <c r="B4" s="6">
        <v>8435.7099999999991</v>
      </c>
      <c r="C4" s="6">
        <v>8435.7099999999991</v>
      </c>
      <c r="D4" s="6">
        <v>8435.7099999999991</v>
      </c>
      <c r="E4" s="6">
        <v>8435.7099999999991</v>
      </c>
      <c r="F4" s="6">
        <v>8435.7099999999991</v>
      </c>
      <c r="G4" s="6">
        <v>8435.7099999999991</v>
      </c>
      <c r="H4" s="6">
        <v>8435.7099999999991</v>
      </c>
      <c r="I4" s="6">
        <v>8435.7099999999991</v>
      </c>
      <c r="J4" s="6">
        <v>8435.7099999999991</v>
      </c>
      <c r="K4" s="6">
        <v>8435.7099999999991</v>
      </c>
      <c r="L4" s="6">
        <v>8435.7099999999991</v>
      </c>
      <c r="M4" s="6">
        <v>8435.7099999999991</v>
      </c>
      <c r="N4" s="6">
        <v>8435.7100000000009</v>
      </c>
      <c r="O4" s="1"/>
      <c r="P4" s="1"/>
    </row>
    <row r="5" spans="1:16" x14ac:dyDescent="0.2">
      <c r="A5" s="3" t="s">
        <v>85</v>
      </c>
      <c r="B5" s="6">
        <v>23328.06</v>
      </c>
      <c r="C5" s="6">
        <v>23328.06</v>
      </c>
      <c r="D5" s="6">
        <v>23328.06</v>
      </c>
      <c r="E5" s="6">
        <v>23328.06</v>
      </c>
      <c r="F5" s="6">
        <v>23328.06</v>
      </c>
      <c r="G5" s="6">
        <v>23328.06</v>
      </c>
      <c r="H5" s="6">
        <v>23328.06</v>
      </c>
      <c r="I5" s="6">
        <v>23328.06</v>
      </c>
      <c r="J5" s="6">
        <v>23328.06</v>
      </c>
      <c r="K5" s="6">
        <v>23328.06</v>
      </c>
      <c r="L5" s="6">
        <v>23328.06</v>
      </c>
      <c r="M5" s="6">
        <v>23328.06</v>
      </c>
      <c r="N5" s="6">
        <v>23328.06</v>
      </c>
      <c r="O5" s="1"/>
      <c r="P5" s="1"/>
    </row>
    <row r="6" spans="1:16" x14ac:dyDescent="0.2">
      <c r="A6" s="3" t="s">
        <v>87</v>
      </c>
      <c r="B6" s="6">
        <v>14132.29</v>
      </c>
      <c r="C6" s="6">
        <v>14132.29</v>
      </c>
      <c r="D6" s="6">
        <v>14132.29</v>
      </c>
      <c r="E6" s="6">
        <v>14132.29</v>
      </c>
      <c r="F6" s="6">
        <v>14132.29</v>
      </c>
      <c r="G6" s="6">
        <v>14132.29</v>
      </c>
      <c r="H6" s="6">
        <v>14132.29</v>
      </c>
      <c r="I6" s="6">
        <v>14132.29</v>
      </c>
      <c r="J6" s="6">
        <v>14132.29</v>
      </c>
      <c r="K6" s="6">
        <v>14132.29</v>
      </c>
      <c r="L6" s="6">
        <v>14132.29</v>
      </c>
      <c r="M6" s="6">
        <v>14132.29</v>
      </c>
      <c r="N6" s="6">
        <v>14132.29</v>
      </c>
      <c r="O6" s="1"/>
      <c r="P6" s="1"/>
    </row>
    <row r="7" spans="1:16" x14ac:dyDescent="0.2">
      <c r="A7" s="3" t="s">
        <v>103</v>
      </c>
      <c r="B7" s="6">
        <v>213641.38</v>
      </c>
      <c r="C7" s="6">
        <v>213641.38</v>
      </c>
      <c r="D7" s="6">
        <v>213641.38</v>
      </c>
      <c r="E7" s="6">
        <v>213641.38</v>
      </c>
      <c r="F7" s="6">
        <v>213641.38</v>
      </c>
      <c r="G7" s="6">
        <v>213641.38</v>
      </c>
      <c r="H7" s="6">
        <v>213641.38</v>
      </c>
      <c r="I7" s="6">
        <v>213641.38</v>
      </c>
      <c r="J7" s="6">
        <v>213641.38</v>
      </c>
      <c r="K7" s="6">
        <v>213641.38</v>
      </c>
      <c r="L7" s="6">
        <v>213641.38</v>
      </c>
      <c r="M7" s="6">
        <v>213641.38</v>
      </c>
      <c r="N7" s="6">
        <v>213641.38</v>
      </c>
      <c r="O7" s="1"/>
      <c r="P7" s="1"/>
    </row>
    <row r="8" spans="1:16" x14ac:dyDescent="0.2">
      <c r="A8" s="3" t="s">
        <v>25</v>
      </c>
      <c r="B8" s="6">
        <v>25081.87</v>
      </c>
      <c r="C8" s="6">
        <v>25081.87</v>
      </c>
      <c r="D8" s="6">
        <v>25081.87</v>
      </c>
      <c r="E8" s="6">
        <v>25081.87</v>
      </c>
      <c r="F8" s="6">
        <v>25081.87</v>
      </c>
      <c r="G8" s="6">
        <v>25081.87</v>
      </c>
      <c r="H8" s="6">
        <v>25081.87</v>
      </c>
      <c r="I8" s="6">
        <v>25081.87</v>
      </c>
      <c r="J8" s="6">
        <v>25081.87</v>
      </c>
      <c r="K8" s="6">
        <v>25081.87</v>
      </c>
      <c r="L8" s="6">
        <v>25081.87</v>
      </c>
      <c r="M8" s="6">
        <v>25081.87</v>
      </c>
      <c r="N8" s="6">
        <v>25081.87</v>
      </c>
      <c r="O8" s="1"/>
      <c r="P8" s="1"/>
    </row>
    <row r="9" spans="1:16" x14ac:dyDescent="0.2">
      <c r="A9" s="3" t="s">
        <v>29</v>
      </c>
      <c r="B9" s="18">
        <v>376798.6</v>
      </c>
      <c r="C9" s="6">
        <v>376798.6</v>
      </c>
      <c r="D9" s="6">
        <v>376798.6</v>
      </c>
      <c r="E9" s="6">
        <v>376798.6</v>
      </c>
      <c r="F9" s="6">
        <v>376798.6</v>
      </c>
      <c r="G9" s="6">
        <v>376798.6</v>
      </c>
      <c r="H9" s="6">
        <v>376798.6</v>
      </c>
      <c r="I9" s="6">
        <v>376798.6</v>
      </c>
      <c r="J9" s="6">
        <v>376798.6</v>
      </c>
      <c r="K9" s="6">
        <v>376798.6</v>
      </c>
      <c r="L9" s="6">
        <v>376798.6</v>
      </c>
      <c r="M9" s="6">
        <v>376798.6</v>
      </c>
      <c r="N9" s="6">
        <v>376798.60000000003</v>
      </c>
      <c r="O9" s="1"/>
      <c r="P9" s="1"/>
    </row>
    <row r="10" spans="1:16" x14ac:dyDescent="0.2">
      <c r="A10" s="3" t="s">
        <v>92</v>
      </c>
      <c r="B10" s="6">
        <v>33409.53</v>
      </c>
      <c r="C10" s="6">
        <v>33409.53</v>
      </c>
      <c r="D10" s="6">
        <v>33409.53</v>
      </c>
      <c r="E10" s="6">
        <v>33409.53</v>
      </c>
      <c r="F10" s="6">
        <v>33409.53</v>
      </c>
      <c r="G10" s="6">
        <v>33409.53</v>
      </c>
      <c r="H10" s="6">
        <v>33409.53</v>
      </c>
      <c r="I10" s="6">
        <v>33409.53</v>
      </c>
      <c r="J10" s="6">
        <v>33409.53</v>
      </c>
      <c r="K10" s="6">
        <v>33409.53</v>
      </c>
      <c r="L10" s="6">
        <v>33409.53</v>
      </c>
      <c r="M10" s="6">
        <v>33409.53</v>
      </c>
      <c r="N10" s="6">
        <v>33409.53</v>
      </c>
      <c r="O10" s="1"/>
      <c r="P10" s="1"/>
    </row>
    <row r="11" spans="1:16" x14ac:dyDescent="0.2">
      <c r="A11" s="3" t="s">
        <v>31</v>
      </c>
      <c r="B11" s="6">
        <v>1486592.6800000002</v>
      </c>
      <c r="C11" s="6">
        <v>1515500.78</v>
      </c>
      <c r="D11" s="6">
        <v>1515500.78</v>
      </c>
      <c r="E11" s="6">
        <v>1515500.78</v>
      </c>
      <c r="F11" s="6">
        <v>1515500.78</v>
      </c>
      <c r="G11" s="6">
        <v>1515500.78</v>
      </c>
      <c r="H11" s="6">
        <v>1515500.78</v>
      </c>
      <c r="I11" s="6">
        <v>1515500.78</v>
      </c>
      <c r="J11" s="6">
        <v>1515500.78</v>
      </c>
      <c r="K11" s="6">
        <v>1515500.78</v>
      </c>
      <c r="L11" s="6">
        <v>1515500.78</v>
      </c>
      <c r="M11" s="6">
        <v>1515500.78</v>
      </c>
      <c r="N11" s="6">
        <v>1515500.78</v>
      </c>
      <c r="O11" s="1"/>
      <c r="P11" s="1"/>
    </row>
    <row r="12" spans="1:16" x14ac:dyDescent="0.2">
      <c r="A12" s="3" t="s">
        <v>33</v>
      </c>
      <c r="B12" s="6">
        <v>108894031.26000001</v>
      </c>
      <c r="C12" s="6">
        <v>109685963.8</v>
      </c>
      <c r="D12" s="6">
        <v>110049876.84</v>
      </c>
      <c r="E12" s="6">
        <v>110846846.18000001</v>
      </c>
      <c r="F12" s="6">
        <v>111059237.97999999</v>
      </c>
      <c r="G12" s="6">
        <v>111721091.20999999</v>
      </c>
      <c r="H12" s="6">
        <v>113983178.97999999</v>
      </c>
      <c r="I12" s="6">
        <v>113593127.40000001</v>
      </c>
      <c r="J12" s="6">
        <v>113823477.41000001</v>
      </c>
      <c r="K12" s="6">
        <v>114297972.10000001</v>
      </c>
      <c r="L12" s="6">
        <v>115038476.36</v>
      </c>
      <c r="M12" s="6">
        <v>115031542.53</v>
      </c>
      <c r="N12" s="6">
        <v>115361925.41000001</v>
      </c>
      <c r="O12" s="1"/>
      <c r="P12" s="1"/>
    </row>
    <row r="13" spans="1:16" x14ac:dyDescent="0.2">
      <c r="A13" s="3" t="s">
        <v>34</v>
      </c>
      <c r="B13" s="6">
        <v>60265468.43</v>
      </c>
      <c r="C13" s="6">
        <v>60335498.880000003</v>
      </c>
      <c r="D13" s="6">
        <v>60724444.690000005</v>
      </c>
      <c r="E13" s="6">
        <v>60606163.359999999</v>
      </c>
      <c r="F13" s="6">
        <v>60918251.420000009</v>
      </c>
      <c r="G13" s="6">
        <v>61131034.230000004</v>
      </c>
      <c r="H13" s="6">
        <v>61126529.980000004</v>
      </c>
      <c r="I13" s="6">
        <v>61912126.880000003</v>
      </c>
      <c r="J13" s="6">
        <v>62074409.660000004</v>
      </c>
      <c r="K13" s="6">
        <v>62078948.890000001</v>
      </c>
      <c r="L13" s="6">
        <v>62097135.500000007</v>
      </c>
      <c r="M13" s="6">
        <v>62161755.110000007</v>
      </c>
      <c r="N13" s="6">
        <v>62159261.839999996</v>
      </c>
      <c r="O13" s="1"/>
      <c r="P13" s="1"/>
    </row>
    <row r="14" spans="1:16" x14ac:dyDescent="0.2">
      <c r="A14" s="3" t="s">
        <v>35</v>
      </c>
      <c r="B14" s="6">
        <v>125476326.56</v>
      </c>
      <c r="C14" s="6">
        <v>125791207.30000001</v>
      </c>
      <c r="D14" s="6">
        <v>126154353.35000001</v>
      </c>
      <c r="E14" s="6">
        <v>127028663.94</v>
      </c>
      <c r="F14" s="6">
        <v>127446816.92</v>
      </c>
      <c r="G14" s="6">
        <v>128873749.52000001</v>
      </c>
      <c r="H14" s="6">
        <v>130569338.39</v>
      </c>
      <c r="I14" s="6">
        <v>130811276.57000001</v>
      </c>
      <c r="J14" s="6">
        <v>134013102.67999999</v>
      </c>
      <c r="K14" s="6">
        <v>134359011.18000001</v>
      </c>
      <c r="L14" s="6">
        <v>134473465.99000001</v>
      </c>
      <c r="M14" s="6">
        <v>134971908.16</v>
      </c>
      <c r="N14" s="6">
        <v>141518775.63</v>
      </c>
      <c r="O14" s="1"/>
      <c r="P14" s="1"/>
    </row>
    <row r="15" spans="1:16" x14ac:dyDescent="0.2">
      <c r="A15" s="3" t="s">
        <v>37</v>
      </c>
      <c r="B15" s="6">
        <v>4688920.07</v>
      </c>
      <c r="C15" s="6">
        <v>4688920.07</v>
      </c>
      <c r="D15" s="6">
        <v>4797624.24</v>
      </c>
      <c r="E15" s="6">
        <v>4780300.57</v>
      </c>
      <c r="F15" s="6">
        <v>4794416.46</v>
      </c>
      <c r="G15" s="6">
        <v>4843208.07</v>
      </c>
      <c r="H15" s="6">
        <v>4843208.07</v>
      </c>
      <c r="I15" s="6">
        <v>4843208.07</v>
      </c>
      <c r="J15" s="6">
        <v>4843208.07</v>
      </c>
      <c r="K15" s="6">
        <v>4843208.07</v>
      </c>
      <c r="L15" s="6">
        <v>4843208.07</v>
      </c>
      <c r="M15" s="6">
        <v>4843208.07</v>
      </c>
      <c r="N15" s="6">
        <v>4843208.07</v>
      </c>
      <c r="O15" s="1"/>
      <c r="P15" s="1"/>
    </row>
    <row r="16" spans="1:16" x14ac:dyDescent="0.2">
      <c r="A16" s="3" t="s">
        <v>39</v>
      </c>
      <c r="B16" s="6">
        <v>13847001.539999999</v>
      </c>
      <c r="C16" s="6">
        <v>13858212.25</v>
      </c>
      <c r="D16" s="6">
        <v>13865050.57</v>
      </c>
      <c r="E16" s="6">
        <v>13865050.57</v>
      </c>
      <c r="F16" s="6">
        <v>13892334.57</v>
      </c>
      <c r="G16" s="6">
        <v>13913415.560000001</v>
      </c>
      <c r="H16" s="6">
        <v>13913415.560000001</v>
      </c>
      <c r="I16" s="6">
        <v>13913415.560000001</v>
      </c>
      <c r="J16" s="6">
        <v>13913415.560000001</v>
      </c>
      <c r="K16" s="6">
        <v>13995898.710000001</v>
      </c>
      <c r="L16" s="6">
        <v>14002288.030000001</v>
      </c>
      <c r="M16" s="6">
        <v>14032715.370000001</v>
      </c>
      <c r="N16" s="6">
        <v>14032715.370000001</v>
      </c>
      <c r="O16" s="1"/>
      <c r="P16" s="1"/>
    </row>
    <row r="17" spans="1:16" x14ac:dyDescent="0.2">
      <c r="A17" s="3" t="s">
        <v>41</v>
      </c>
      <c r="B17" s="6">
        <v>59531633.230000004</v>
      </c>
      <c r="C17" s="6">
        <v>60246672.079999998</v>
      </c>
      <c r="D17" s="6">
        <v>60805330.289999999</v>
      </c>
      <c r="E17" s="6">
        <v>61398124.670000002</v>
      </c>
      <c r="F17" s="6">
        <v>62070653.969999999</v>
      </c>
      <c r="G17" s="6">
        <v>62808110.350000001</v>
      </c>
      <c r="H17" s="6">
        <v>63561687.889999993</v>
      </c>
      <c r="I17" s="6">
        <v>64082748.890000001</v>
      </c>
      <c r="J17" s="6">
        <v>64767420.850000001</v>
      </c>
      <c r="K17" s="6">
        <v>65279674.839999996</v>
      </c>
      <c r="L17" s="6">
        <v>66185112.540000007</v>
      </c>
      <c r="M17" s="6">
        <v>66870559.349999994</v>
      </c>
      <c r="N17" s="6">
        <v>66653049.789999999</v>
      </c>
      <c r="O17" s="1"/>
      <c r="P17" s="1"/>
    </row>
    <row r="18" spans="1:16" x14ac:dyDescent="0.2">
      <c r="A18" s="3" t="s">
        <v>42</v>
      </c>
      <c r="B18" s="6">
        <v>1665026.17</v>
      </c>
      <c r="C18" s="6">
        <v>1671089.8</v>
      </c>
      <c r="D18" s="6">
        <v>1672621.95</v>
      </c>
      <c r="E18" s="6">
        <v>1666695.35</v>
      </c>
      <c r="F18" s="6">
        <v>1678869.49</v>
      </c>
      <c r="G18" s="6">
        <v>1678834.57</v>
      </c>
      <c r="H18" s="6">
        <v>1694579.94</v>
      </c>
      <c r="I18" s="6">
        <v>1694597.61</v>
      </c>
      <c r="J18" s="6">
        <v>1702153.23</v>
      </c>
      <c r="K18" s="6">
        <v>1702170.69</v>
      </c>
      <c r="L18" s="6">
        <v>1715905.31</v>
      </c>
      <c r="M18" s="6">
        <v>1712177.09</v>
      </c>
      <c r="N18" s="6">
        <v>1738350.7200000002</v>
      </c>
      <c r="O18" s="1"/>
      <c r="P18" s="1"/>
    </row>
    <row r="19" spans="1:16" x14ac:dyDescent="0.2">
      <c r="A19" s="3" t="s">
        <v>43</v>
      </c>
      <c r="B19" s="6">
        <v>37053716.000000007</v>
      </c>
      <c r="C19" s="6">
        <v>37448060.150000006</v>
      </c>
      <c r="D19" s="6">
        <v>38073834.640000001</v>
      </c>
      <c r="E19" s="6">
        <v>39942068.370000005</v>
      </c>
      <c r="F19" s="6">
        <v>40390259.109999999</v>
      </c>
      <c r="G19" s="6">
        <v>40989125.870000005</v>
      </c>
      <c r="H19" s="6">
        <v>41522765.079999998</v>
      </c>
      <c r="I19" s="6">
        <v>42365733.460000001</v>
      </c>
      <c r="J19" s="6">
        <v>43024978.719999999</v>
      </c>
      <c r="K19" s="6">
        <v>43831002.479999997</v>
      </c>
      <c r="L19" s="6">
        <v>44107317.650000006</v>
      </c>
      <c r="M19" s="6">
        <v>44817598.369999997</v>
      </c>
      <c r="N19" s="6">
        <v>44883145.740000002</v>
      </c>
      <c r="O19" s="1"/>
      <c r="P19" s="1"/>
    </row>
    <row r="20" spans="1:16" x14ac:dyDescent="0.2">
      <c r="A20" s="3" t="s">
        <v>45</v>
      </c>
      <c r="B20" s="6">
        <v>19848589.75</v>
      </c>
      <c r="C20" s="6">
        <v>20354625.219999999</v>
      </c>
      <c r="D20" s="6">
        <v>20569456.979999997</v>
      </c>
      <c r="E20" s="6">
        <v>20965742.390000001</v>
      </c>
      <c r="F20" s="6">
        <v>21268070.789999999</v>
      </c>
      <c r="G20" s="6">
        <v>21385903.210000001</v>
      </c>
      <c r="H20" s="6">
        <v>21639287.18</v>
      </c>
      <c r="I20" s="6">
        <v>21857458.989999998</v>
      </c>
      <c r="J20" s="6">
        <v>21977988.509999998</v>
      </c>
      <c r="K20" s="6">
        <v>22084435.68</v>
      </c>
      <c r="L20" s="6">
        <v>22179437.079999998</v>
      </c>
      <c r="M20" s="6">
        <v>22378922.149999999</v>
      </c>
      <c r="N20" s="6">
        <v>22386758.759999998</v>
      </c>
      <c r="O20" s="1"/>
      <c r="P20" s="1"/>
    </row>
    <row r="21" spans="1:16" x14ac:dyDescent="0.2">
      <c r="A21" s="3" t="s">
        <v>46</v>
      </c>
      <c r="B21" s="6">
        <v>2216410.7599999998</v>
      </c>
      <c r="C21" s="6">
        <v>2216410.7599999998</v>
      </c>
      <c r="D21" s="6">
        <v>2216410.7599999998</v>
      </c>
      <c r="E21" s="6">
        <v>2216410.7599999998</v>
      </c>
      <c r="F21" s="6">
        <v>2216410.7599999998</v>
      </c>
      <c r="G21" s="6">
        <v>2216410.7599999998</v>
      </c>
      <c r="H21" s="6">
        <v>2216410.7599999998</v>
      </c>
      <c r="I21" s="6">
        <v>2216410.7599999998</v>
      </c>
      <c r="J21" s="6">
        <v>2216410.7599999998</v>
      </c>
      <c r="K21" s="6">
        <v>2216410.7599999998</v>
      </c>
      <c r="L21" s="6">
        <v>2216410.7599999998</v>
      </c>
      <c r="M21" s="6">
        <v>2216410.7599999998</v>
      </c>
      <c r="N21" s="6">
        <v>2236535.5</v>
      </c>
      <c r="O21" s="1"/>
      <c r="P21" s="1"/>
    </row>
    <row r="22" spans="1:16" x14ac:dyDescent="0.2">
      <c r="A22" s="3" t="s">
        <v>48</v>
      </c>
      <c r="B22" s="6">
        <v>16233694.050000001</v>
      </c>
      <c r="C22" s="6">
        <v>16355053.040000001</v>
      </c>
      <c r="D22" s="6">
        <v>16510427.560000001</v>
      </c>
      <c r="E22" s="6">
        <v>16655456.620000001</v>
      </c>
      <c r="F22" s="6">
        <v>16921972.140000001</v>
      </c>
      <c r="G22" s="6">
        <v>16901685.969999999</v>
      </c>
      <c r="H22" s="6">
        <v>17041765.260000002</v>
      </c>
      <c r="I22" s="6">
        <v>17156365.530000001</v>
      </c>
      <c r="J22" s="6">
        <v>17367935.390000001</v>
      </c>
      <c r="K22" s="6">
        <v>17523897.259999998</v>
      </c>
      <c r="L22" s="6">
        <v>17671375.710000001</v>
      </c>
      <c r="M22" s="6">
        <v>17800358.309999999</v>
      </c>
      <c r="N22" s="6">
        <v>17991110.289999999</v>
      </c>
      <c r="O22" s="1"/>
      <c r="P22" s="1"/>
    </row>
    <row r="23" spans="1:16" x14ac:dyDescent="0.2">
      <c r="A23" s="3" t="s">
        <v>49</v>
      </c>
      <c r="B23" s="6">
        <v>593040.09</v>
      </c>
      <c r="C23" s="6">
        <v>593040.09</v>
      </c>
      <c r="D23" s="6">
        <v>593040.09</v>
      </c>
      <c r="E23" s="6">
        <v>593040.09</v>
      </c>
      <c r="F23" s="6">
        <v>593040.09</v>
      </c>
      <c r="G23" s="6">
        <v>593040.09</v>
      </c>
      <c r="H23" s="6">
        <v>593040.09</v>
      </c>
      <c r="I23" s="6">
        <v>593040.09</v>
      </c>
      <c r="J23" s="6">
        <v>593040.09</v>
      </c>
      <c r="K23" s="6">
        <v>593040.09</v>
      </c>
      <c r="L23" s="6">
        <v>593040.09</v>
      </c>
      <c r="M23" s="6">
        <v>593040.09</v>
      </c>
      <c r="N23" s="6">
        <v>593040.09</v>
      </c>
      <c r="O23" s="1"/>
      <c r="P23" s="1"/>
    </row>
    <row r="24" spans="1:16" x14ac:dyDescent="0.2">
      <c r="A24" s="3" t="s">
        <v>51</v>
      </c>
      <c r="B24" s="6">
        <v>6159457.1799999997</v>
      </c>
      <c r="C24" s="6">
        <v>6322775.9699999997</v>
      </c>
      <c r="D24" s="6">
        <v>6361711.4600000009</v>
      </c>
      <c r="E24" s="6">
        <v>6361711.4600000009</v>
      </c>
      <c r="F24" s="6">
        <v>6362588.8600000003</v>
      </c>
      <c r="G24" s="6">
        <v>6364249.5</v>
      </c>
      <c r="H24" s="6">
        <v>6457040.4299999997</v>
      </c>
      <c r="I24" s="6">
        <v>6489982.3700000001</v>
      </c>
      <c r="J24" s="6">
        <v>6507843.1300000008</v>
      </c>
      <c r="K24" s="6">
        <v>6497238.2699999996</v>
      </c>
      <c r="L24" s="6">
        <v>6524843.0300000003</v>
      </c>
      <c r="M24" s="6">
        <v>6625961.6300000008</v>
      </c>
      <c r="N24" s="6">
        <v>6695727.46</v>
      </c>
      <c r="O24" s="1"/>
      <c r="P24" s="1"/>
    </row>
    <row r="25" spans="1:16" x14ac:dyDescent="0.2">
      <c r="A25" s="3" t="s">
        <v>96</v>
      </c>
      <c r="B25" s="6">
        <v>1043751.35</v>
      </c>
      <c r="C25" s="6">
        <v>1043751.35</v>
      </c>
      <c r="D25" s="6">
        <v>1043751.35</v>
      </c>
      <c r="E25" s="6">
        <v>1043751.35</v>
      </c>
      <c r="F25" s="6">
        <v>1043751.35</v>
      </c>
      <c r="G25" s="6">
        <v>1043751.35</v>
      </c>
      <c r="H25" s="6">
        <v>1043751.35</v>
      </c>
      <c r="I25" s="6">
        <v>1043751.35</v>
      </c>
      <c r="J25" s="6">
        <v>1043751.35</v>
      </c>
      <c r="K25" s="6">
        <v>1043751.35</v>
      </c>
      <c r="L25" s="6">
        <v>1053313.96</v>
      </c>
      <c r="M25" s="6">
        <v>1053753.07</v>
      </c>
      <c r="N25" s="6">
        <v>1053753.07</v>
      </c>
      <c r="O25" s="1"/>
      <c r="P25" s="1"/>
    </row>
    <row r="26" spans="1:16" x14ac:dyDescent="0.2">
      <c r="A26" s="3" t="s">
        <v>53</v>
      </c>
      <c r="B26" s="6">
        <v>2009021.8900000001</v>
      </c>
      <c r="C26" s="6">
        <v>2009021.8900000001</v>
      </c>
      <c r="D26" s="6">
        <v>2009021.8900000001</v>
      </c>
      <c r="E26" s="6">
        <v>2009021.8900000001</v>
      </c>
      <c r="F26" s="6">
        <v>1890725.1300000001</v>
      </c>
      <c r="G26" s="6">
        <v>1890725.1300000001</v>
      </c>
      <c r="H26" s="6">
        <v>1890725.1300000001</v>
      </c>
      <c r="I26" s="6">
        <v>1890725.1300000001</v>
      </c>
      <c r="J26" s="6">
        <v>1890725.1300000001</v>
      </c>
      <c r="K26" s="6">
        <v>1890725.1300000001</v>
      </c>
      <c r="L26" s="6">
        <v>1890725.1300000001</v>
      </c>
      <c r="M26" s="6">
        <v>1890725.1300000001</v>
      </c>
      <c r="N26" s="6">
        <v>1890725.1300000001</v>
      </c>
      <c r="O26" s="1"/>
      <c r="P26" s="1"/>
    </row>
    <row r="27" spans="1:16" x14ac:dyDescent="0.2">
      <c r="A27" s="3" t="s">
        <v>55</v>
      </c>
      <c r="B27" s="6">
        <v>2998550.49</v>
      </c>
      <c r="C27" s="6">
        <v>2998550.49</v>
      </c>
      <c r="D27" s="6">
        <v>3016019.6900000004</v>
      </c>
      <c r="E27" s="6">
        <v>3020496.69</v>
      </c>
      <c r="F27" s="6">
        <v>3055242.59</v>
      </c>
      <c r="G27" s="6">
        <v>3059719.59</v>
      </c>
      <c r="H27" s="6">
        <v>3059719.59</v>
      </c>
      <c r="I27" s="6">
        <v>3059719.59</v>
      </c>
      <c r="J27" s="6">
        <v>3059719.59</v>
      </c>
      <c r="K27" s="6">
        <v>3059719.59</v>
      </c>
      <c r="L27" s="6">
        <v>3059719.59</v>
      </c>
      <c r="M27" s="6">
        <v>3104302.24</v>
      </c>
      <c r="N27" s="6">
        <v>3104302.24</v>
      </c>
      <c r="O27" s="1"/>
      <c r="P27" s="1"/>
    </row>
    <row r="28" spans="1:16" x14ac:dyDescent="0.2">
      <c r="A28" s="3" t="s">
        <v>89</v>
      </c>
      <c r="B28" s="6">
        <v>4047856.17</v>
      </c>
      <c r="C28" s="6">
        <v>4047856.17</v>
      </c>
      <c r="D28" s="6">
        <v>502692.71</v>
      </c>
      <c r="E28" s="6">
        <v>502692.71</v>
      </c>
      <c r="F28" s="6">
        <v>502692.71</v>
      </c>
      <c r="G28" s="6">
        <v>504757.71</v>
      </c>
      <c r="H28" s="6">
        <v>504757.71</v>
      </c>
      <c r="I28" s="6">
        <v>504757.71</v>
      </c>
      <c r="J28" s="6">
        <v>504757.71</v>
      </c>
      <c r="K28" s="6">
        <v>504757.71</v>
      </c>
      <c r="L28" s="6">
        <v>504757.71</v>
      </c>
      <c r="M28" s="6">
        <v>504757.71</v>
      </c>
      <c r="N28" s="6">
        <v>504757.71</v>
      </c>
      <c r="O28" s="1"/>
      <c r="P28" s="1"/>
    </row>
    <row r="29" spans="1:16" x14ac:dyDescent="0.2">
      <c r="A29" s="3" t="s">
        <v>62</v>
      </c>
      <c r="B29" s="18">
        <v>257426.82</v>
      </c>
      <c r="C29" s="6">
        <v>257426.82</v>
      </c>
      <c r="D29" s="6">
        <v>257426.82</v>
      </c>
      <c r="E29" s="6">
        <v>257426.82</v>
      </c>
      <c r="F29" s="6">
        <v>257426.82</v>
      </c>
      <c r="G29" s="6">
        <v>257426.82</v>
      </c>
      <c r="H29" s="6">
        <v>257426.82</v>
      </c>
      <c r="I29" s="6">
        <v>257426.82</v>
      </c>
      <c r="J29" s="6">
        <v>257426.82</v>
      </c>
      <c r="K29" s="6">
        <v>257426.82</v>
      </c>
      <c r="L29" s="6">
        <v>257426.82</v>
      </c>
      <c r="M29" s="6">
        <v>257426.82</v>
      </c>
      <c r="N29" s="6">
        <v>257426.82</v>
      </c>
      <c r="O29" s="1"/>
      <c r="P29" s="1"/>
    </row>
    <row r="30" spans="1:16" x14ac:dyDescent="0.2">
      <c r="A30" s="3" t="s">
        <v>64</v>
      </c>
      <c r="B30" s="6">
        <v>2050440.99</v>
      </c>
      <c r="C30" s="6">
        <v>2050440.99</v>
      </c>
      <c r="D30" s="6">
        <v>2065440.99</v>
      </c>
      <c r="E30" s="6">
        <v>2065440.99</v>
      </c>
      <c r="F30" s="6">
        <v>2065440.99</v>
      </c>
      <c r="G30" s="6">
        <v>2084842.27</v>
      </c>
      <c r="H30" s="6">
        <v>2084842.27</v>
      </c>
      <c r="I30" s="6">
        <v>2084842.27</v>
      </c>
      <c r="J30" s="6">
        <v>2084842.27</v>
      </c>
      <c r="K30" s="6">
        <v>2084842.27</v>
      </c>
      <c r="L30" s="6">
        <v>2090214.77</v>
      </c>
      <c r="M30" s="6">
        <v>2090214.77</v>
      </c>
      <c r="N30" s="6">
        <v>2090214.7700000003</v>
      </c>
      <c r="O30" s="1"/>
      <c r="P30" s="1"/>
    </row>
    <row r="31" spans="1:16" x14ac:dyDescent="0.2">
      <c r="A31" s="3" t="s">
        <v>65</v>
      </c>
      <c r="B31" s="6">
        <v>810056.42</v>
      </c>
      <c r="C31" s="6">
        <v>810056.42</v>
      </c>
      <c r="D31" s="6">
        <v>810056.42</v>
      </c>
      <c r="E31" s="6">
        <v>810056.42</v>
      </c>
      <c r="F31" s="6">
        <v>810056.42</v>
      </c>
      <c r="G31" s="6">
        <v>810056.42</v>
      </c>
      <c r="H31" s="6">
        <v>810056.42</v>
      </c>
      <c r="I31" s="6">
        <v>810056.42</v>
      </c>
      <c r="J31" s="6">
        <v>810056.42</v>
      </c>
      <c r="K31" s="6">
        <v>810056.42</v>
      </c>
      <c r="L31" s="6">
        <v>810056.42</v>
      </c>
      <c r="M31" s="6">
        <v>810056.42</v>
      </c>
      <c r="N31" s="6">
        <v>810056.42</v>
      </c>
      <c r="O31" s="1"/>
      <c r="P31" s="1"/>
    </row>
    <row r="32" spans="1:16" x14ac:dyDescent="0.2">
      <c r="A32" s="3" t="s">
        <v>66</v>
      </c>
      <c r="B32" s="6">
        <v>1061916.1600000001</v>
      </c>
      <c r="C32" s="6">
        <v>1061916.1600000001</v>
      </c>
      <c r="D32" s="6">
        <v>1061916.1600000001</v>
      </c>
      <c r="E32" s="6">
        <v>1061916.1600000001</v>
      </c>
      <c r="F32" s="6">
        <v>1056498.07</v>
      </c>
      <c r="G32" s="6">
        <v>1056498.07</v>
      </c>
      <c r="H32" s="6">
        <v>1061863.72</v>
      </c>
      <c r="I32" s="6">
        <v>1066017.4300000002</v>
      </c>
      <c r="J32" s="6">
        <v>1066017.4300000002</v>
      </c>
      <c r="K32" s="6">
        <v>1042979.13</v>
      </c>
      <c r="L32" s="6">
        <v>1042979.13</v>
      </c>
      <c r="M32" s="6">
        <v>1042979.13</v>
      </c>
      <c r="N32" s="6">
        <v>1041525.06</v>
      </c>
      <c r="O32" s="1"/>
      <c r="P32" s="1"/>
    </row>
    <row r="33" spans="1:16" x14ac:dyDescent="0.2">
      <c r="A33" s="3" t="s">
        <v>97</v>
      </c>
      <c r="B33" s="6">
        <v>140101.44</v>
      </c>
      <c r="C33" s="6">
        <v>140101.44</v>
      </c>
      <c r="D33" s="6">
        <v>140101.44</v>
      </c>
      <c r="E33" s="6">
        <v>143043.96</v>
      </c>
      <c r="F33" s="6">
        <v>143043.96</v>
      </c>
      <c r="G33" s="6">
        <v>143043.96</v>
      </c>
      <c r="H33" s="6">
        <v>143043.96</v>
      </c>
      <c r="I33" s="6">
        <v>143043.96</v>
      </c>
      <c r="J33" s="6">
        <v>143043.96</v>
      </c>
      <c r="K33" s="6">
        <v>143043.96</v>
      </c>
      <c r="L33" s="6">
        <v>143043.96</v>
      </c>
      <c r="M33" s="6">
        <v>143043.96</v>
      </c>
      <c r="N33" s="6">
        <v>143043.96</v>
      </c>
      <c r="O33" s="1"/>
      <c r="P33" s="1"/>
    </row>
    <row r="34" spans="1:16" x14ac:dyDescent="0.2">
      <c r="A34" s="3" t="s">
        <v>67</v>
      </c>
      <c r="B34" s="6">
        <v>131769.79999999999</v>
      </c>
      <c r="C34" s="6">
        <v>114264.01999999999</v>
      </c>
      <c r="D34" s="6">
        <v>103667.26999999999</v>
      </c>
      <c r="E34" s="6">
        <v>121235.69999999998</v>
      </c>
      <c r="F34" s="6">
        <v>124927.19999999998</v>
      </c>
      <c r="G34" s="6">
        <v>124927.19999999998</v>
      </c>
      <c r="H34" s="6">
        <v>124927.19999999998</v>
      </c>
      <c r="I34" s="6">
        <v>129658.16</v>
      </c>
      <c r="J34" s="6">
        <v>129658.16</v>
      </c>
      <c r="K34" s="6">
        <v>128169.37999999999</v>
      </c>
      <c r="L34" s="6">
        <v>128169.37999999999</v>
      </c>
      <c r="M34" s="6">
        <v>128169.37999999999</v>
      </c>
      <c r="N34" s="6">
        <v>124215.54999999999</v>
      </c>
      <c r="O34" s="1"/>
      <c r="P34" s="1"/>
    </row>
    <row r="35" spans="1:16" x14ac:dyDescent="0.2">
      <c r="A35" s="3" t="s">
        <v>68</v>
      </c>
      <c r="B35" s="6">
        <v>188978.16999999998</v>
      </c>
      <c r="C35" s="6">
        <v>188978.16999999998</v>
      </c>
      <c r="D35" s="6">
        <v>188978.16999999998</v>
      </c>
      <c r="E35" s="6">
        <v>188978.16999999998</v>
      </c>
      <c r="F35" s="6">
        <v>188978.16999999998</v>
      </c>
      <c r="G35" s="6">
        <v>188978.16999999998</v>
      </c>
      <c r="H35" s="6">
        <v>188978.16999999998</v>
      </c>
      <c r="I35" s="6">
        <v>188978.16999999998</v>
      </c>
      <c r="J35" s="6">
        <v>188978.16999999998</v>
      </c>
      <c r="K35" s="6">
        <v>188978.16999999998</v>
      </c>
      <c r="L35" s="6">
        <v>188978.16999999998</v>
      </c>
      <c r="M35" s="6">
        <v>188978.16999999998</v>
      </c>
      <c r="N35" s="6">
        <v>187228.33</v>
      </c>
      <c r="O35" s="1"/>
      <c r="P35" s="1"/>
    </row>
    <row r="36" spans="1:16" x14ac:dyDescent="0.2">
      <c r="A36" s="3" t="s">
        <v>69</v>
      </c>
      <c r="B36" s="6">
        <v>5780773.2700000005</v>
      </c>
      <c r="C36" s="6">
        <v>5788000.96</v>
      </c>
      <c r="D36" s="6">
        <v>5789968.8800000008</v>
      </c>
      <c r="E36" s="6">
        <v>5812271.4600000009</v>
      </c>
      <c r="F36" s="6">
        <v>5801184.2999999998</v>
      </c>
      <c r="G36" s="6">
        <v>5806181.5700000003</v>
      </c>
      <c r="H36" s="6">
        <v>5806181.5700000003</v>
      </c>
      <c r="I36" s="6">
        <v>5806181.5700000003</v>
      </c>
      <c r="J36" s="6">
        <v>5806181.5700000003</v>
      </c>
      <c r="K36" s="6">
        <v>5807319.1699999999</v>
      </c>
      <c r="L36" s="6">
        <v>5794828.0500000007</v>
      </c>
      <c r="M36" s="6">
        <v>5795738.1300000008</v>
      </c>
      <c r="N36" s="6">
        <v>5795822.8800000008</v>
      </c>
      <c r="O36" s="1"/>
      <c r="P36" s="1"/>
    </row>
    <row r="37" spans="1:16" x14ac:dyDescent="0.2">
      <c r="A37" s="3" t="s">
        <v>93</v>
      </c>
      <c r="B37" s="6">
        <v>70698.820000000007</v>
      </c>
      <c r="C37" s="6">
        <v>70698.820000000007</v>
      </c>
      <c r="D37" s="6">
        <v>70698.820000000007</v>
      </c>
      <c r="E37" s="6">
        <v>70698.820000000007</v>
      </c>
      <c r="F37" s="6">
        <v>70698.820000000007</v>
      </c>
      <c r="G37" s="6">
        <v>70698.820000000007</v>
      </c>
      <c r="H37" s="6">
        <v>70698.820000000007</v>
      </c>
      <c r="I37" s="6">
        <v>70698.820000000007</v>
      </c>
      <c r="J37" s="6">
        <v>70698.820000000007</v>
      </c>
      <c r="K37" s="6">
        <v>70698.820000000007</v>
      </c>
      <c r="L37" s="6">
        <v>70698.820000000007</v>
      </c>
      <c r="M37" s="6">
        <v>70698.820000000007</v>
      </c>
      <c r="N37" s="6">
        <v>70698.820000000007</v>
      </c>
      <c r="O37" s="1"/>
      <c r="P37" s="1"/>
    </row>
    <row r="38" spans="1:16" x14ac:dyDescent="0.2">
      <c r="A38" s="3" t="s">
        <v>57</v>
      </c>
      <c r="B38" s="6">
        <v>465248.17</v>
      </c>
      <c r="C38" s="6">
        <v>465273.51</v>
      </c>
      <c r="D38" s="6">
        <v>465280.43</v>
      </c>
      <c r="E38" s="6">
        <v>465358.85</v>
      </c>
      <c r="F38" s="6">
        <v>465368.9</v>
      </c>
      <c r="G38" s="6">
        <v>465386.47</v>
      </c>
      <c r="H38" s="6">
        <v>465386.47</v>
      </c>
      <c r="I38" s="6">
        <v>465386.47</v>
      </c>
      <c r="J38" s="6">
        <v>465386.47</v>
      </c>
      <c r="K38" s="6">
        <v>465390.47</v>
      </c>
      <c r="L38" s="6">
        <v>465397.35</v>
      </c>
      <c r="M38" s="6">
        <v>465400.55</v>
      </c>
      <c r="N38" s="6">
        <v>465400.85</v>
      </c>
      <c r="O38" s="1"/>
      <c r="P38" s="1"/>
    </row>
    <row r="39" spans="1:16" x14ac:dyDescent="0.2">
      <c r="A39" s="3" t="s">
        <v>71</v>
      </c>
      <c r="B39" s="6">
        <v>86066.93</v>
      </c>
      <c r="C39" s="6">
        <v>86066.93</v>
      </c>
      <c r="D39" s="6">
        <v>86066.93</v>
      </c>
      <c r="E39" s="6">
        <v>86066.93</v>
      </c>
      <c r="F39" s="6">
        <v>105054.56</v>
      </c>
      <c r="G39" s="6">
        <v>105054.56</v>
      </c>
      <c r="H39" s="6">
        <v>105054.56</v>
      </c>
      <c r="I39" s="6">
        <v>105054.56</v>
      </c>
      <c r="J39" s="6">
        <v>105054.56</v>
      </c>
      <c r="K39" s="6">
        <v>105054.56</v>
      </c>
      <c r="L39" s="6">
        <v>105054.56</v>
      </c>
      <c r="M39" s="6">
        <v>105054.56</v>
      </c>
      <c r="N39" s="6">
        <v>105054.56000000001</v>
      </c>
      <c r="O39" s="1"/>
      <c r="P39" s="1"/>
    </row>
    <row r="40" spans="1:16" x14ac:dyDescent="0.2">
      <c r="A40" s="3" t="s">
        <v>72</v>
      </c>
      <c r="B40" s="6">
        <v>58922.35</v>
      </c>
      <c r="C40" s="6">
        <v>58922.35</v>
      </c>
      <c r="D40" s="6">
        <v>58922.35</v>
      </c>
      <c r="E40" s="6">
        <v>58922.35</v>
      </c>
      <c r="F40" s="6">
        <v>58922.35</v>
      </c>
      <c r="G40" s="6">
        <v>58922.35</v>
      </c>
      <c r="H40" s="6">
        <v>58922.35</v>
      </c>
      <c r="I40" s="6">
        <v>58922.35</v>
      </c>
      <c r="J40" s="6">
        <v>58922.35</v>
      </c>
      <c r="K40" s="6">
        <v>58922.35</v>
      </c>
      <c r="L40" s="6">
        <v>58922.35</v>
      </c>
      <c r="M40" s="6">
        <v>109013.15</v>
      </c>
      <c r="N40" s="6">
        <v>109013.15</v>
      </c>
      <c r="O40" s="1"/>
      <c r="P40" s="1"/>
    </row>
    <row r="41" spans="1:16" x14ac:dyDescent="0.2">
      <c r="A41" s="3" t="s">
        <v>73</v>
      </c>
      <c r="B41" s="6">
        <v>5085222.21</v>
      </c>
      <c r="C41" s="6">
        <v>4933693.53</v>
      </c>
      <c r="D41" s="6">
        <v>4933693.53</v>
      </c>
      <c r="E41" s="6">
        <v>4938836.6899999995</v>
      </c>
      <c r="F41" s="6">
        <v>4938836.6899999995</v>
      </c>
      <c r="G41" s="6">
        <v>4895891.7899999991</v>
      </c>
      <c r="H41" s="6">
        <v>4941405.21</v>
      </c>
      <c r="I41" s="6">
        <v>5002320.8099999996</v>
      </c>
      <c r="J41" s="6">
        <v>5005629.57</v>
      </c>
      <c r="K41" s="6">
        <v>4939705.4800000004</v>
      </c>
      <c r="L41" s="6">
        <v>4961760.6000000006</v>
      </c>
      <c r="M41" s="6">
        <v>5045880.21</v>
      </c>
      <c r="N41" s="6">
        <v>5077831.790000001</v>
      </c>
      <c r="O41" s="1"/>
      <c r="P41" s="1"/>
    </row>
    <row r="42" spans="1:16" x14ac:dyDescent="0.2">
      <c r="A42" s="3" t="s">
        <v>104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1"/>
      <c r="P42" s="1"/>
    </row>
    <row r="43" spans="1:16" x14ac:dyDescent="0.2">
      <c r="A43" s="3" t="s">
        <v>74</v>
      </c>
      <c r="B43" s="6">
        <v>79064.06</v>
      </c>
      <c r="C43" s="6">
        <v>79064.06</v>
      </c>
      <c r="D43" s="6">
        <v>79064.06</v>
      </c>
      <c r="E43" s="6">
        <v>79064.06</v>
      </c>
      <c r="F43" s="6">
        <v>79064.06</v>
      </c>
      <c r="G43" s="6">
        <v>79064.06</v>
      </c>
      <c r="H43" s="6">
        <v>79064.06</v>
      </c>
      <c r="I43" s="6">
        <v>79064.06</v>
      </c>
      <c r="J43" s="6">
        <v>79064.06</v>
      </c>
      <c r="K43" s="6">
        <v>79064.06</v>
      </c>
      <c r="L43" s="6">
        <v>79064.06</v>
      </c>
      <c r="M43" s="6">
        <v>79064.06</v>
      </c>
      <c r="N43" s="6">
        <v>79064.06</v>
      </c>
      <c r="O43" s="1"/>
      <c r="P43" s="1"/>
    </row>
    <row r="44" spans="1:16" x14ac:dyDescent="0.2">
      <c r="A44" s="3" t="s">
        <v>99</v>
      </c>
      <c r="B44" s="6">
        <v>28510.13</v>
      </c>
      <c r="C44" s="6">
        <v>28510.13</v>
      </c>
      <c r="D44" s="6">
        <v>28510.13</v>
      </c>
      <c r="E44" s="6">
        <v>28510.13</v>
      </c>
      <c r="F44" s="6">
        <v>28510.13</v>
      </c>
      <c r="G44" s="6">
        <v>28510.13</v>
      </c>
      <c r="H44" s="6">
        <v>28510.13</v>
      </c>
      <c r="I44" s="6">
        <v>28510.13</v>
      </c>
      <c r="J44" s="6">
        <v>28510.13</v>
      </c>
      <c r="K44" s="6">
        <v>28510.13</v>
      </c>
      <c r="L44" s="6">
        <v>29982.45</v>
      </c>
      <c r="M44" s="6">
        <v>29982.45</v>
      </c>
      <c r="N44" s="6">
        <v>29982.45</v>
      </c>
      <c r="O44" s="1"/>
      <c r="P44" s="1"/>
    </row>
    <row r="45" spans="1:16" x14ac:dyDescent="0.2">
      <c r="A45" s="3" t="s">
        <v>76</v>
      </c>
      <c r="B45" s="6">
        <v>1049428.19</v>
      </c>
      <c r="C45" s="6">
        <v>1049428.19</v>
      </c>
      <c r="D45" s="6">
        <v>1049428.19</v>
      </c>
      <c r="E45" s="6">
        <v>1054896.71</v>
      </c>
      <c r="F45" s="6">
        <v>1054896.71</v>
      </c>
      <c r="G45" s="6">
        <v>1070790.1800000002</v>
      </c>
      <c r="H45" s="6">
        <v>1084972.9999999998</v>
      </c>
      <c r="I45" s="6">
        <v>1099323.8999999999</v>
      </c>
      <c r="J45" s="6">
        <v>1099323.8999999999</v>
      </c>
      <c r="K45" s="6">
        <v>1092366.8</v>
      </c>
      <c r="L45" s="6">
        <v>1102874.2200000002</v>
      </c>
      <c r="M45" s="6">
        <v>1102874.22</v>
      </c>
      <c r="N45" s="6">
        <v>1115043.47</v>
      </c>
      <c r="O45" s="1"/>
      <c r="P45" s="1"/>
    </row>
    <row r="46" spans="1:16" x14ac:dyDescent="0.2">
      <c r="A46" s="3" t="s">
        <v>78</v>
      </c>
      <c r="B46" s="6">
        <v>1467893.1</v>
      </c>
      <c r="C46" s="6">
        <v>1467893.1</v>
      </c>
      <c r="D46" s="6">
        <v>1467893.1</v>
      </c>
      <c r="E46" s="6">
        <v>1467893.1</v>
      </c>
      <c r="F46" s="6">
        <v>1467893.1</v>
      </c>
      <c r="G46" s="6">
        <v>1467893.1</v>
      </c>
      <c r="H46" s="6">
        <v>1467893.1</v>
      </c>
      <c r="I46" s="6">
        <v>1467893.1</v>
      </c>
      <c r="J46" s="6">
        <v>1467893.1</v>
      </c>
      <c r="K46" s="6">
        <v>1473061.1300000001</v>
      </c>
      <c r="L46" s="6">
        <v>1473061.1300000001</v>
      </c>
      <c r="M46" s="6">
        <v>1473061.1300000001</v>
      </c>
      <c r="N46" s="6">
        <v>1412158.74</v>
      </c>
      <c r="O46" s="1"/>
      <c r="P46" s="1"/>
    </row>
    <row r="47" spans="1:16" x14ac:dyDescent="0.2">
      <c r="A47" s="3" t="s">
        <v>80</v>
      </c>
      <c r="B47" s="6">
        <v>2023116.41</v>
      </c>
      <c r="C47" s="6">
        <v>2023116.4100000001</v>
      </c>
      <c r="D47" s="6">
        <v>2023116.4100000001</v>
      </c>
      <c r="E47" s="6">
        <v>2086264.84</v>
      </c>
      <c r="F47" s="6">
        <v>2085569.3900000001</v>
      </c>
      <c r="G47" s="6">
        <v>2048062.85</v>
      </c>
      <c r="H47" s="6">
        <v>2048062.85</v>
      </c>
      <c r="I47" s="6">
        <v>2048062.85</v>
      </c>
      <c r="J47" s="6">
        <v>2048062.85</v>
      </c>
      <c r="K47" s="6">
        <v>2065167.12</v>
      </c>
      <c r="L47" s="6">
        <v>2067682.6900000002</v>
      </c>
      <c r="M47" s="6">
        <v>2027180.73</v>
      </c>
      <c r="N47" s="6">
        <v>1987739.5</v>
      </c>
      <c r="O47" s="1"/>
      <c r="P47" s="1"/>
    </row>
    <row r="48" spans="1:16" x14ac:dyDescent="0.2">
      <c r="A48" s="3" t="s">
        <v>81</v>
      </c>
      <c r="B48" s="6">
        <v>20124.740000000002</v>
      </c>
      <c r="C48" s="6">
        <v>20124.740000000002</v>
      </c>
      <c r="D48" s="6">
        <v>20124.740000000002</v>
      </c>
      <c r="E48" s="6">
        <v>20124.740000000002</v>
      </c>
      <c r="F48" s="6">
        <v>20124.740000000002</v>
      </c>
      <c r="G48" s="6">
        <v>20124.740000000002</v>
      </c>
      <c r="H48" s="6">
        <v>20124.740000000002</v>
      </c>
      <c r="I48" s="6">
        <v>20124.740000000002</v>
      </c>
      <c r="J48" s="6">
        <v>20124.740000000002</v>
      </c>
      <c r="K48" s="6">
        <v>20124.740000000002</v>
      </c>
      <c r="L48" s="6">
        <v>20124.740000000002</v>
      </c>
      <c r="M48" s="6">
        <v>20124.740000000002</v>
      </c>
      <c r="N48" s="6">
        <v>0</v>
      </c>
      <c r="O48" s="1"/>
      <c r="P48" s="1"/>
    </row>
    <row r="49" spans="1:16" x14ac:dyDescent="0.2">
      <c r="A49" s="3" t="s">
        <v>82</v>
      </c>
      <c r="B49" s="6">
        <v>251082.95</v>
      </c>
      <c r="C49" s="6">
        <v>251082.95</v>
      </c>
      <c r="D49" s="6">
        <v>251082.95</v>
      </c>
      <c r="E49" s="6">
        <v>251082.95</v>
      </c>
      <c r="F49" s="6">
        <v>251082.95</v>
      </c>
      <c r="G49" s="6">
        <v>251082.95</v>
      </c>
      <c r="H49" s="6">
        <v>251082.95</v>
      </c>
      <c r="I49" s="6">
        <v>251082.95</v>
      </c>
      <c r="J49" s="6">
        <v>251082.95</v>
      </c>
      <c r="K49" s="6">
        <v>251082.95</v>
      </c>
      <c r="L49" s="6">
        <v>251082.95</v>
      </c>
      <c r="M49" s="6">
        <v>251082.95</v>
      </c>
      <c r="N49" s="6">
        <v>251082.95</v>
      </c>
      <c r="O49" s="1"/>
      <c r="P49" s="1"/>
    </row>
    <row r="50" spans="1:16" x14ac:dyDescent="0.2">
      <c r="A50" s="3" t="s">
        <v>59</v>
      </c>
      <c r="B50" s="6">
        <v>88100.15</v>
      </c>
      <c r="C50" s="6">
        <v>88100.15</v>
      </c>
      <c r="D50" s="6">
        <v>88100.15</v>
      </c>
      <c r="E50" s="6">
        <v>88100.15</v>
      </c>
      <c r="F50" s="6">
        <v>88100.15</v>
      </c>
      <c r="G50" s="6">
        <v>88100.15</v>
      </c>
      <c r="H50" s="6">
        <v>88100.15</v>
      </c>
      <c r="I50" s="6">
        <v>88100.15</v>
      </c>
      <c r="J50" s="6">
        <v>88100.15</v>
      </c>
      <c r="K50" s="6">
        <v>88100.15</v>
      </c>
      <c r="L50" s="6">
        <v>88100.15</v>
      </c>
      <c r="M50" s="6">
        <v>88100.15</v>
      </c>
      <c r="N50" s="6">
        <v>88100.15</v>
      </c>
      <c r="O50" s="1"/>
      <c r="P50" s="1"/>
    </row>
    <row r="51" spans="1:16" x14ac:dyDescent="0.2">
      <c r="A51" s="3" t="s">
        <v>120</v>
      </c>
      <c r="B51" s="6">
        <v>489948856.39000016</v>
      </c>
      <c r="C51" s="6">
        <v>492910197.38000017</v>
      </c>
      <c r="D51" s="6">
        <v>492215535.22000003</v>
      </c>
      <c r="E51" s="6">
        <v>496868755.18999994</v>
      </c>
      <c r="F51" s="6">
        <v>499477341.0399999</v>
      </c>
      <c r="G51" s="6">
        <v>503250677.53999996</v>
      </c>
      <c r="H51" s="6">
        <v>509058128.12999994</v>
      </c>
      <c r="I51" s="6">
        <v>511509523.86999995</v>
      </c>
      <c r="J51" s="6">
        <v>516808724.51000005</v>
      </c>
      <c r="K51" s="6">
        <v>519212255.0999999</v>
      </c>
      <c r="L51" s="6">
        <v>521596363.49999994</v>
      </c>
      <c r="M51" s="6">
        <v>524144147.85999978</v>
      </c>
      <c r="N51" s="6">
        <v>531098175.31999999</v>
      </c>
      <c r="O51" s="1"/>
      <c r="P51" s="1"/>
    </row>
    <row r="52" spans="1:16" x14ac:dyDescent="0.2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1"/>
      <c r="P52" s="1"/>
    </row>
    <row r="53" spans="1:16" x14ac:dyDescent="0.2">
      <c r="A53" s="3" t="s">
        <v>163</v>
      </c>
      <c r="B53" s="6">
        <f>+B51-B4</f>
        <v>489940420.68000019</v>
      </c>
      <c r="C53" s="6">
        <f>+C51-C4</f>
        <v>492901761.6700002</v>
      </c>
      <c r="D53" s="6">
        <f>+D51-D4</f>
        <v>492207099.51000005</v>
      </c>
      <c r="E53" s="6">
        <f>+E51-E4</f>
        <v>496860319.47999996</v>
      </c>
      <c r="F53" s="6">
        <f t="shared" ref="F53:N53" si="0">+F51-F4</f>
        <v>499468905.32999992</v>
      </c>
      <c r="G53" s="6">
        <f t="shared" si="0"/>
        <v>503242241.82999998</v>
      </c>
      <c r="H53" s="6">
        <f t="shared" si="0"/>
        <v>509049692.41999996</v>
      </c>
      <c r="I53" s="6">
        <f t="shared" si="0"/>
        <v>511501088.15999997</v>
      </c>
      <c r="J53" s="6">
        <f t="shared" si="0"/>
        <v>516800288.80000007</v>
      </c>
      <c r="K53" s="6">
        <f t="shared" si="0"/>
        <v>519203819.38999993</v>
      </c>
      <c r="L53" s="6">
        <f t="shared" si="0"/>
        <v>521587927.78999996</v>
      </c>
      <c r="M53" s="6">
        <f t="shared" si="0"/>
        <v>524135712.1499998</v>
      </c>
      <c r="N53" s="6">
        <f t="shared" si="0"/>
        <v>531089739.61000001</v>
      </c>
    </row>
    <row r="54" spans="1:16" x14ac:dyDescent="0.2">
      <c r="B54" s="6">
        <v>486395256.84000009</v>
      </c>
      <c r="C54" s="6">
        <v>489356597.82999998</v>
      </c>
      <c r="D54" s="6">
        <v>492207099.13</v>
      </c>
      <c r="E54" s="6">
        <v>496860319.09999996</v>
      </c>
      <c r="F54" s="6">
        <v>499468904.94999999</v>
      </c>
      <c r="G54" s="6">
        <v>503242241.45000005</v>
      </c>
      <c r="H54" s="6">
        <v>509049692.0399999</v>
      </c>
      <c r="I54" s="6">
        <v>511501088.15999997</v>
      </c>
      <c r="J54" s="6">
        <v>516800288.80000001</v>
      </c>
      <c r="K54" s="6">
        <v>519203819.39000005</v>
      </c>
      <c r="L54" s="6">
        <v>521587927.78999996</v>
      </c>
      <c r="M54" s="6">
        <v>524135712.14999992</v>
      </c>
      <c r="N54" s="6">
        <v>531089739.15999991</v>
      </c>
      <c r="O54">
        <v>507761437</v>
      </c>
    </row>
    <row r="55" spans="1:16" x14ac:dyDescent="0.2">
      <c r="B55" s="6">
        <f>+B53-B54</f>
        <v>3545163.840000093</v>
      </c>
      <c r="C55" s="6">
        <f>+C53-C54</f>
        <v>3545163.8400002122</v>
      </c>
      <c r="D55" s="6">
        <f>+D53-D54</f>
        <v>0.38000005483627319</v>
      </c>
      <c r="E55" s="6">
        <f>+E53-E54</f>
        <v>0.37999999523162842</v>
      </c>
      <c r="F55" s="6">
        <f t="shared" ref="F55:N55" si="1">+F53-F54</f>
        <v>0.37999993562698364</v>
      </c>
      <c r="G55" s="6">
        <f t="shared" si="1"/>
        <v>0.37999993562698364</v>
      </c>
      <c r="H55" s="6">
        <f t="shared" si="1"/>
        <v>0.38000005483627319</v>
      </c>
      <c r="I55" s="6">
        <f t="shared" si="1"/>
        <v>0</v>
      </c>
      <c r="J55" s="6">
        <f t="shared" si="1"/>
        <v>0</v>
      </c>
      <c r="K55" s="6">
        <f t="shared" si="1"/>
        <v>0</v>
      </c>
      <c r="L55" s="6">
        <f t="shared" si="1"/>
        <v>0</v>
      </c>
      <c r="M55" s="6">
        <f t="shared" si="1"/>
        <v>0</v>
      </c>
      <c r="N55" s="6">
        <f t="shared" si="1"/>
        <v>0.4500001072883606</v>
      </c>
    </row>
    <row r="56" spans="1:16" x14ac:dyDescent="0.2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spans="1:16" x14ac:dyDescent="0.2">
      <c r="B57"/>
      <c r="C57"/>
      <c r="D57"/>
      <c r="E57"/>
      <c r="F57"/>
      <c r="G57"/>
      <c r="H57"/>
      <c r="I57"/>
      <c r="J57"/>
      <c r="K57"/>
      <c r="L57"/>
    </row>
    <row r="58" spans="1:16" x14ac:dyDescent="0.2">
      <c r="B58"/>
      <c r="C58"/>
      <c r="D58"/>
      <c r="E58"/>
      <c r="F58"/>
      <c r="G58"/>
      <c r="H58"/>
      <c r="I58"/>
      <c r="J58"/>
      <c r="K58"/>
      <c r="L58"/>
    </row>
    <row r="59" spans="1:16" x14ac:dyDescent="0.2">
      <c r="B59"/>
      <c r="C59"/>
      <c r="D59"/>
      <c r="E59"/>
      <c r="F59"/>
      <c r="G59"/>
      <c r="H59"/>
      <c r="I59"/>
      <c r="J59"/>
      <c r="K59"/>
      <c r="L59"/>
    </row>
    <row r="60" spans="1:16" x14ac:dyDescent="0.2">
      <c r="B60"/>
      <c r="C60"/>
      <c r="D60"/>
      <c r="E60"/>
      <c r="F60"/>
      <c r="G60"/>
      <c r="H60"/>
      <c r="I60"/>
      <c r="J60"/>
      <c r="K60"/>
      <c r="L60"/>
    </row>
    <row r="61" spans="1:16" x14ac:dyDescent="0.2">
      <c r="B61"/>
      <c r="C61"/>
      <c r="D61"/>
      <c r="E61"/>
      <c r="F61"/>
      <c r="G61"/>
      <c r="H61"/>
      <c r="I61"/>
      <c r="J61"/>
      <c r="K61"/>
      <c r="L61"/>
    </row>
    <row r="62" spans="1:16" x14ac:dyDescent="0.2">
      <c r="B62"/>
      <c r="C62"/>
      <c r="D62"/>
      <c r="E62"/>
      <c r="F62"/>
      <c r="G62"/>
      <c r="H62"/>
      <c r="I62"/>
      <c r="J62"/>
      <c r="K62"/>
      <c r="L62"/>
    </row>
    <row r="63" spans="1:16" x14ac:dyDescent="0.2">
      <c r="B63"/>
      <c r="C63"/>
      <c r="D63"/>
      <c r="E63"/>
      <c r="F63"/>
      <c r="G63"/>
      <c r="H63"/>
      <c r="I63"/>
      <c r="J63"/>
      <c r="K63"/>
      <c r="L63"/>
    </row>
    <row r="64" spans="1:16" x14ac:dyDescent="0.2">
      <c r="B64"/>
      <c r="C64"/>
      <c r="D64"/>
      <c r="E64"/>
      <c r="F64"/>
      <c r="G64"/>
      <c r="H64"/>
      <c r="I64"/>
      <c r="J64"/>
      <c r="K64"/>
      <c r="L64"/>
    </row>
    <row r="65" spans="2:12" x14ac:dyDescent="0.2">
      <c r="B65"/>
      <c r="C65"/>
      <c r="D65"/>
      <c r="E65"/>
      <c r="F65"/>
      <c r="G65"/>
      <c r="H65"/>
      <c r="I65"/>
      <c r="J65"/>
      <c r="K65"/>
      <c r="L65"/>
    </row>
    <row r="66" spans="2:12" x14ac:dyDescent="0.2">
      <c r="B66"/>
      <c r="C66"/>
      <c r="D66"/>
      <c r="E66"/>
      <c r="F66"/>
      <c r="G66"/>
      <c r="H66"/>
      <c r="I66"/>
      <c r="J66"/>
      <c r="K66"/>
      <c r="L66"/>
    </row>
    <row r="67" spans="2:12" x14ac:dyDescent="0.2">
      <c r="B67"/>
      <c r="C67"/>
      <c r="D67"/>
      <c r="E67"/>
      <c r="F67"/>
      <c r="G67"/>
      <c r="H67"/>
      <c r="I67"/>
      <c r="J67"/>
      <c r="K67"/>
      <c r="L67"/>
    </row>
    <row r="68" spans="2:12" x14ac:dyDescent="0.2">
      <c r="B68"/>
      <c r="C68"/>
      <c r="D68"/>
      <c r="E68"/>
      <c r="F68"/>
      <c r="G68"/>
      <c r="H68"/>
      <c r="I68"/>
      <c r="J68"/>
      <c r="K68"/>
      <c r="L68"/>
    </row>
    <row r="69" spans="2:12" x14ac:dyDescent="0.2">
      <c r="B69"/>
      <c r="C69"/>
      <c r="D69"/>
      <c r="E69"/>
      <c r="F69"/>
      <c r="G69"/>
      <c r="H69"/>
      <c r="I69"/>
      <c r="J69"/>
      <c r="K69"/>
      <c r="L69"/>
    </row>
    <row r="70" spans="2:12" x14ac:dyDescent="0.2">
      <c r="B70"/>
      <c r="C70"/>
      <c r="D70"/>
      <c r="E70"/>
      <c r="F70"/>
      <c r="G70"/>
      <c r="H70"/>
      <c r="I70"/>
      <c r="J70"/>
      <c r="K70"/>
      <c r="L70"/>
    </row>
    <row r="71" spans="2:12" x14ac:dyDescent="0.2">
      <c r="B71"/>
      <c r="C71"/>
      <c r="D71"/>
      <c r="E71"/>
      <c r="F71"/>
      <c r="G71"/>
      <c r="H71"/>
      <c r="I71"/>
      <c r="J71"/>
      <c r="K71"/>
      <c r="L71"/>
    </row>
    <row r="72" spans="2:12" x14ac:dyDescent="0.2">
      <c r="B72"/>
      <c r="C72"/>
      <c r="D72"/>
      <c r="E72"/>
      <c r="F72"/>
      <c r="G72"/>
      <c r="H72"/>
      <c r="I72"/>
      <c r="J72"/>
      <c r="K72"/>
      <c r="L72"/>
    </row>
    <row r="73" spans="2:12" x14ac:dyDescent="0.2">
      <c r="B73"/>
      <c r="C73"/>
      <c r="D73"/>
      <c r="E73"/>
      <c r="F73"/>
      <c r="G73"/>
      <c r="H73"/>
      <c r="I73"/>
      <c r="J73"/>
      <c r="K73"/>
      <c r="L73"/>
    </row>
    <row r="74" spans="2:12" x14ac:dyDescent="0.2">
      <c r="B74"/>
      <c r="C74"/>
      <c r="D74"/>
      <c r="E74"/>
      <c r="F74"/>
      <c r="G74"/>
      <c r="H74"/>
      <c r="I74"/>
      <c r="J74"/>
      <c r="K74"/>
      <c r="L74"/>
    </row>
    <row r="75" spans="2:12" x14ac:dyDescent="0.2">
      <c r="B75"/>
      <c r="C75"/>
      <c r="D75"/>
      <c r="E75"/>
      <c r="F75"/>
      <c r="G75"/>
      <c r="H75"/>
      <c r="I75"/>
      <c r="J75"/>
      <c r="K75"/>
      <c r="L75"/>
    </row>
    <row r="76" spans="2:12" x14ac:dyDescent="0.2">
      <c r="B76"/>
      <c r="C76"/>
      <c r="D76"/>
      <c r="E76"/>
      <c r="F76"/>
      <c r="G76"/>
      <c r="H76"/>
      <c r="I76"/>
      <c r="J76"/>
      <c r="K76"/>
      <c r="L76"/>
    </row>
    <row r="77" spans="2:12" x14ac:dyDescent="0.2">
      <c r="B77"/>
      <c r="C77"/>
      <c r="D77"/>
      <c r="E77"/>
      <c r="F77"/>
      <c r="G77"/>
      <c r="H77"/>
      <c r="I77"/>
      <c r="J77"/>
      <c r="K77"/>
      <c r="L77"/>
    </row>
    <row r="78" spans="2:12" x14ac:dyDescent="0.2">
      <c r="B78"/>
      <c r="C78"/>
      <c r="D78"/>
      <c r="E78"/>
      <c r="F78"/>
      <c r="G78"/>
      <c r="H78"/>
      <c r="I78"/>
      <c r="J78"/>
      <c r="K78"/>
      <c r="L78"/>
    </row>
    <row r="79" spans="2:12" x14ac:dyDescent="0.2">
      <c r="B79"/>
      <c r="C79"/>
      <c r="D79"/>
      <c r="E79"/>
      <c r="F79"/>
      <c r="G79"/>
      <c r="H79"/>
      <c r="I79"/>
      <c r="J79"/>
      <c r="K79"/>
      <c r="L79"/>
    </row>
    <row r="80" spans="2:12" x14ac:dyDescent="0.2">
      <c r="B80"/>
      <c r="C80"/>
      <c r="D80"/>
      <c r="E80"/>
      <c r="F80"/>
      <c r="G80"/>
      <c r="H80"/>
      <c r="I80"/>
      <c r="J80"/>
      <c r="K80"/>
      <c r="L80"/>
    </row>
    <row r="81" spans="2:12" x14ac:dyDescent="0.2">
      <c r="B81"/>
      <c r="C81"/>
      <c r="D81"/>
      <c r="E81"/>
      <c r="F81"/>
      <c r="G81"/>
      <c r="H81"/>
      <c r="I81"/>
      <c r="J81"/>
      <c r="K81"/>
      <c r="L81"/>
    </row>
    <row r="82" spans="2:12" x14ac:dyDescent="0.2">
      <c r="B82"/>
      <c r="C82"/>
      <c r="D82"/>
      <c r="E82"/>
      <c r="F82"/>
      <c r="G82"/>
      <c r="H82"/>
      <c r="I82"/>
      <c r="J82"/>
      <c r="K82"/>
      <c r="L82"/>
    </row>
    <row r="83" spans="2:12" x14ac:dyDescent="0.2">
      <c r="B83"/>
      <c r="C83"/>
      <c r="D83"/>
      <c r="E83"/>
      <c r="F83"/>
      <c r="G83"/>
      <c r="H83"/>
      <c r="I83"/>
      <c r="J83"/>
      <c r="K83"/>
      <c r="L83"/>
    </row>
    <row r="84" spans="2:12" x14ac:dyDescent="0.2">
      <c r="B84"/>
      <c r="C84"/>
      <c r="D84"/>
      <c r="E84"/>
      <c r="F84"/>
      <c r="G84"/>
      <c r="H84"/>
      <c r="I84"/>
      <c r="J84"/>
      <c r="K84"/>
      <c r="L84"/>
    </row>
    <row r="85" spans="2:12" x14ac:dyDescent="0.2">
      <c r="B85"/>
      <c r="C85"/>
      <c r="D85"/>
      <c r="E85"/>
      <c r="F85"/>
      <c r="G85"/>
      <c r="H85"/>
      <c r="I85"/>
      <c r="J85"/>
      <c r="K85"/>
      <c r="L85"/>
    </row>
    <row r="86" spans="2:12" x14ac:dyDescent="0.2">
      <c r="B86"/>
      <c r="C86"/>
      <c r="D86"/>
      <c r="E86"/>
      <c r="F86"/>
      <c r="G86"/>
      <c r="H86"/>
      <c r="I86"/>
      <c r="J86"/>
      <c r="K86"/>
      <c r="L86"/>
    </row>
    <row r="87" spans="2:12" x14ac:dyDescent="0.2">
      <c r="B87"/>
      <c r="C87"/>
      <c r="D87"/>
      <c r="E87"/>
      <c r="F87"/>
      <c r="G87"/>
      <c r="H87"/>
      <c r="I87"/>
      <c r="J87"/>
      <c r="K87"/>
      <c r="L87"/>
    </row>
    <row r="88" spans="2:12" x14ac:dyDescent="0.2">
      <c r="B88"/>
      <c r="C88"/>
      <c r="D88"/>
      <c r="E88"/>
      <c r="F88"/>
      <c r="G88"/>
      <c r="H88"/>
      <c r="I88"/>
      <c r="J88"/>
      <c r="K88"/>
      <c r="L88"/>
    </row>
    <row r="89" spans="2:12" x14ac:dyDescent="0.2">
      <c r="B89"/>
      <c r="C89"/>
      <c r="D89"/>
      <c r="E89"/>
      <c r="F89"/>
      <c r="G89"/>
      <c r="H89"/>
      <c r="I89"/>
      <c r="J89"/>
      <c r="K89"/>
      <c r="L89"/>
    </row>
    <row r="90" spans="2:12" x14ac:dyDescent="0.2">
      <c r="B90"/>
      <c r="C90"/>
      <c r="D90"/>
      <c r="E90"/>
      <c r="F90"/>
      <c r="G90"/>
      <c r="H90"/>
      <c r="I90"/>
      <c r="J90"/>
      <c r="K90"/>
      <c r="L90"/>
    </row>
    <row r="91" spans="2:12" x14ac:dyDescent="0.2">
      <c r="B91"/>
      <c r="C91"/>
      <c r="D91"/>
      <c r="E91"/>
      <c r="F91"/>
      <c r="G91"/>
      <c r="H91"/>
      <c r="I91"/>
      <c r="J91"/>
      <c r="K91"/>
      <c r="L91"/>
    </row>
    <row r="92" spans="2:12" x14ac:dyDescent="0.2">
      <c r="B92"/>
      <c r="C92"/>
      <c r="D92"/>
      <c r="E92"/>
      <c r="F92"/>
      <c r="G92"/>
      <c r="H92"/>
      <c r="I92"/>
      <c r="J92"/>
      <c r="K92"/>
      <c r="L92"/>
    </row>
    <row r="93" spans="2:12" x14ac:dyDescent="0.2">
      <c r="B93"/>
      <c r="C93"/>
      <c r="D93"/>
      <c r="E93"/>
      <c r="F93"/>
      <c r="G93"/>
      <c r="H93"/>
      <c r="I93"/>
      <c r="J93"/>
      <c r="K93"/>
      <c r="L93"/>
    </row>
    <row r="94" spans="2:12" x14ac:dyDescent="0.2">
      <c r="B94"/>
      <c r="C94"/>
      <c r="D94"/>
      <c r="E94"/>
      <c r="F94"/>
      <c r="G94"/>
      <c r="H94"/>
      <c r="I94"/>
      <c r="J94"/>
      <c r="K94"/>
      <c r="L94"/>
    </row>
    <row r="95" spans="2:12" x14ac:dyDescent="0.2">
      <c r="B95"/>
      <c r="C95"/>
      <c r="D95"/>
      <c r="E95"/>
      <c r="F95"/>
      <c r="G95"/>
      <c r="H95"/>
      <c r="I95"/>
      <c r="J95"/>
      <c r="K95"/>
      <c r="L95"/>
    </row>
    <row r="96" spans="2:12" x14ac:dyDescent="0.2">
      <c r="B96"/>
      <c r="C96"/>
      <c r="D96"/>
      <c r="E96"/>
      <c r="F96"/>
      <c r="G96"/>
      <c r="H96"/>
      <c r="I96"/>
      <c r="J96"/>
      <c r="K96"/>
      <c r="L96"/>
    </row>
    <row r="97" spans="2:12" x14ac:dyDescent="0.2">
      <c r="B97"/>
      <c r="C97"/>
      <c r="D97"/>
      <c r="E97"/>
      <c r="F97"/>
      <c r="G97"/>
      <c r="H97"/>
      <c r="I97"/>
      <c r="J97"/>
      <c r="K97"/>
      <c r="L97"/>
    </row>
    <row r="98" spans="2:12" x14ac:dyDescent="0.2">
      <c r="B98"/>
      <c r="C98"/>
      <c r="D98"/>
      <c r="E98"/>
      <c r="F98"/>
      <c r="G98"/>
      <c r="H98"/>
      <c r="I98"/>
      <c r="J98"/>
      <c r="K98"/>
      <c r="L98"/>
    </row>
    <row r="99" spans="2:12" x14ac:dyDescent="0.2">
      <c r="B99"/>
      <c r="C99"/>
      <c r="D99"/>
      <c r="E99"/>
      <c r="F99"/>
      <c r="G99"/>
      <c r="H99"/>
      <c r="I99"/>
      <c r="J99"/>
      <c r="K99"/>
      <c r="L99"/>
    </row>
    <row r="100" spans="2:12" x14ac:dyDescent="0.2">
      <c r="B100"/>
      <c r="C100"/>
      <c r="D100"/>
      <c r="E100"/>
      <c r="F100"/>
      <c r="G100"/>
      <c r="H100"/>
      <c r="I100"/>
      <c r="J100"/>
      <c r="K100"/>
      <c r="L100"/>
    </row>
    <row r="101" spans="2:12" x14ac:dyDescent="0.2">
      <c r="B101"/>
      <c r="C101"/>
      <c r="D101"/>
      <c r="E101"/>
      <c r="F101"/>
      <c r="G101"/>
      <c r="H101"/>
      <c r="I101"/>
      <c r="J101"/>
      <c r="K101"/>
      <c r="L101"/>
    </row>
    <row r="102" spans="2:12" x14ac:dyDescent="0.2">
      <c r="B102"/>
      <c r="C102"/>
      <c r="D102"/>
      <c r="E102"/>
      <c r="F102"/>
      <c r="G102"/>
      <c r="H102"/>
      <c r="I102"/>
      <c r="J102"/>
      <c r="K102"/>
      <c r="L102"/>
    </row>
    <row r="103" spans="2:12" x14ac:dyDescent="0.2">
      <c r="B103"/>
      <c r="C103"/>
      <c r="D103"/>
      <c r="E103"/>
      <c r="F103"/>
      <c r="G103"/>
      <c r="H103"/>
      <c r="I103"/>
      <c r="J103"/>
      <c r="K103"/>
      <c r="L103"/>
    </row>
    <row r="104" spans="2:12" x14ac:dyDescent="0.2">
      <c r="B104"/>
      <c r="C104"/>
      <c r="D104"/>
      <c r="E104"/>
      <c r="F104"/>
      <c r="G104"/>
      <c r="H104"/>
      <c r="I104"/>
      <c r="J104"/>
      <c r="K104"/>
      <c r="L104"/>
    </row>
    <row r="105" spans="2:12" x14ac:dyDescent="0.2">
      <c r="B105"/>
      <c r="C105"/>
      <c r="D105"/>
      <c r="E105"/>
      <c r="F105"/>
      <c r="G105"/>
      <c r="H105"/>
      <c r="I105"/>
      <c r="J105"/>
      <c r="K105"/>
      <c r="L105"/>
    </row>
    <row r="106" spans="2:12" x14ac:dyDescent="0.2">
      <c r="B106"/>
      <c r="C106"/>
      <c r="D106"/>
      <c r="E106"/>
      <c r="F106"/>
      <c r="G106"/>
      <c r="H106"/>
      <c r="I106"/>
      <c r="J106"/>
      <c r="K106"/>
      <c r="L106"/>
    </row>
    <row r="107" spans="2:12" x14ac:dyDescent="0.2">
      <c r="B107"/>
      <c r="C107"/>
      <c r="D107"/>
      <c r="E107"/>
      <c r="F107"/>
      <c r="G107"/>
      <c r="H107"/>
      <c r="I107"/>
      <c r="J107"/>
      <c r="K107"/>
      <c r="L107"/>
    </row>
    <row r="108" spans="2:12" x14ac:dyDescent="0.2">
      <c r="B108"/>
      <c r="C108"/>
      <c r="D108"/>
      <c r="E108"/>
      <c r="F108"/>
      <c r="G108"/>
      <c r="H108"/>
      <c r="I108"/>
      <c r="J108"/>
      <c r="K108"/>
      <c r="L108"/>
    </row>
    <row r="109" spans="2:12" x14ac:dyDescent="0.2">
      <c r="B109"/>
      <c r="C109"/>
      <c r="D109"/>
      <c r="E109"/>
      <c r="F109"/>
      <c r="G109"/>
      <c r="H109"/>
      <c r="I109"/>
      <c r="J109"/>
      <c r="K109"/>
      <c r="L109"/>
    </row>
    <row r="110" spans="2:12" x14ac:dyDescent="0.2">
      <c r="B110"/>
      <c r="C110"/>
      <c r="D110"/>
      <c r="E110"/>
      <c r="F110"/>
      <c r="G110"/>
      <c r="H110"/>
      <c r="I110"/>
      <c r="J110"/>
      <c r="K110"/>
      <c r="L110"/>
    </row>
    <row r="111" spans="2:12" x14ac:dyDescent="0.2">
      <c r="B111"/>
      <c r="C111"/>
      <c r="D111"/>
      <c r="E111"/>
      <c r="F111"/>
      <c r="G111"/>
      <c r="H111"/>
      <c r="I111"/>
      <c r="J111"/>
      <c r="K111"/>
      <c r="L111"/>
    </row>
    <row r="112" spans="2:12" x14ac:dyDescent="0.2">
      <c r="B112"/>
      <c r="C112"/>
      <c r="D112"/>
      <c r="E112"/>
      <c r="F112"/>
      <c r="G112"/>
      <c r="H112"/>
      <c r="I112"/>
      <c r="J112"/>
      <c r="K112"/>
      <c r="L112"/>
    </row>
    <row r="113" spans="2:12" x14ac:dyDescent="0.2">
      <c r="B113"/>
      <c r="C113"/>
      <c r="D113"/>
      <c r="E113"/>
      <c r="F113"/>
      <c r="G113"/>
      <c r="H113"/>
      <c r="I113"/>
      <c r="J113"/>
      <c r="K113"/>
      <c r="L113"/>
    </row>
    <row r="114" spans="2:12" x14ac:dyDescent="0.2">
      <c r="B114"/>
      <c r="C114"/>
      <c r="D114"/>
      <c r="E114"/>
      <c r="F114"/>
      <c r="G114"/>
      <c r="H114"/>
      <c r="I114"/>
      <c r="J114"/>
      <c r="K114"/>
      <c r="L114"/>
    </row>
    <row r="115" spans="2:12" x14ac:dyDescent="0.2">
      <c r="B115"/>
      <c r="C115"/>
      <c r="D115"/>
      <c r="E115"/>
      <c r="F115"/>
      <c r="G115"/>
      <c r="H115"/>
      <c r="I115"/>
      <c r="J115"/>
      <c r="K115"/>
      <c r="L115"/>
    </row>
    <row r="116" spans="2:12" x14ac:dyDescent="0.2">
      <c r="B116"/>
      <c r="C116"/>
      <c r="D116"/>
      <c r="E116"/>
      <c r="F116"/>
      <c r="G116"/>
      <c r="H116"/>
      <c r="I116"/>
      <c r="J116"/>
      <c r="K116"/>
      <c r="L116"/>
    </row>
    <row r="117" spans="2:12" x14ac:dyDescent="0.2">
      <c r="B117"/>
      <c r="C117"/>
      <c r="D117"/>
      <c r="E117"/>
      <c r="F117"/>
      <c r="G117"/>
      <c r="H117"/>
      <c r="I117"/>
      <c r="J117"/>
      <c r="K117"/>
      <c r="L117"/>
    </row>
    <row r="118" spans="2:12" x14ac:dyDescent="0.2">
      <c r="B118"/>
      <c r="C118"/>
      <c r="D118"/>
      <c r="E118"/>
      <c r="F118"/>
      <c r="G118"/>
      <c r="H118"/>
      <c r="I118"/>
      <c r="J118"/>
      <c r="K118"/>
      <c r="L118"/>
    </row>
    <row r="119" spans="2:12" x14ac:dyDescent="0.2">
      <c r="B119"/>
      <c r="C119"/>
      <c r="D119"/>
      <c r="E119"/>
      <c r="F119"/>
      <c r="G119"/>
      <c r="H119"/>
      <c r="I119"/>
      <c r="J119"/>
      <c r="K119"/>
      <c r="L119"/>
    </row>
    <row r="120" spans="2:12" x14ac:dyDescent="0.2">
      <c r="B120"/>
      <c r="C120"/>
      <c r="D120"/>
      <c r="E120"/>
      <c r="F120"/>
      <c r="G120"/>
      <c r="H120"/>
      <c r="I120"/>
      <c r="J120"/>
      <c r="K120"/>
      <c r="L120"/>
    </row>
    <row r="121" spans="2:12" x14ac:dyDescent="0.2">
      <c r="B121"/>
      <c r="C121"/>
      <c r="D121"/>
      <c r="E121"/>
      <c r="F121"/>
      <c r="G121"/>
      <c r="H121"/>
      <c r="I121"/>
      <c r="J121"/>
      <c r="K121"/>
      <c r="L121"/>
    </row>
    <row r="122" spans="2:12" x14ac:dyDescent="0.2">
      <c r="B122"/>
      <c r="C122"/>
      <c r="D122"/>
      <c r="E122"/>
      <c r="F122"/>
      <c r="G122"/>
      <c r="H122"/>
      <c r="I122"/>
      <c r="J122"/>
      <c r="K122"/>
      <c r="L122"/>
    </row>
    <row r="123" spans="2:12" x14ac:dyDescent="0.2">
      <c r="B123"/>
      <c r="C123"/>
      <c r="D123"/>
      <c r="E123"/>
      <c r="F123"/>
      <c r="G123"/>
      <c r="H123"/>
      <c r="I123"/>
      <c r="J123"/>
      <c r="K123"/>
      <c r="L123"/>
    </row>
    <row r="124" spans="2:12" x14ac:dyDescent="0.2">
      <c r="B124"/>
      <c r="C124"/>
      <c r="D124"/>
      <c r="E124"/>
      <c r="F124"/>
      <c r="G124"/>
      <c r="H124"/>
      <c r="I124"/>
      <c r="J124"/>
      <c r="K124"/>
      <c r="L124"/>
    </row>
    <row r="125" spans="2:12" x14ac:dyDescent="0.2">
      <c r="B125"/>
      <c r="C125"/>
      <c r="D125"/>
      <c r="E125"/>
      <c r="F125"/>
      <c r="G125"/>
      <c r="H125"/>
      <c r="I125"/>
      <c r="J125"/>
      <c r="K125"/>
      <c r="L125"/>
    </row>
    <row r="126" spans="2:12" x14ac:dyDescent="0.2">
      <c r="B126"/>
      <c r="C126"/>
      <c r="D126"/>
      <c r="E126"/>
      <c r="F126"/>
      <c r="G126"/>
      <c r="H126"/>
      <c r="I126"/>
      <c r="J126"/>
      <c r="K126"/>
      <c r="L126"/>
    </row>
    <row r="127" spans="2:12" x14ac:dyDescent="0.2">
      <c r="B127"/>
      <c r="C127"/>
      <c r="D127"/>
      <c r="E127"/>
      <c r="F127"/>
      <c r="G127"/>
      <c r="H127"/>
      <c r="I127"/>
      <c r="J127"/>
      <c r="K127"/>
      <c r="L127"/>
    </row>
    <row r="128" spans="2:12" x14ac:dyDescent="0.2">
      <c r="B128"/>
      <c r="C128"/>
      <c r="D128"/>
      <c r="E128"/>
      <c r="F128"/>
      <c r="G128"/>
      <c r="H128"/>
      <c r="I128"/>
      <c r="J128"/>
      <c r="K128"/>
      <c r="L128"/>
    </row>
    <row r="129" spans="2:12" x14ac:dyDescent="0.2">
      <c r="B129"/>
      <c r="C129"/>
      <c r="D129"/>
      <c r="E129"/>
      <c r="F129"/>
      <c r="G129"/>
      <c r="H129"/>
      <c r="I129"/>
      <c r="J129"/>
      <c r="K129"/>
      <c r="L129"/>
    </row>
    <row r="130" spans="2:12" x14ac:dyDescent="0.2">
      <c r="B130"/>
      <c r="C130"/>
      <c r="D130"/>
      <c r="E130"/>
      <c r="F130"/>
      <c r="G130"/>
      <c r="H130"/>
      <c r="I130"/>
      <c r="J130"/>
      <c r="K130"/>
      <c r="L130"/>
    </row>
    <row r="131" spans="2:12" x14ac:dyDescent="0.2">
      <c r="B131"/>
      <c r="C131"/>
      <c r="D131"/>
      <c r="E131"/>
      <c r="F131"/>
      <c r="G131"/>
      <c r="H131"/>
      <c r="I131"/>
      <c r="J131"/>
      <c r="K131"/>
      <c r="L131"/>
    </row>
    <row r="132" spans="2:12" x14ac:dyDescent="0.2">
      <c r="B132"/>
      <c r="C132"/>
      <c r="D132"/>
      <c r="E132"/>
      <c r="F132"/>
      <c r="G132"/>
      <c r="H132"/>
      <c r="I132"/>
      <c r="J132"/>
      <c r="K132"/>
      <c r="L132"/>
    </row>
    <row r="133" spans="2:12" x14ac:dyDescent="0.2">
      <c r="B133"/>
      <c r="C133"/>
      <c r="D133"/>
      <c r="E133"/>
      <c r="F133"/>
      <c r="G133"/>
      <c r="H133"/>
      <c r="I133"/>
      <c r="J133"/>
      <c r="K133"/>
      <c r="L133"/>
    </row>
    <row r="134" spans="2:12" x14ac:dyDescent="0.2">
      <c r="B134"/>
      <c r="C134"/>
      <c r="D134"/>
      <c r="E134"/>
      <c r="F134"/>
      <c r="G134"/>
      <c r="H134"/>
      <c r="I134"/>
      <c r="J134"/>
      <c r="K134"/>
      <c r="L134"/>
    </row>
    <row r="135" spans="2:12" x14ac:dyDescent="0.2">
      <c r="B135"/>
      <c r="C135"/>
      <c r="D135"/>
      <c r="E135"/>
      <c r="F135"/>
      <c r="G135"/>
      <c r="H135"/>
      <c r="I135"/>
      <c r="J135"/>
      <c r="K135"/>
      <c r="L135"/>
    </row>
    <row r="136" spans="2:12" x14ac:dyDescent="0.2">
      <c r="B136"/>
      <c r="C136"/>
      <c r="D136"/>
      <c r="E136"/>
      <c r="F136"/>
      <c r="G136"/>
      <c r="H136"/>
      <c r="I136"/>
      <c r="J136"/>
      <c r="K136"/>
      <c r="L136"/>
    </row>
    <row r="137" spans="2:12" x14ac:dyDescent="0.2">
      <c r="B137"/>
      <c r="C137"/>
      <c r="D137"/>
      <c r="E137"/>
      <c r="F137"/>
      <c r="G137"/>
      <c r="H137"/>
      <c r="I137"/>
      <c r="J137"/>
      <c r="K137"/>
      <c r="L137"/>
    </row>
    <row r="138" spans="2:12" x14ac:dyDescent="0.2">
      <c r="B138"/>
      <c r="C138"/>
      <c r="D138"/>
      <c r="E138"/>
      <c r="F138"/>
      <c r="G138"/>
      <c r="H138"/>
      <c r="I138"/>
      <c r="J138"/>
      <c r="K138"/>
      <c r="L138"/>
    </row>
    <row r="139" spans="2:12" x14ac:dyDescent="0.2">
      <c r="B139"/>
      <c r="C139"/>
      <c r="D139"/>
      <c r="E139"/>
      <c r="F139"/>
      <c r="G139"/>
      <c r="H139"/>
      <c r="I139"/>
      <c r="J139"/>
      <c r="K139"/>
      <c r="L139"/>
    </row>
    <row r="140" spans="2:12" x14ac:dyDescent="0.2">
      <c r="B140"/>
      <c r="C140"/>
      <c r="D140"/>
      <c r="E140"/>
      <c r="F140"/>
      <c r="G140"/>
      <c r="H140"/>
      <c r="I140"/>
      <c r="J140"/>
      <c r="K140"/>
      <c r="L140"/>
    </row>
    <row r="141" spans="2:12" x14ac:dyDescent="0.2">
      <c r="B141"/>
      <c r="C141"/>
      <c r="D141"/>
      <c r="E141"/>
      <c r="F141"/>
      <c r="G141"/>
      <c r="H141"/>
      <c r="I141"/>
      <c r="J141"/>
      <c r="K141"/>
      <c r="L141"/>
    </row>
    <row r="142" spans="2:12" x14ac:dyDescent="0.2">
      <c r="B142"/>
      <c r="C142"/>
      <c r="D142"/>
      <c r="E142"/>
      <c r="F142"/>
      <c r="G142"/>
      <c r="H142"/>
      <c r="I142"/>
      <c r="J142"/>
      <c r="K142"/>
      <c r="L142"/>
    </row>
    <row r="143" spans="2:12" x14ac:dyDescent="0.2">
      <c r="B143"/>
      <c r="C143"/>
      <c r="D143"/>
      <c r="E143"/>
      <c r="F143"/>
      <c r="G143"/>
      <c r="H143"/>
      <c r="I143"/>
      <c r="J143"/>
      <c r="K143"/>
      <c r="L143"/>
    </row>
    <row r="144" spans="2:12" x14ac:dyDescent="0.2">
      <c r="B144"/>
      <c r="C144"/>
      <c r="D144"/>
      <c r="E144"/>
      <c r="F144"/>
      <c r="G144"/>
      <c r="H144"/>
      <c r="I144"/>
      <c r="J144"/>
      <c r="K144"/>
      <c r="L144"/>
    </row>
    <row r="145" spans="2:12" x14ac:dyDescent="0.2">
      <c r="B145"/>
      <c r="C145"/>
      <c r="D145"/>
      <c r="E145"/>
      <c r="F145"/>
      <c r="G145"/>
      <c r="H145"/>
      <c r="I145"/>
      <c r="J145"/>
      <c r="K145"/>
      <c r="L145"/>
    </row>
    <row r="146" spans="2:12" x14ac:dyDescent="0.2">
      <c r="B146"/>
      <c r="C146"/>
      <c r="D146"/>
      <c r="E146"/>
      <c r="F146"/>
      <c r="G146"/>
      <c r="H146"/>
      <c r="I146"/>
      <c r="J146"/>
      <c r="K146"/>
      <c r="L146"/>
    </row>
    <row r="147" spans="2:12" x14ac:dyDescent="0.2">
      <c r="B147"/>
      <c r="C147"/>
      <c r="D147"/>
      <c r="E147"/>
      <c r="F147"/>
      <c r="G147"/>
      <c r="H147"/>
      <c r="I147"/>
      <c r="J147"/>
      <c r="K147"/>
      <c r="L147"/>
    </row>
    <row r="148" spans="2:12" x14ac:dyDescent="0.2">
      <c r="B148"/>
      <c r="C148"/>
      <c r="D148"/>
      <c r="E148"/>
      <c r="F148"/>
      <c r="G148"/>
      <c r="H148"/>
      <c r="I148"/>
      <c r="J148"/>
      <c r="K148"/>
      <c r="L148"/>
    </row>
    <row r="149" spans="2:12" x14ac:dyDescent="0.2">
      <c r="B149"/>
      <c r="C149"/>
      <c r="D149"/>
      <c r="E149"/>
      <c r="F149"/>
      <c r="G149"/>
      <c r="H149"/>
      <c r="I149"/>
      <c r="J149"/>
      <c r="K149"/>
      <c r="L149"/>
    </row>
    <row r="150" spans="2:12" x14ac:dyDescent="0.2">
      <c r="B150"/>
      <c r="C150"/>
      <c r="D150"/>
      <c r="E150"/>
      <c r="F150"/>
      <c r="G150"/>
      <c r="H150"/>
      <c r="I150"/>
      <c r="J150"/>
      <c r="K150"/>
      <c r="L150"/>
    </row>
    <row r="151" spans="2:12" x14ac:dyDescent="0.2">
      <c r="B151"/>
      <c r="C151"/>
      <c r="D151"/>
      <c r="E151"/>
      <c r="F151"/>
      <c r="G151"/>
      <c r="H151"/>
      <c r="I151"/>
      <c r="J151"/>
      <c r="K151"/>
      <c r="L151"/>
    </row>
    <row r="152" spans="2:12" x14ac:dyDescent="0.2">
      <c r="B152"/>
      <c r="C152"/>
      <c r="D152"/>
      <c r="E152"/>
      <c r="F152"/>
      <c r="G152"/>
      <c r="H152"/>
      <c r="I152"/>
      <c r="J152"/>
      <c r="K152"/>
      <c r="L152"/>
    </row>
    <row r="153" spans="2:12" x14ac:dyDescent="0.2">
      <c r="B153"/>
      <c r="C153"/>
      <c r="D153"/>
      <c r="E153"/>
      <c r="F153"/>
      <c r="G153"/>
      <c r="H153"/>
      <c r="I153"/>
      <c r="J153"/>
      <c r="K153"/>
      <c r="L153"/>
    </row>
    <row r="154" spans="2:12" x14ac:dyDescent="0.2">
      <c r="B154"/>
      <c r="C154"/>
      <c r="D154"/>
      <c r="E154"/>
      <c r="F154"/>
      <c r="G154"/>
      <c r="H154"/>
      <c r="I154"/>
      <c r="J154"/>
      <c r="K154"/>
      <c r="L154"/>
    </row>
    <row r="155" spans="2:12" x14ac:dyDescent="0.2">
      <c r="B155"/>
      <c r="C155"/>
      <c r="D155"/>
      <c r="E155"/>
      <c r="F155"/>
      <c r="G155"/>
      <c r="H155"/>
      <c r="I155"/>
      <c r="J155"/>
      <c r="K155"/>
      <c r="L155"/>
    </row>
    <row r="156" spans="2:12" x14ac:dyDescent="0.2">
      <c r="B156"/>
      <c r="C156"/>
      <c r="D156"/>
      <c r="E156"/>
      <c r="F156"/>
      <c r="G156"/>
      <c r="H156"/>
      <c r="I156"/>
      <c r="J156"/>
      <c r="K156"/>
      <c r="L156"/>
    </row>
    <row r="157" spans="2:12" x14ac:dyDescent="0.2">
      <c r="B157"/>
      <c r="C157"/>
      <c r="D157"/>
      <c r="E157"/>
      <c r="F157"/>
      <c r="G157"/>
      <c r="H157"/>
      <c r="I157"/>
      <c r="J157"/>
      <c r="K157"/>
      <c r="L157"/>
    </row>
    <row r="158" spans="2:12" x14ac:dyDescent="0.2">
      <c r="B158"/>
      <c r="C158"/>
      <c r="D158"/>
      <c r="E158"/>
      <c r="F158"/>
      <c r="G158"/>
      <c r="H158"/>
      <c r="I158"/>
      <c r="J158"/>
      <c r="K158"/>
      <c r="L158"/>
    </row>
    <row r="159" spans="2:12" x14ac:dyDescent="0.2">
      <c r="B159"/>
      <c r="C159"/>
      <c r="D159"/>
      <c r="E159"/>
      <c r="F159"/>
      <c r="G159"/>
      <c r="H159"/>
      <c r="I159"/>
      <c r="J159"/>
      <c r="K159"/>
      <c r="L159"/>
    </row>
    <row r="160" spans="2:12" x14ac:dyDescent="0.2">
      <c r="B160"/>
      <c r="C160"/>
      <c r="D160"/>
      <c r="E160"/>
      <c r="F160"/>
      <c r="G160"/>
      <c r="H160"/>
      <c r="I160"/>
      <c r="J160"/>
      <c r="K160"/>
      <c r="L160"/>
    </row>
    <row r="161" spans="2:12" x14ac:dyDescent="0.2">
      <c r="B161"/>
      <c r="C161"/>
      <c r="D161"/>
      <c r="E161"/>
      <c r="F161"/>
      <c r="G161"/>
      <c r="H161"/>
      <c r="I161"/>
      <c r="J161"/>
      <c r="K161"/>
      <c r="L161"/>
    </row>
    <row r="162" spans="2:12" x14ac:dyDescent="0.2">
      <c r="B162"/>
      <c r="C162"/>
      <c r="D162"/>
      <c r="E162"/>
      <c r="F162"/>
      <c r="G162"/>
      <c r="H162"/>
      <c r="I162"/>
      <c r="J162"/>
      <c r="K162"/>
      <c r="L162"/>
    </row>
    <row r="163" spans="2:12" x14ac:dyDescent="0.2">
      <c r="B163"/>
      <c r="C163"/>
      <c r="D163"/>
      <c r="E163"/>
      <c r="F163"/>
      <c r="G163"/>
      <c r="H163"/>
      <c r="I163"/>
      <c r="J163"/>
      <c r="K163"/>
      <c r="L163"/>
    </row>
    <row r="164" spans="2:12" x14ac:dyDescent="0.2">
      <c r="B164"/>
      <c r="C164"/>
      <c r="D164"/>
      <c r="E164"/>
      <c r="F164"/>
      <c r="G164"/>
      <c r="H164"/>
      <c r="I164"/>
      <c r="J164"/>
      <c r="K164"/>
      <c r="L164"/>
    </row>
    <row r="165" spans="2:12" x14ac:dyDescent="0.2">
      <c r="B165"/>
      <c r="C165"/>
      <c r="D165"/>
      <c r="E165"/>
      <c r="F165"/>
      <c r="G165"/>
      <c r="H165"/>
      <c r="I165"/>
      <c r="J165"/>
      <c r="K165"/>
      <c r="L165"/>
    </row>
    <row r="166" spans="2:12" x14ac:dyDescent="0.2">
      <c r="B166"/>
      <c r="C166"/>
      <c r="D166"/>
      <c r="E166"/>
      <c r="F166"/>
      <c r="G166"/>
      <c r="H166"/>
      <c r="I166"/>
      <c r="J166"/>
      <c r="K166"/>
      <c r="L166"/>
    </row>
    <row r="167" spans="2:12" x14ac:dyDescent="0.2">
      <c r="B167"/>
      <c r="C167"/>
      <c r="D167"/>
      <c r="E167"/>
      <c r="F167"/>
      <c r="G167"/>
      <c r="H167"/>
      <c r="I167"/>
      <c r="J167"/>
      <c r="K167"/>
      <c r="L167"/>
    </row>
    <row r="168" spans="2:12" x14ac:dyDescent="0.2">
      <c r="B168"/>
      <c r="C168"/>
      <c r="D168"/>
      <c r="E168"/>
      <c r="F168"/>
      <c r="G168"/>
      <c r="H168"/>
      <c r="I168"/>
      <c r="J168"/>
      <c r="K168"/>
      <c r="L168"/>
    </row>
    <row r="169" spans="2:12" x14ac:dyDescent="0.2">
      <c r="B169"/>
      <c r="C169"/>
      <c r="D169"/>
      <c r="E169"/>
      <c r="F169"/>
      <c r="G169"/>
      <c r="H169"/>
      <c r="I169"/>
      <c r="J169"/>
      <c r="K169"/>
      <c r="L169"/>
    </row>
    <row r="170" spans="2:12" x14ac:dyDescent="0.2">
      <c r="B170"/>
      <c r="C170"/>
      <c r="D170"/>
      <c r="E170"/>
      <c r="F170"/>
      <c r="G170"/>
      <c r="H170"/>
      <c r="I170"/>
      <c r="J170"/>
      <c r="K170"/>
      <c r="L170"/>
    </row>
    <row r="171" spans="2:12" x14ac:dyDescent="0.2">
      <c r="B171"/>
      <c r="C171"/>
      <c r="D171"/>
      <c r="E171"/>
      <c r="F171"/>
      <c r="G171"/>
      <c r="H171"/>
      <c r="I171"/>
      <c r="J171"/>
      <c r="K171"/>
      <c r="L171"/>
    </row>
    <row r="172" spans="2:12" x14ac:dyDescent="0.2">
      <c r="B172"/>
      <c r="C172"/>
      <c r="D172"/>
      <c r="E172"/>
      <c r="F172"/>
      <c r="G172"/>
      <c r="H172"/>
      <c r="I172"/>
      <c r="J172"/>
      <c r="K172"/>
      <c r="L172"/>
    </row>
    <row r="173" spans="2:12" x14ac:dyDescent="0.2">
      <c r="B173"/>
      <c r="C173"/>
      <c r="D173"/>
      <c r="E173"/>
      <c r="F173"/>
      <c r="G173"/>
      <c r="H173"/>
      <c r="I173"/>
      <c r="J173"/>
      <c r="K173"/>
      <c r="L173"/>
    </row>
    <row r="174" spans="2:12" x14ac:dyDescent="0.2">
      <c r="B174"/>
      <c r="C174"/>
      <c r="D174"/>
      <c r="E174"/>
      <c r="F174"/>
      <c r="G174"/>
      <c r="H174"/>
      <c r="I174"/>
      <c r="J174"/>
      <c r="K174"/>
      <c r="L174"/>
    </row>
    <row r="175" spans="2:12" x14ac:dyDescent="0.2">
      <c r="B175"/>
      <c r="C175"/>
      <c r="D175"/>
      <c r="E175"/>
      <c r="F175"/>
      <c r="G175"/>
      <c r="H175"/>
      <c r="I175"/>
      <c r="J175"/>
      <c r="K175"/>
      <c r="L175"/>
    </row>
    <row r="176" spans="2:12" x14ac:dyDescent="0.2">
      <c r="B176"/>
      <c r="C176"/>
      <c r="D176"/>
      <c r="E176"/>
      <c r="F176"/>
      <c r="G176"/>
      <c r="H176"/>
      <c r="I176"/>
      <c r="J176"/>
      <c r="K176"/>
      <c r="L176"/>
    </row>
    <row r="177" spans="2:12" x14ac:dyDescent="0.2">
      <c r="B177"/>
      <c r="C177"/>
      <c r="D177"/>
      <c r="E177"/>
      <c r="F177"/>
      <c r="G177"/>
      <c r="H177"/>
      <c r="I177"/>
      <c r="J177"/>
      <c r="K177"/>
      <c r="L177"/>
    </row>
    <row r="178" spans="2:12" x14ac:dyDescent="0.2">
      <c r="B178"/>
      <c r="C178"/>
      <c r="D178"/>
      <c r="E178"/>
      <c r="F178"/>
      <c r="G178"/>
      <c r="H178"/>
      <c r="I178"/>
      <c r="J178"/>
      <c r="K178"/>
      <c r="L178"/>
    </row>
    <row r="179" spans="2:12" x14ac:dyDescent="0.2">
      <c r="B179"/>
      <c r="C179"/>
      <c r="D179"/>
      <c r="E179"/>
      <c r="F179"/>
      <c r="G179"/>
      <c r="H179"/>
      <c r="I179"/>
      <c r="J179"/>
      <c r="K179"/>
      <c r="L179"/>
    </row>
    <row r="180" spans="2:12" x14ac:dyDescent="0.2">
      <c r="B180"/>
      <c r="C180"/>
      <c r="D180"/>
      <c r="E180"/>
      <c r="F180"/>
      <c r="G180"/>
      <c r="H180"/>
      <c r="I180"/>
      <c r="J180"/>
      <c r="K180"/>
      <c r="L180"/>
    </row>
    <row r="181" spans="2:12" x14ac:dyDescent="0.2">
      <c r="B181"/>
      <c r="C181"/>
      <c r="D181"/>
      <c r="E181"/>
      <c r="F181"/>
      <c r="G181"/>
      <c r="H181"/>
      <c r="I181"/>
      <c r="J181"/>
      <c r="K181"/>
      <c r="L181"/>
    </row>
    <row r="182" spans="2:12" x14ac:dyDescent="0.2">
      <c r="B182"/>
      <c r="C182"/>
      <c r="D182"/>
      <c r="E182"/>
      <c r="F182"/>
      <c r="G182"/>
      <c r="H182"/>
      <c r="I182"/>
      <c r="J182"/>
      <c r="K182"/>
      <c r="L182"/>
    </row>
    <row r="183" spans="2:12" x14ac:dyDescent="0.2">
      <c r="B183"/>
      <c r="C183"/>
      <c r="D183"/>
      <c r="E183"/>
      <c r="F183"/>
      <c r="G183"/>
      <c r="H183"/>
      <c r="I183"/>
      <c r="J183"/>
      <c r="K183"/>
      <c r="L183"/>
    </row>
    <row r="184" spans="2:12" x14ac:dyDescent="0.2">
      <c r="B184"/>
      <c r="C184"/>
      <c r="D184"/>
      <c r="E184"/>
      <c r="F184"/>
      <c r="G184"/>
      <c r="H184"/>
      <c r="I184"/>
      <c r="J184"/>
      <c r="K184"/>
      <c r="L184"/>
    </row>
    <row r="185" spans="2:12" x14ac:dyDescent="0.2">
      <c r="B185"/>
      <c r="C185"/>
      <c r="D185"/>
      <c r="E185"/>
      <c r="F185"/>
      <c r="G185"/>
      <c r="H185"/>
      <c r="I185"/>
      <c r="J185"/>
      <c r="K185"/>
      <c r="L185"/>
    </row>
    <row r="186" spans="2:12" x14ac:dyDescent="0.2">
      <c r="B186"/>
      <c r="C186"/>
      <c r="D186"/>
      <c r="E186"/>
      <c r="F186"/>
      <c r="G186"/>
      <c r="H186"/>
      <c r="I186"/>
      <c r="J186"/>
      <c r="K186"/>
      <c r="L186"/>
    </row>
    <row r="187" spans="2:12" x14ac:dyDescent="0.2">
      <c r="B187"/>
      <c r="C187"/>
      <c r="D187"/>
      <c r="E187"/>
      <c r="F187"/>
      <c r="G187"/>
      <c r="H187"/>
      <c r="I187"/>
      <c r="J187"/>
      <c r="K187"/>
      <c r="L187"/>
    </row>
    <row r="188" spans="2:12" x14ac:dyDescent="0.2">
      <c r="B188"/>
      <c r="C188"/>
      <c r="D188"/>
      <c r="E188"/>
      <c r="F188"/>
      <c r="G188"/>
      <c r="H188"/>
      <c r="I188"/>
      <c r="J188"/>
      <c r="K188"/>
      <c r="L188"/>
    </row>
    <row r="189" spans="2:12" x14ac:dyDescent="0.2">
      <c r="B189"/>
      <c r="C189"/>
      <c r="D189"/>
      <c r="E189"/>
      <c r="F189"/>
      <c r="G189"/>
      <c r="H189"/>
      <c r="I189"/>
      <c r="J189"/>
      <c r="K189"/>
      <c r="L189"/>
    </row>
    <row r="190" spans="2:12" x14ac:dyDescent="0.2">
      <c r="B190"/>
      <c r="C190"/>
      <c r="D190"/>
      <c r="E190"/>
      <c r="F190"/>
      <c r="G190"/>
      <c r="H190"/>
      <c r="I190"/>
      <c r="J190"/>
      <c r="K190"/>
      <c r="L190"/>
    </row>
    <row r="191" spans="2:12" x14ac:dyDescent="0.2">
      <c r="B191"/>
      <c r="C191"/>
      <c r="D191"/>
      <c r="E191"/>
      <c r="F191"/>
      <c r="G191"/>
      <c r="H191"/>
      <c r="I191"/>
      <c r="J191"/>
      <c r="K191"/>
      <c r="L191"/>
    </row>
    <row r="192" spans="2:12" x14ac:dyDescent="0.2">
      <c r="B192"/>
      <c r="C192"/>
      <c r="D192"/>
      <c r="E192"/>
      <c r="F192"/>
      <c r="G192"/>
      <c r="H192"/>
      <c r="I192"/>
      <c r="J192"/>
      <c r="K192"/>
      <c r="L192"/>
    </row>
    <row r="193" spans="2:12" x14ac:dyDescent="0.2">
      <c r="B193"/>
      <c r="C193"/>
      <c r="D193"/>
      <c r="E193"/>
      <c r="F193"/>
      <c r="G193"/>
      <c r="H193"/>
      <c r="I193"/>
      <c r="J193"/>
      <c r="K193"/>
      <c r="L193"/>
    </row>
    <row r="194" spans="2:12" x14ac:dyDescent="0.2">
      <c r="B194"/>
      <c r="C194"/>
      <c r="D194"/>
      <c r="E194"/>
      <c r="F194"/>
      <c r="G194"/>
      <c r="H194"/>
      <c r="I194"/>
      <c r="J194"/>
      <c r="K194"/>
      <c r="L194"/>
    </row>
    <row r="195" spans="2:12" x14ac:dyDescent="0.2">
      <c r="B195"/>
      <c r="C195"/>
      <c r="D195"/>
      <c r="E195"/>
      <c r="F195"/>
      <c r="G195"/>
      <c r="H195"/>
      <c r="I195"/>
      <c r="J195"/>
      <c r="K195"/>
      <c r="L195"/>
    </row>
    <row r="196" spans="2:12" x14ac:dyDescent="0.2">
      <c r="B196"/>
      <c r="C196"/>
      <c r="D196"/>
      <c r="E196"/>
      <c r="F196"/>
      <c r="G196"/>
      <c r="H196"/>
      <c r="I196"/>
      <c r="J196"/>
      <c r="K196"/>
      <c r="L196"/>
    </row>
    <row r="197" spans="2:12" x14ac:dyDescent="0.2">
      <c r="B197"/>
      <c r="C197"/>
      <c r="D197"/>
      <c r="E197"/>
      <c r="F197"/>
      <c r="G197"/>
      <c r="H197"/>
      <c r="I197"/>
      <c r="J197"/>
      <c r="K197"/>
      <c r="L197"/>
    </row>
    <row r="198" spans="2:12" x14ac:dyDescent="0.2">
      <c r="B198"/>
      <c r="C198"/>
      <c r="D198"/>
      <c r="E198"/>
      <c r="F198"/>
      <c r="G198"/>
      <c r="H198"/>
      <c r="I198"/>
      <c r="J198"/>
      <c r="K198"/>
      <c r="L198"/>
    </row>
    <row r="199" spans="2:12" x14ac:dyDescent="0.2">
      <c r="B199"/>
      <c r="C199"/>
      <c r="D199"/>
      <c r="E199"/>
      <c r="F199"/>
      <c r="G199"/>
      <c r="H199"/>
      <c r="I199"/>
      <c r="J199"/>
      <c r="K199"/>
      <c r="L199"/>
    </row>
    <row r="200" spans="2:12" x14ac:dyDescent="0.2">
      <c r="B200"/>
      <c r="C200"/>
      <c r="D200"/>
      <c r="E200"/>
      <c r="F200"/>
      <c r="G200"/>
      <c r="H200"/>
      <c r="I200"/>
      <c r="J200"/>
      <c r="K200"/>
      <c r="L200"/>
    </row>
    <row r="201" spans="2:12" x14ac:dyDescent="0.2">
      <c r="B201"/>
      <c r="C201"/>
      <c r="D201"/>
      <c r="E201"/>
      <c r="F201"/>
      <c r="G201"/>
      <c r="H201"/>
      <c r="I201"/>
      <c r="J201"/>
      <c r="K201"/>
      <c r="L201"/>
    </row>
    <row r="202" spans="2:12" x14ac:dyDescent="0.2">
      <c r="B202"/>
      <c r="C202"/>
      <c r="D202"/>
      <c r="E202"/>
      <c r="F202"/>
      <c r="G202"/>
      <c r="H202"/>
      <c r="I202"/>
      <c r="J202"/>
      <c r="K202"/>
      <c r="L202"/>
    </row>
    <row r="203" spans="2:12" x14ac:dyDescent="0.2">
      <c r="B203"/>
      <c r="C203"/>
      <c r="D203"/>
      <c r="E203"/>
      <c r="F203"/>
      <c r="G203"/>
      <c r="H203"/>
      <c r="I203"/>
      <c r="J203"/>
      <c r="K203"/>
      <c r="L203"/>
    </row>
    <row r="204" spans="2:12" x14ac:dyDescent="0.2">
      <c r="B204"/>
      <c r="C204"/>
      <c r="D204"/>
      <c r="E204"/>
      <c r="F204"/>
      <c r="G204"/>
      <c r="H204"/>
      <c r="I204"/>
      <c r="J204"/>
      <c r="K204"/>
      <c r="L204"/>
    </row>
    <row r="205" spans="2:12" x14ac:dyDescent="0.2">
      <c r="B205"/>
      <c r="C205"/>
      <c r="D205"/>
      <c r="E205"/>
      <c r="F205"/>
      <c r="G205"/>
      <c r="H205"/>
      <c r="I205"/>
      <c r="J205"/>
      <c r="K205"/>
      <c r="L205"/>
    </row>
    <row r="206" spans="2:12" x14ac:dyDescent="0.2">
      <c r="B206"/>
      <c r="C206"/>
      <c r="D206"/>
      <c r="E206"/>
      <c r="F206"/>
      <c r="G206"/>
      <c r="H206"/>
      <c r="I206"/>
      <c r="J206"/>
      <c r="K206"/>
      <c r="L206"/>
    </row>
    <row r="207" spans="2:12" x14ac:dyDescent="0.2">
      <c r="B207"/>
      <c r="C207"/>
      <c r="D207"/>
      <c r="E207"/>
      <c r="F207"/>
      <c r="G207"/>
      <c r="H207"/>
      <c r="I207"/>
      <c r="J207"/>
      <c r="K207"/>
      <c r="L207"/>
    </row>
    <row r="208" spans="2:12" x14ac:dyDescent="0.2">
      <c r="B208"/>
      <c r="C208"/>
      <c r="D208"/>
      <c r="E208"/>
      <c r="F208"/>
      <c r="G208"/>
      <c r="H208"/>
      <c r="I208"/>
      <c r="J208"/>
      <c r="K208"/>
      <c r="L208"/>
    </row>
    <row r="209" spans="2:12" x14ac:dyDescent="0.2">
      <c r="B209"/>
      <c r="C209"/>
      <c r="D209"/>
      <c r="E209"/>
      <c r="F209"/>
      <c r="G209"/>
      <c r="H209"/>
      <c r="I209"/>
      <c r="J209"/>
      <c r="K209"/>
      <c r="L209"/>
    </row>
    <row r="210" spans="2:12" x14ac:dyDescent="0.2">
      <c r="B210"/>
      <c r="C210"/>
      <c r="D210"/>
      <c r="E210"/>
      <c r="F210"/>
      <c r="G210"/>
      <c r="H210"/>
      <c r="I210"/>
      <c r="J210"/>
      <c r="K210"/>
      <c r="L210"/>
    </row>
    <row r="211" spans="2:12" x14ac:dyDescent="0.2">
      <c r="B211"/>
      <c r="C211"/>
      <c r="D211"/>
      <c r="E211"/>
      <c r="F211"/>
      <c r="G211"/>
      <c r="H211"/>
      <c r="I211"/>
      <c r="J211"/>
      <c r="K211"/>
      <c r="L211"/>
    </row>
    <row r="212" spans="2:12" x14ac:dyDescent="0.2">
      <c r="B212"/>
      <c r="C212"/>
      <c r="D212"/>
      <c r="E212"/>
      <c r="F212"/>
      <c r="G212"/>
      <c r="H212"/>
      <c r="I212"/>
      <c r="J212"/>
      <c r="K212"/>
      <c r="L212"/>
    </row>
    <row r="213" spans="2:12" x14ac:dyDescent="0.2">
      <c r="B213"/>
      <c r="C213"/>
      <c r="D213"/>
      <c r="E213"/>
      <c r="F213"/>
      <c r="G213"/>
      <c r="H213"/>
      <c r="I213"/>
      <c r="J213"/>
      <c r="K213"/>
      <c r="L213"/>
    </row>
    <row r="214" spans="2:12" x14ac:dyDescent="0.2">
      <c r="B214"/>
      <c r="C214"/>
      <c r="D214"/>
      <c r="E214"/>
      <c r="F214"/>
      <c r="G214"/>
      <c r="H214"/>
      <c r="I214"/>
      <c r="J214"/>
      <c r="K214"/>
      <c r="L214"/>
    </row>
    <row r="215" spans="2:12" x14ac:dyDescent="0.2">
      <c r="B215"/>
      <c r="C215"/>
      <c r="D215"/>
      <c r="E215"/>
      <c r="F215"/>
      <c r="G215"/>
      <c r="H215"/>
      <c r="I215"/>
      <c r="J215"/>
      <c r="K215"/>
      <c r="L215"/>
    </row>
    <row r="216" spans="2:12" x14ac:dyDescent="0.2">
      <c r="B216"/>
      <c r="C216"/>
      <c r="D216"/>
      <c r="E216"/>
      <c r="F216"/>
      <c r="G216"/>
      <c r="H216"/>
      <c r="I216"/>
      <c r="J216"/>
      <c r="K216"/>
      <c r="L216"/>
    </row>
    <row r="217" spans="2:12" x14ac:dyDescent="0.2">
      <c r="B217"/>
      <c r="C217"/>
      <c r="D217"/>
      <c r="E217"/>
      <c r="F217"/>
      <c r="G217"/>
      <c r="H217"/>
      <c r="I217"/>
      <c r="J217"/>
      <c r="K217"/>
      <c r="L217"/>
    </row>
    <row r="218" spans="2:12" x14ac:dyDescent="0.2">
      <c r="B218"/>
      <c r="C218"/>
      <c r="D218"/>
      <c r="E218"/>
      <c r="F218"/>
      <c r="G218"/>
      <c r="H218"/>
      <c r="I218"/>
      <c r="J218"/>
      <c r="K218"/>
      <c r="L218"/>
    </row>
    <row r="219" spans="2:12" x14ac:dyDescent="0.2">
      <c r="B219"/>
      <c r="C219"/>
      <c r="D219"/>
      <c r="E219"/>
      <c r="F219"/>
      <c r="G219"/>
      <c r="H219"/>
      <c r="I219"/>
      <c r="J219"/>
      <c r="K219"/>
      <c r="L219"/>
    </row>
    <row r="220" spans="2:12" x14ac:dyDescent="0.2">
      <c r="B220"/>
      <c r="C220"/>
      <c r="D220"/>
      <c r="E220"/>
      <c r="F220"/>
      <c r="G220"/>
      <c r="H220"/>
      <c r="I220"/>
      <c r="J220"/>
      <c r="K220"/>
      <c r="L220"/>
    </row>
    <row r="221" spans="2:12" x14ac:dyDescent="0.2">
      <c r="B221"/>
      <c r="C221"/>
      <c r="D221"/>
      <c r="E221"/>
      <c r="F221"/>
      <c r="G221"/>
      <c r="H221"/>
      <c r="I221"/>
      <c r="J221"/>
      <c r="K221"/>
      <c r="L221"/>
    </row>
    <row r="222" spans="2:12" x14ac:dyDescent="0.2">
      <c r="B222"/>
      <c r="C222"/>
      <c r="D222"/>
      <c r="E222"/>
      <c r="F222"/>
      <c r="G222"/>
      <c r="H222"/>
      <c r="I222"/>
      <c r="J222"/>
      <c r="K222"/>
      <c r="L222"/>
    </row>
    <row r="223" spans="2:12" x14ac:dyDescent="0.2">
      <c r="B223"/>
      <c r="C223"/>
      <c r="D223"/>
      <c r="E223"/>
      <c r="F223"/>
      <c r="G223"/>
      <c r="H223"/>
      <c r="I223"/>
      <c r="J223"/>
      <c r="K223"/>
      <c r="L223"/>
    </row>
    <row r="224" spans="2:12" x14ac:dyDescent="0.2">
      <c r="B224"/>
      <c r="C224"/>
      <c r="D224"/>
      <c r="E224"/>
      <c r="F224"/>
      <c r="G224"/>
      <c r="H224"/>
      <c r="I224"/>
      <c r="J224"/>
      <c r="K224"/>
      <c r="L224"/>
    </row>
    <row r="225" spans="2:12" x14ac:dyDescent="0.2">
      <c r="B225"/>
      <c r="C225"/>
      <c r="D225"/>
      <c r="E225"/>
      <c r="F225"/>
      <c r="G225"/>
      <c r="H225"/>
      <c r="I225"/>
      <c r="J225"/>
      <c r="K225"/>
      <c r="L225"/>
    </row>
    <row r="226" spans="2:12" x14ac:dyDescent="0.2">
      <c r="B226"/>
      <c r="C226"/>
      <c r="D226"/>
      <c r="E226"/>
      <c r="F226"/>
      <c r="G226"/>
      <c r="H226"/>
      <c r="I226"/>
      <c r="J226"/>
      <c r="K226"/>
      <c r="L226"/>
    </row>
    <row r="227" spans="2:12" x14ac:dyDescent="0.2">
      <c r="B227"/>
      <c r="C227"/>
      <c r="D227"/>
      <c r="E227"/>
      <c r="F227"/>
      <c r="G227"/>
      <c r="H227"/>
      <c r="I227"/>
      <c r="J227"/>
      <c r="K227"/>
      <c r="L227"/>
    </row>
    <row r="228" spans="2:12" x14ac:dyDescent="0.2">
      <c r="B228"/>
      <c r="C228"/>
      <c r="D228"/>
      <c r="E228"/>
      <c r="F228"/>
      <c r="G228"/>
      <c r="H228"/>
      <c r="I228"/>
      <c r="J228"/>
      <c r="K228"/>
      <c r="L228"/>
    </row>
    <row r="229" spans="2:12" x14ac:dyDescent="0.2">
      <c r="B229"/>
      <c r="C229"/>
      <c r="D229"/>
      <c r="E229"/>
      <c r="F229"/>
      <c r="G229"/>
      <c r="H229"/>
      <c r="I229"/>
      <c r="J229"/>
      <c r="K229"/>
      <c r="L229"/>
    </row>
    <row r="230" spans="2:12" x14ac:dyDescent="0.2">
      <c r="B230"/>
      <c r="C230"/>
      <c r="D230"/>
      <c r="E230"/>
      <c r="F230"/>
      <c r="G230"/>
      <c r="H230"/>
      <c r="I230"/>
      <c r="J230"/>
      <c r="K230"/>
      <c r="L230"/>
    </row>
    <row r="231" spans="2:12" x14ac:dyDescent="0.2">
      <c r="B231"/>
      <c r="C231"/>
      <c r="D231"/>
      <c r="E231"/>
      <c r="F231"/>
      <c r="G231"/>
      <c r="H231"/>
      <c r="I231"/>
      <c r="J231"/>
      <c r="K231"/>
      <c r="L231"/>
    </row>
    <row r="232" spans="2:12" x14ac:dyDescent="0.2">
      <c r="B232"/>
      <c r="C232"/>
      <c r="D232"/>
      <c r="E232"/>
      <c r="F232"/>
      <c r="G232"/>
      <c r="H232"/>
      <c r="I232"/>
      <c r="J232"/>
      <c r="K232"/>
      <c r="L232"/>
    </row>
    <row r="233" spans="2:12" x14ac:dyDescent="0.2">
      <c r="B233"/>
      <c r="C233"/>
      <c r="D233"/>
      <c r="E233"/>
      <c r="F233"/>
      <c r="G233"/>
      <c r="H233"/>
      <c r="I233"/>
      <c r="J233"/>
      <c r="K233"/>
      <c r="L233"/>
    </row>
    <row r="234" spans="2:12" x14ac:dyDescent="0.2">
      <c r="B234"/>
      <c r="C234"/>
      <c r="D234"/>
      <c r="E234"/>
      <c r="F234"/>
      <c r="G234"/>
      <c r="H234"/>
      <c r="I234"/>
      <c r="J234"/>
      <c r="K234"/>
      <c r="L234"/>
    </row>
    <row r="235" spans="2:12" x14ac:dyDescent="0.2">
      <c r="B235"/>
      <c r="C235"/>
      <c r="D235"/>
      <c r="E235"/>
      <c r="F235"/>
      <c r="G235"/>
      <c r="H235"/>
      <c r="I235"/>
      <c r="J235"/>
      <c r="K235"/>
      <c r="L235"/>
    </row>
    <row r="236" spans="2:12" x14ac:dyDescent="0.2">
      <c r="B236"/>
      <c r="C236"/>
      <c r="D236"/>
      <c r="E236"/>
      <c r="F236"/>
      <c r="G236"/>
      <c r="H236"/>
      <c r="I236"/>
      <c r="J236"/>
      <c r="K236"/>
      <c r="L236"/>
    </row>
    <row r="237" spans="2:12" x14ac:dyDescent="0.2">
      <c r="B237"/>
      <c r="C237"/>
      <c r="D237"/>
      <c r="E237"/>
      <c r="F237"/>
      <c r="G237"/>
      <c r="H237"/>
      <c r="I237"/>
      <c r="J237"/>
      <c r="K237"/>
      <c r="L237"/>
    </row>
    <row r="238" spans="2:12" x14ac:dyDescent="0.2">
      <c r="B238"/>
      <c r="C238"/>
      <c r="D238"/>
      <c r="E238"/>
      <c r="F238"/>
      <c r="G238"/>
      <c r="H238"/>
      <c r="I238"/>
      <c r="J238"/>
      <c r="K238"/>
      <c r="L238"/>
    </row>
    <row r="239" spans="2:12" x14ac:dyDescent="0.2">
      <c r="B239"/>
      <c r="C239"/>
      <c r="D239"/>
      <c r="E239"/>
      <c r="F239"/>
      <c r="G239"/>
      <c r="H239"/>
      <c r="I239"/>
      <c r="J239"/>
      <c r="K239"/>
      <c r="L239"/>
    </row>
    <row r="240" spans="2:12" x14ac:dyDescent="0.2">
      <c r="B240"/>
      <c r="C240"/>
      <c r="D240"/>
      <c r="E240"/>
      <c r="F240"/>
      <c r="G240"/>
      <c r="H240"/>
      <c r="I240"/>
      <c r="J240"/>
      <c r="K240"/>
      <c r="L240"/>
    </row>
    <row r="241" spans="2:12" x14ac:dyDescent="0.2">
      <c r="B241"/>
      <c r="C241"/>
      <c r="D241"/>
      <c r="E241"/>
      <c r="F241"/>
      <c r="G241"/>
      <c r="H241"/>
      <c r="I241"/>
      <c r="J241"/>
      <c r="K241"/>
      <c r="L241"/>
    </row>
    <row r="242" spans="2:12" x14ac:dyDescent="0.2">
      <c r="B242"/>
      <c r="C242"/>
      <c r="D242"/>
      <c r="E242"/>
      <c r="F242"/>
      <c r="G242"/>
      <c r="H242"/>
      <c r="I242"/>
      <c r="J242"/>
      <c r="K242"/>
      <c r="L242"/>
    </row>
    <row r="243" spans="2:12" x14ac:dyDescent="0.2">
      <c r="B243"/>
      <c r="C243"/>
      <c r="D243"/>
      <c r="E243"/>
      <c r="F243"/>
      <c r="G243"/>
      <c r="H243"/>
      <c r="I243"/>
      <c r="J243"/>
      <c r="K243"/>
      <c r="L243"/>
    </row>
    <row r="244" spans="2:12" x14ac:dyDescent="0.2">
      <c r="B244"/>
      <c r="C244"/>
      <c r="D244"/>
      <c r="E244"/>
      <c r="F244"/>
      <c r="G244"/>
      <c r="H244"/>
      <c r="I244"/>
      <c r="J244"/>
      <c r="K244"/>
      <c r="L244"/>
    </row>
    <row r="245" spans="2:12" x14ac:dyDescent="0.2">
      <c r="B245"/>
      <c r="C245"/>
      <c r="D245"/>
      <c r="E245"/>
      <c r="F245"/>
      <c r="G245"/>
      <c r="H245"/>
      <c r="I245"/>
      <c r="J245"/>
      <c r="K245"/>
      <c r="L245"/>
    </row>
    <row r="246" spans="2:12" x14ac:dyDescent="0.2">
      <c r="B246"/>
      <c r="C246"/>
      <c r="D246"/>
      <c r="E246"/>
      <c r="F246"/>
      <c r="G246"/>
      <c r="H246"/>
      <c r="I246"/>
      <c r="J246"/>
      <c r="K246"/>
      <c r="L246"/>
    </row>
    <row r="247" spans="2:12" x14ac:dyDescent="0.2">
      <c r="B247"/>
      <c r="C247"/>
      <c r="D247"/>
      <c r="E247"/>
      <c r="F247"/>
      <c r="G247"/>
      <c r="H247"/>
      <c r="I247"/>
      <c r="J247"/>
      <c r="K247"/>
      <c r="L247"/>
    </row>
    <row r="248" spans="2:12" x14ac:dyDescent="0.2">
      <c r="B248"/>
      <c r="C248"/>
      <c r="D248"/>
      <c r="E248"/>
      <c r="F248"/>
      <c r="G248"/>
      <c r="H248"/>
      <c r="I248"/>
      <c r="J248"/>
      <c r="K248"/>
      <c r="L248"/>
    </row>
    <row r="249" spans="2:12" x14ac:dyDescent="0.2">
      <c r="B249"/>
      <c r="C249"/>
      <c r="D249"/>
      <c r="E249"/>
      <c r="F249"/>
      <c r="G249"/>
      <c r="H249"/>
      <c r="I249"/>
      <c r="J249"/>
      <c r="K249"/>
      <c r="L249"/>
    </row>
    <row r="250" spans="2:12" x14ac:dyDescent="0.2">
      <c r="B250"/>
      <c r="C250"/>
      <c r="D250"/>
      <c r="E250"/>
      <c r="F250"/>
      <c r="G250"/>
      <c r="H250"/>
      <c r="I250"/>
      <c r="J250"/>
      <c r="K250"/>
      <c r="L250"/>
    </row>
    <row r="251" spans="2:12" x14ac:dyDescent="0.2">
      <c r="B251"/>
      <c r="C251"/>
      <c r="D251"/>
      <c r="E251"/>
      <c r="F251"/>
      <c r="G251"/>
      <c r="H251"/>
      <c r="I251"/>
      <c r="J251"/>
      <c r="K251"/>
      <c r="L251"/>
    </row>
    <row r="252" spans="2:12" x14ac:dyDescent="0.2">
      <c r="B252"/>
      <c r="C252"/>
      <c r="D252"/>
      <c r="E252"/>
      <c r="F252"/>
      <c r="G252"/>
      <c r="H252"/>
      <c r="I252"/>
      <c r="J252"/>
      <c r="K252"/>
      <c r="L252"/>
    </row>
    <row r="253" spans="2:12" x14ac:dyDescent="0.2">
      <c r="B253"/>
      <c r="C253"/>
      <c r="D253"/>
      <c r="E253"/>
      <c r="F253"/>
      <c r="G253"/>
      <c r="H253"/>
      <c r="I253"/>
      <c r="J253"/>
      <c r="K253"/>
      <c r="L253"/>
    </row>
    <row r="254" spans="2:12" x14ac:dyDescent="0.2">
      <c r="B254"/>
      <c r="C254"/>
      <c r="D254"/>
      <c r="E254"/>
      <c r="F254"/>
      <c r="G254"/>
      <c r="H254"/>
      <c r="I254"/>
      <c r="J254"/>
      <c r="K254"/>
      <c r="L254"/>
    </row>
    <row r="255" spans="2:12" x14ac:dyDescent="0.2">
      <c r="B255"/>
      <c r="C255"/>
      <c r="D255"/>
      <c r="E255"/>
      <c r="F255"/>
      <c r="G255"/>
      <c r="H255"/>
      <c r="I255"/>
      <c r="J255"/>
      <c r="K255"/>
      <c r="L255"/>
    </row>
    <row r="256" spans="2:12" x14ac:dyDescent="0.2">
      <c r="B256"/>
      <c r="C256"/>
      <c r="D256"/>
      <c r="E256"/>
      <c r="F256"/>
      <c r="G256"/>
      <c r="H256"/>
      <c r="I256"/>
      <c r="J256"/>
      <c r="K256"/>
      <c r="L256"/>
    </row>
    <row r="257" spans="2:12" x14ac:dyDescent="0.2">
      <c r="B257"/>
      <c r="C257"/>
      <c r="D257"/>
      <c r="E257"/>
      <c r="F257"/>
      <c r="G257"/>
      <c r="H257"/>
      <c r="I257"/>
      <c r="J257"/>
      <c r="K257"/>
      <c r="L257"/>
    </row>
    <row r="258" spans="2:12" x14ac:dyDescent="0.2">
      <c r="B258"/>
      <c r="C258"/>
      <c r="D258"/>
      <c r="E258"/>
      <c r="F258"/>
      <c r="G258"/>
      <c r="H258"/>
      <c r="I258"/>
      <c r="J258"/>
      <c r="K258"/>
      <c r="L258"/>
    </row>
    <row r="259" spans="2:12" x14ac:dyDescent="0.2">
      <c r="B259"/>
      <c r="C259"/>
      <c r="D259"/>
      <c r="E259"/>
      <c r="F259"/>
      <c r="G259"/>
      <c r="H259"/>
      <c r="I259"/>
      <c r="J259"/>
      <c r="K259"/>
      <c r="L259"/>
    </row>
    <row r="260" spans="2:12" x14ac:dyDescent="0.2">
      <c r="B260"/>
      <c r="C260"/>
      <c r="D260"/>
      <c r="E260"/>
      <c r="F260"/>
      <c r="G260"/>
      <c r="H260"/>
      <c r="I260"/>
      <c r="J260"/>
      <c r="K260"/>
      <c r="L260"/>
    </row>
    <row r="261" spans="2:12" x14ac:dyDescent="0.2">
      <c r="B261"/>
      <c r="C261"/>
      <c r="D261"/>
      <c r="E261"/>
      <c r="F261"/>
      <c r="G261"/>
      <c r="H261"/>
      <c r="I261"/>
      <c r="J261"/>
      <c r="K261"/>
      <c r="L261"/>
    </row>
    <row r="262" spans="2:12" x14ac:dyDescent="0.2">
      <c r="B262"/>
      <c r="C262"/>
      <c r="D262"/>
      <c r="E262"/>
      <c r="F262"/>
      <c r="G262"/>
      <c r="H262"/>
      <c r="I262"/>
      <c r="J262"/>
      <c r="K262"/>
      <c r="L262"/>
    </row>
    <row r="263" spans="2:12" x14ac:dyDescent="0.2">
      <c r="B263"/>
      <c r="C263"/>
      <c r="D263"/>
      <c r="E263"/>
      <c r="F263"/>
      <c r="G263"/>
      <c r="H263"/>
      <c r="I263"/>
      <c r="J263"/>
      <c r="K263"/>
      <c r="L263"/>
    </row>
    <row r="264" spans="2:12" x14ac:dyDescent="0.2">
      <c r="B264"/>
      <c r="C264"/>
      <c r="D264"/>
      <c r="E264"/>
      <c r="F264"/>
      <c r="G264"/>
      <c r="H264"/>
      <c r="I264"/>
      <c r="J264"/>
      <c r="K264"/>
      <c r="L264"/>
    </row>
    <row r="265" spans="2:12" x14ac:dyDescent="0.2">
      <c r="B265"/>
      <c r="C265"/>
      <c r="D265"/>
      <c r="E265"/>
      <c r="F265"/>
      <c r="G265"/>
      <c r="H265"/>
      <c r="I265"/>
      <c r="J265"/>
      <c r="K265"/>
      <c r="L265"/>
    </row>
    <row r="266" spans="2:12" x14ac:dyDescent="0.2">
      <c r="B266"/>
      <c r="C266"/>
      <c r="D266"/>
      <c r="E266"/>
      <c r="F266"/>
      <c r="G266"/>
      <c r="H266"/>
      <c r="I266"/>
      <c r="J266"/>
      <c r="K266"/>
      <c r="L266"/>
    </row>
    <row r="267" spans="2:12" x14ac:dyDescent="0.2">
      <c r="B267"/>
      <c r="C267"/>
      <c r="D267"/>
      <c r="E267"/>
      <c r="F267"/>
      <c r="G267"/>
      <c r="H267"/>
      <c r="I267"/>
      <c r="J267"/>
      <c r="K267"/>
      <c r="L267"/>
    </row>
    <row r="268" spans="2:12" x14ac:dyDescent="0.2">
      <c r="B268"/>
      <c r="C268"/>
      <c r="D268"/>
      <c r="E268"/>
      <c r="F268"/>
      <c r="G268"/>
      <c r="H268"/>
      <c r="I268"/>
      <c r="J268"/>
      <c r="K268"/>
      <c r="L268"/>
    </row>
    <row r="269" spans="2:12" x14ac:dyDescent="0.2">
      <c r="B269"/>
      <c r="C269"/>
      <c r="D269"/>
      <c r="E269"/>
      <c r="F269"/>
      <c r="G269"/>
      <c r="H269"/>
      <c r="I269"/>
      <c r="J269"/>
      <c r="K269"/>
      <c r="L269"/>
    </row>
    <row r="270" spans="2:12" x14ac:dyDescent="0.2">
      <c r="B270"/>
      <c r="C270"/>
      <c r="D270"/>
      <c r="E270"/>
      <c r="F270"/>
      <c r="G270"/>
      <c r="H270"/>
      <c r="I270"/>
      <c r="J270"/>
      <c r="K270"/>
      <c r="L270"/>
    </row>
    <row r="271" spans="2:12" x14ac:dyDescent="0.2">
      <c r="B271"/>
      <c r="C271"/>
      <c r="D271"/>
      <c r="E271"/>
      <c r="F271"/>
      <c r="G271"/>
      <c r="H271"/>
      <c r="I271"/>
      <c r="J271"/>
      <c r="K271"/>
      <c r="L271"/>
    </row>
    <row r="272" spans="2:12" x14ac:dyDescent="0.2">
      <c r="B272"/>
      <c r="C272"/>
      <c r="D272"/>
      <c r="E272"/>
      <c r="F272"/>
      <c r="G272"/>
      <c r="H272"/>
      <c r="I272"/>
      <c r="J272"/>
      <c r="K272"/>
      <c r="L272"/>
    </row>
    <row r="273" spans="2:12" x14ac:dyDescent="0.2">
      <c r="B273"/>
      <c r="C273"/>
      <c r="D273"/>
      <c r="E273"/>
      <c r="F273"/>
      <c r="G273"/>
      <c r="H273"/>
      <c r="I273"/>
      <c r="J273"/>
      <c r="K273"/>
      <c r="L273"/>
    </row>
    <row r="274" spans="2:12" x14ac:dyDescent="0.2">
      <c r="B274"/>
      <c r="C274"/>
      <c r="D274"/>
      <c r="E274"/>
      <c r="F274"/>
      <c r="G274"/>
      <c r="H274"/>
      <c r="I274"/>
      <c r="J274"/>
      <c r="K274"/>
      <c r="L274"/>
    </row>
    <row r="275" spans="2:12" x14ac:dyDescent="0.2">
      <c r="B275"/>
      <c r="C275"/>
      <c r="D275"/>
      <c r="E275"/>
      <c r="F275"/>
      <c r="G275"/>
      <c r="H275"/>
      <c r="I275"/>
      <c r="J275"/>
      <c r="K275"/>
      <c r="L275"/>
    </row>
    <row r="276" spans="2:12" x14ac:dyDescent="0.2">
      <c r="B276"/>
      <c r="C276"/>
      <c r="D276"/>
      <c r="E276"/>
      <c r="F276"/>
      <c r="G276"/>
      <c r="H276"/>
      <c r="I276"/>
      <c r="J276"/>
      <c r="K276"/>
      <c r="L276"/>
    </row>
    <row r="277" spans="2:12" x14ac:dyDescent="0.2">
      <c r="B277"/>
      <c r="C277"/>
      <c r="D277"/>
      <c r="E277"/>
      <c r="F277"/>
      <c r="G277"/>
      <c r="H277"/>
      <c r="I277"/>
      <c r="J277"/>
      <c r="K277"/>
      <c r="L277"/>
    </row>
    <row r="278" spans="2:12" x14ac:dyDescent="0.2">
      <c r="B278"/>
      <c r="C278"/>
      <c r="D278"/>
      <c r="E278"/>
      <c r="F278"/>
      <c r="G278"/>
      <c r="H278"/>
      <c r="I278"/>
      <c r="J278"/>
      <c r="K278"/>
      <c r="L278"/>
    </row>
    <row r="279" spans="2:12" x14ac:dyDescent="0.2">
      <c r="B279"/>
      <c r="C279"/>
      <c r="D279"/>
      <c r="E279"/>
      <c r="F279"/>
      <c r="G279"/>
      <c r="H279"/>
      <c r="I279"/>
      <c r="J279"/>
      <c r="K279"/>
      <c r="L279"/>
    </row>
    <row r="280" spans="2:12" x14ac:dyDescent="0.2">
      <c r="B280"/>
      <c r="C280"/>
      <c r="D280"/>
      <c r="E280"/>
      <c r="F280"/>
      <c r="G280"/>
      <c r="H280"/>
      <c r="I280"/>
      <c r="J280"/>
      <c r="K280"/>
      <c r="L280"/>
    </row>
    <row r="281" spans="2:12" x14ac:dyDescent="0.2">
      <c r="B281"/>
      <c r="C281"/>
      <c r="D281"/>
      <c r="E281"/>
      <c r="F281"/>
      <c r="G281"/>
      <c r="H281"/>
      <c r="I281"/>
      <c r="J281"/>
      <c r="K281"/>
      <c r="L281"/>
    </row>
    <row r="282" spans="2:12" x14ac:dyDescent="0.2">
      <c r="B282"/>
      <c r="C282"/>
      <c r="D282"/>
      <c r="E282"/>
      <c r="F282"/>
      <c r="G282"/>
      <c r="H282"/>
      <c r="I282"/>
      <c r="J282"/>
      <c r="K282"/>
      <c r="L282"/>
    </row>
    <row r="283" spans="2:12" x14ac:dyDescent="0.2">
      <c r="B283"/>
      <c r="C283"/>
      <c r="D283"/>
      <c r="E283"/>
      <c r="F283"/>
      <c r="G283"/>
      <c r="H283"/>
      <c r="I283"/>
      <c r="J283"/>
      <c r="K283"/>
      <c r="L283"/>
    </row>
    <row r="284" spans="2:12" x14ac:dyDescent="0.2">
      <c r="B284"/>
      <c r="C284"/>
      <c r="D284"/>
      <c r="E284"/>
      <c r="F284"/>
      <c r="G284"/>
      <c r="H284"/>
      <c r="I284"/>
      <c r="J284"/>
      <c r="K284"/>
      <c r="L284"/>
    </row>
    <row r="285" spans="2:12" x14ac:dyDescent="0.2">
      <c r="B285"/>
      <c r="C285"/>
      <c r="D285"/>
      <c r="E285"/>
      <c r="F285"/>
      <c r="G285"/>
      <c r="H285"/>
      <c r="I285"/>
      <c r="J285"/>
      <c r="K285"/>
      <c r="L285"/>
    </row>
    <row r="286" spans="2:12" x14ac:dyDescent="0.2">
      <c r="B286"/>
      <c r="C286"/>
      <c r="D286"/>
      <c r="E286"/>
      <c r="F286"/>
      <c r="G286"/>
      <c r="H286"/>
      <c r="I286"/>
      <c r="J286"/>
      <c r="K286"/>
      <c r="L286"/>
    </row>
    <row r="287" spans="2:12" x14ac:dyDescent="0.2">
      <c r="B287"/>
      <c r="C287"/>
      <c r="D287"/>
      <c r="E287"/>
      <c r="F287"/>
      <c r="G287"/>
      <c r="H287"/>
      <c r="I287"/>
      <c r="J287"/>
      <c r="K287"/>
      <c r="L287"/>
    </row>
    <row r="288" spans="2:12" x14ac:dyDescent="0.2">
      <c r="B288"/>
      <c r="C288"/>
      <c r="D288"/>
      <c r="E288"/>
      <c r="F288"/>
      <c r="G288"/>
      <c r="H288"/>
      <c r="I288"/>
      <c r="J288"/>
      <c r="K288"/>
      <c r="L288"/>
    </row>
    <row r="289" spans="2:12" x14ac:dyDescent="0.2">
      <c r="B289"/>
      <c r="C289"/>
      <c r="D289"/>
      <c r="E289"/>
      <c r="F289"/>
      <c r="G289"/>
      <c r="H289"/>
      <c r="I289"/>
      <c r="J289"/>
      <c r="K289"/>
      <c r="L289"/>
    </row>
    <row r="290" spans="2:12" x14ac:dyDescent="0.2">
      <c r="B290"/>
      <c r="C290"/>
      <c r="D290"/>
      <c r="E290"/>
      <c r="F290"/>
      <c r="G290"/>
      <c r="H290"/>
      <c r="I290"/>
      <c r="J290"/>
      <c r="K290"/>
      <c r="L290"/>
    </row>
    <row r="291" spans="2:12" x14ac:dyDescent="0.2">
      <c r="B291"/>
      <c r="C291"/>
      <c r="D291"/>
      <c r="E291"/>
      <c r="F291"/>
      <c r="G291"/>
      <c r="H291"/>
      <c r="I291"/>
      <c r="J291"/>
      <c r="K291"/>
      <c r="L291"/>
    </row>
    <row r="292" spans="2:12" x14ac:dyDescent="0.2">
      <c r="B292"/>
      <c r="C292"/>
      <c r="D292"/>
      <c r="E292"/>
      <c r="F292"/>
      <c r="G292"/>
      <c r="H292"/>
      <c r="I292"/>
      <c r="J292"/>
      <c r="K292"/>
      <c r="L292"/>
    </row>
    <row r="293" spans="2:12" x14ac:dyDescent="0.2">
      <c r="B293"/>
      <c r="C293"/>
      <c r="D293"/>
      <c r="E293"/>
      <c r="F293"/>
      <c r="G293"/>
      <c r="H293"/>
      <c r="I293"/>
      <c r="J293"/>
      <c r="K293"/>
      <c r="L293"/>
    </row>
    <row r="294" spans="2:12" x14ac:dyDescent="0.2">
      <c r="B294"/>
      <c r="C294"/>
      <c r="D294"/>
      <c r="E294"/>
      <c r="F294"/>
      <c r="G294"/>
      <c r="H294"/>
      <c r="I294"/>
      <c r="J294"/>
      <c r="K294"/>
      <c r="L294"/>
    </row>
    <row r="295" spans="2:12" x14ac:dyDescent="0.2">
      <c r="B295"/>
      <c r="C295"/>
      <c r="D295"/>
      <c r="E295"/>
      <c r="F295"/>
      <c r="G295"/>
      <c r="H295"/>
      <c r="I295"/>
      <c r="J295"/>
      <c r="K295"/>
      <c r="L295"/>
    </row>
    <row r="296" spans="2:12" x14ac:dyDescent="0.2">
      <c r="B296"/>
      <c r="C296"/>
      <c r="D296"/>
      <c r="E296"/>
      <c r="F296"/>
      <c r="G296"/>
      <c r="H296"/>
      <c r="I296"/>
      <c r="J296"/>
      <c r="K296"/>
      <c r="L296"/>
    </row>
    <row r="297" spans="2:12" x14ac:dyDescent="0.2">
      <c r="B297"/>
      <c r="C297"/>
      <c r="D297"/>
      <c r="E297"/>
      <c r="F297"/>
      <c r="G297"/>
      <c r="H297"/>
      <c r="I297"/>
      <c r="J297"/>
      <c r="K297"/>
      <c r="L297"/>
    </row>
    <row r="298" spans="2:12" x14ac:dyDescent="0.2">
      <c r="B298"/>
      <c r="C298"/>
      <c r="D298"/>
      <c r="E298"/>
      <c r="F298"/>
      <c r="G298"/>
      <c r="H298"/>
      <c r="I298"/>
      <c r="J298"/>
      <c r="K298"/>
      <c r="L298"/>
    </row>
    <row r="299" spans="2:12" x14ac:dyDescent="0.2">
      <c r="B299"/>
      <c r="C299"/>
      <c r="D299"/>
      <c r="E299"/>
      <c r="F299"/>
      <c r="G299"/>
      <c r="H299"/>
      <c r="I299"/>
      <c r="J299"/>
      <c r="K299"/>
      <c r="L299"/>
    </row>
    <row r="300" spans="2:12" x14ac:dyDescent="0.2">
      <c r="B300"/>
      <c r="C300"/>
      <c r="D300"/>
      <c r="E300"/>
      <c r="F300"/>
      <c r="G300"/>
      <c r="H300"/>
      <c r="I300"/>
      <c r="J300"/>
      <c r="K300"/>
      <c r="L300"/>
    </row>
    <row r="301" spans="2:12" x14ac:dyDescent="0.2">
      <c r="B301"/>
      <c r="C301"/>
      <c r="D301"/>
      <c r="E301"/>
      <c r="F301"/>
      <c r="G301"/>
      <c r="H301"/>
      <c r="I301"/>
      <c r="J301"/>
      <c r="K301"/>
      <c r="L301"/>
    </row>
    <row r="302" spans="2:12" x14ac:dyDescent="0.2">
      <c r="B302"/>
      <c r="C302"/>
      <c r="D302"/>
      <c r="E302"/>
      <c r="F302"/>
      <c r="G302"/>
      <c r="H302"/>
      <c r="I302"/>
      <c r="J302"/>
      <c r="K302"/>
      <c r="L302"/>
    </row>
    <row r="303" spans="2:12" x14ac:dyDescent="0.2">
      <c r="B303"/>
      <c r="C303"/>
      <c r="D303"/>
      <c r="E303"/>
      <c r="F303"/>
      <c r="G303"/>
      <c r="H303"/>
      <c r="I303"/>
      <c r="J303"/>
      <c r="K303"/>
      <c r="L303"/>
    </row>
    <row r="304" spans="2:12" x14ac:dyDescent="0.2">
      <c r="B304"/>
      <c r="C304"/>
      <c r="D304"/>
      <c r="E304"/>
      <c r="F304"/>
      <c r="G304"/>
      <c r="H304"/>
      <c r="I304"/>
      <c r="J304"/>
      <c r="K304"/>
      <c r="L304"/>
    </row>
    <row r="305" spans="2:12" x14ac:dyDescent="0.2">
      <c r="B305"/>
      <c r="C305"/>
      <c r="D305"/>
      <c r="E305"/>
      <c r="F305"/>
      <c r="G305"/>
      <c r="H305"/>
      <c r="I305"/>
      <c r="J305"/>
      <c r="K305"/>
      <c r="L305"/>
    </row>
    <row r="306" spans="2:12" x14ac:dyDescent="0.2">
      <c r="B306"/>
      <c r="C306"/>
      <c r="D306"/>
      <c r="E306"/>
      <c r="F306"/>
      <c r="G306"/>
      <c r="H306"/>
      <c r="I306"/>
      <c r="J306"/>
      <c r="K306"/>
      <c r="L306"/>
    </row>
    <row r="307" spans="2:12" x14ac:dyDescent="0.2">
      <c r="B307"/>
      <c r="C307"/>
      <c r="D307"/>
      <c r="E307"/>
      <c r="F307"/>
      <c r="G307"/>
      <c r="H307"/>
      <c r="I307"/>
      <c r="J307"/>
      <c r="K307"/>
      <c r="L307"/>
    </row>
    <row r="308" spans="2:12" x14ac:dyDescent="0.2">
      <c r="B308"/>
      <c r="C308"/>
      <c r="D308"/>
      <c r="E308"/>
      <c r="F308"/>
      <c r="G308"/>
      <c r="H308"/>
      <c r="I308"/>
      <c r="J308"/>
      <c r="K308"/>
      <c r="L308"/>
    </row>
    <row r="309" spans="2:12" x14ac:dyDescent="0.2">
      <c r="B309"/>
      <c r="C309"/>
      <c r="D309"/>
      <c r="E309"/>
      <c r="F309"/>
      <c r="G309"/>
      <c r="H309"/>
      <c r="I309"/>
      <c r="J309"/>
      <c r="K309"/>
      <c r="L309"/>
    </row>
    <row r="310" spans="2:12" x14ac:dyDescent="0.2">
      <c r="B310"/>
      <c r="C310"/>
      <c r="D310"/>
      <c r="E310"/>
      <c r="F310"/>
      <c r="G310"/>
      <c r="H310"/>
      <c r="I310"/>
      <c r="J310"/>
      <c r="K310"/>
      <c r="L310"/>
    </row>
    <row r="311" spans="2:12" x14ac:dyDescent="0.2">
      <c r="B311"/>
      <c r="C311"/>
      <c r="D311"/>
      <c r="E311"/>
      <c r="F311"/>
      <c r="G311"/>
      <c r="H311"/>
      <c r="I311"/>
      <c r="J311"/>
      <c r="K311"/>
      <c r="L311"/>
    </row>
    <row r="312" spans="2:12" x14ac:dyDescent="0.2">
      <c r="B312"/>
      <c r="C312"/>
      <c r="D312"/>
      <c r="E312"/>
      <c r="F312"/>
      <c r="G312"/>
      <c r="H312"/>
      <c r="I312"/>
      <c r="J312"/>
      <c r="K312"/>
      <c r="L312"/>
    </row>
    <row r="313" spans="2:12" x14ac:dyDescent="0.2">
      <c r="B313"/>
      <c r="C313"/>
      <c r="D313"/>
      <c r="E313"/>
      <c r="F313"/>
      <c r="G313"/>
      <c r="H313"/>
      <c r="I313"/>
      <c r="J313"/>
      <c r="K313"/>
      <c r="L313"/>
    </row>
    <row r="314" spans="2:12" x14ac:dyDescent="0.2">
      <c r="B314"/>
      <c r="C314"/>
      <c r="D314"/>
      <c r="E314"/>
      <c r="F314"/>
      <c r="G314"/>
      <c r="H314"/>
      <c r="I314"/>
      <c r="J314"/>
      <c r="K314"/>
      <c r="L314"/>
    </row>
    <row r="315" spans="2:12" x14ac:dyDescent="0.2">
      <c r="B315"/>
      <c r="C315"/>
      <c r="D315"/>
      <c r="E315"/>
      <c r="F315"/>
      <c r="G315"/>
      <c r="H315"/>
      <c r="I315"/>
      <c r="J315"/>
      <c r="K315"/>
      <c r="L315"/>
    </row>
    <row r="316" spans="2:12" x14ac:dyDescent="0.2">
      <c r="B316"/>
      <c r="C316"/>
      <c r="D316"/>
      <c r="E316"/>
      <c r="F316"/>
      <c r="G316"/>
      <c r="H316"/>
      <c r="I316"/>
      <c r="J316"/>
      <c r="K316"/>
      <c r="L316"/>
    </row>
    <row r="317" spans="2:12" x14ac:dyDescent="0.2">
      <c r="B317"/>
      <c r="C317"/>
      <c r="D317"/>
      <c r="E317"/>
      <c r="F317"/>
      <c r="G317"/>
      <c r="H317"/>
      <c r="I317"/>
      <c r="J317"/>
      <c r="K317"/>
      <c r="L317"/>
    </row>
    <row r="318" spans="2:12" x14ac:dyDescent="0.2">
      <c r="B318"/>
      <c r="C318"/>
      <c r="D318"/>
      <c r="E318"/>
      <c r="F318"/>
      <c r="G318"/>
      <c r="H318"/>
      <c r="I318"/>
      <c r="J318"/>
      <c r="K318"/>
      <c r="L318"/>
    </row>
    <row r="319" spans="2:12" x14ac:dyDescent="0.2">
      <c r="B319"/>
      <c r="C319"/>
      <c r="D319"/>
      <c r="E319"/>
      <c r="F319"/>
      <c r="G319"/>
      <c r="H319"/>
      <c r="I319"/>
      <c r="J319"/>
      <c r="K319"/>
      <c r="L319"/>
    </row>
    <row r="320" spans="2:12" x14ac:dyDescent="0.2">
      <c r="B320"/>
      <c r="C320"/>
      <c r="D320"/>
      <c r="E320"/>
      <c r="F320"/>
      <c r="G320"/>
      <c r="H320"/>
      <c r="I320"/>
      <c r="J320"/>
      <c r="K320"/>
      <c r="L320"/>
    </row>
    <row r="321" spans="2:12" x14ac:dyDescent="0.2">
      <c r="B321"/>
      <c r="C321"/>
      <c r="D321"/>
      <c r="E321"/>
      <c r="F321"/>
      <c r="G321"/>
      <c r="H321"/>
      <c r="I321"/>
      <c r="J321"/>
      <c r="K321"/>
      <c r="L321"/>
    </row>
    <row r="322" spans="2:12" x14ac:dyDescent="0.2">
      <c r="B322"/>
      <c r="C322"/>
      <c r="D322"/>
      <c r="E322"/>
      <c r="F322"/>
      <c r="G322"/>
      <c r="H322"/>
      <c r="I322"/>
      <c r="J322"/>
      <c r="K322"/>
      <c r="L322"/>
    </row>
    <row r="323" spans="2:12" x14ac:dyDescent="0.2">
      <c r="B323"/>
      <c r="C323"/>
      <c r="D323"/>
      <c r="E323"/>
      <c r="F323"/>
      <c r="G323"/>
      <c r="H323"/>
      <c r="I323"/>
      <c r="J323"/>
      <c r="K323"/>
      <c r="L323"/>
    </row>
    <row r="324" spans="2:12" x14ac:dyDescent="0.2">
      <c r="B324"/>
      <c r="C324"/>
      <c r="D324"/>
      <c r="E324"/>
      <c r="F324"/>
      <c r="G324"/>
      <c r="H324"/>
      <c r="I324"/>
      <c r="J324"/>
      <c r="K324"/>
      <c r="L324"/>
    </row>
    <row r="325" spans="2:12" x14ac:dyDescent="0.2">
      <c r="B325"/>
      <c r="C325"/>
      <c r="D325"/>
      <c r="E325"/>
      <c r="F325"/>
      <c r="G325"/>
      <c r="H325"/>
      <c r="I325"/>
      <c r="J325"/>
      <c r="K325"/>
      <c r="L325"/>
    </row>
    <row r="326" spans="2:12" x14ac:dyDescent="0.2">
      <c r="B326"/>
      <c r="C326"/>
      <c r="D326"/>
      <c r="E326"/>
      <c r="F326"/>
      <c r="G326"/>
      <c r="H326"/>
      <c r="I326"/>
      <c r="J326"/>
      <c r="K326"/>
      <c r="L326"/>
    </row>
    <row r="327" spans="2:12" x14ac:dyDescent="0.2">
      <c r="B327"/>
      <c r="C327"/>
      <c r="D327"/>
      <c r="E327"/>
      <c r="F327"/>
      <c r="G327"/>
      <c r="H327"/>
      <c r="I327"/>
      <c r="J327"/>
      <c r="K327"/>
      <c r="L327"/>
    </row>
    <row r="328" spans="2:12" x14ac:dyDescent="0.2">
      <c r="B328"/>
      <c r="C328"/>
      <c r="D328"/>
      <c r="E328"/>
      <c r="F328"/>
      <c r="G328"/>
      <c r="H328"/>
      <c r="I328"/>
      <c r="J328"/>
      <c r="K328"/>
      <c r="L328"/>
    </row>
    <row r="329" spans="2:12" x14ac:dyDescent="0.2">
      <c r="B329"/>
      <c r="C329"/>
      <c r="D329"/>
      <c r="E329"/>
      <c r="F329"/>
      <c r="G329"/>
      <c r="H329"/>
      <c r="I329"/>
      <c r="J329"/>
      <c r="K329"/>
      <c r="L329"/>
    </row>
    <row r="330" spans="2:12" x14ac:dyDescent="0.2">
      <c r="B330"/>
      <c r="C330"/>
      <c r="D330"/>
      <c r="E330"/>
      <c r="F330"/>
      <c r="G330"/>
      <c r="H330"/>
      <c r="I330"/>
      <c r="J330"/>
      <c r="K330"/>
      <c r="L330"/>
    </row>
    <row r="331" spans="2:12" x14ac:dyDescent="0.2">
      <c r="B331"/>
      <c r="C331"/>
      <c r="D331"/>
      <c r="E331"/>
      <c r="F331"/>
      <c r="G331"/>
      <c r="H331"/>
      <c r="I331"/>
      <c r="J331"/>
      <c r="K331"/>
      <c r="L331"/>
    </row>
    <row r="332" spans="2:12" x14ac:dyDescent="0.2">
      <c r="B332"/>
      <c r="C332"/>
      <c r="D332"/>
      <c r="E332"/>
      <c r="F332"/>
      <c r="G332"/>
      <c r="H332"/>
      <c r="I332"/>
      <c r="J332"/>
      <c r="K332"/>
      <c r="L332"/>
    </row>
    <row r="333" spans="2:12" x14ac:dyDescent="0.2">
      <c r="B333"/>
      <c r="C333"/>
      <c r="D333"/>
      <c r="E333"/>
      <c r="F333"/>
      <c r="G333"/>
      <c r="H333"/>
      <c r="I333"/>
      <c r="J333"/>
      <c r="K333"/>
      <c r="L333"/>
    </row>
    <row r="334" spans="2:12" x14ac:dyDescent="0.2">
      <c r="B334"/>
      <c r="C334"/>
      <c r="D334"/>
      <c r="E334"/>
      <c r="F334"/>
      <c r="G334"/>
      <c r="H334"/>
      <c r="I334"/>
      <c r="J334"/>
      <c r="K334"/>
      <c r="L334"/>
    </row>
    <row r="335" spans="2:12" x14ac:dyDescent="0.2">
      <c r="B335"/>
      <c r="C335"/>
      <c r="D335"/>
      <c r="E335"/>
      <c r="F335"/>
      <c r="G335"/>
      <c r="H335"/>
      <c r="I335"/>
      <c r="J335"/>
      <c r="K335"/>
      <c r="L335"/>
    </row>
    <row r="336" spans="2:12" x14ac:dyDescent="0.2">
      <c r="B336"/>
      <c r="C336"/>
      <c r="D336"/>
      <c r="E336"/>
      <c r="F336"/>
      <c r="G336"/>
      <c r="H336"/>
      <c r="I336"/>
      <c r="J336"/>
      <c r="K336"/>
      <c r="L336"/>
    </row>
    <row r="337" spans="2:12" x14ac:dyDescent="0.2">
      <c r="B337"/>
      <c r="C337"/>
      <c r="D337"/>
      <c r="E337"/>
      <c r="F337"/>
      <c r="G337"/>
      <c r="H337"/>
      <c r="I337"/>
      <c r="J337"/>
      <c r="K337"/>
      <c r="L337"/>
    </row>
    <row r="338" spans="2:12" x14ac:dyDescent="0.2">
      <c r="B338"/>
      <c r="C338"/>
      <c r="D338"/>
      <c r="E338"/>
      <c r="F338"/>
      <c r="G338"/>
      <c r="H338"/>
      <c r="I338"/>
      <c r="J338"/>
      <c r="K338"/>
      <c r="L338"/>
    </row>
    <row r="339" spans="2:12" x14ac:dyDescent="0.2">
      <c r="B339"/>
      <c r="C339"/>
      <c r="D339"/>
      <c r="E339"/>
      <c r="F339"/>
      <c r="G339"/>
      <c r="H339"/>
      <c r="I339"/>
      <c r="J339"/>
      <c r="K339"/>
      <c r="L339"/>
    </row>
    <row r="340" spans="2:12" x14ac:dyDescent="0.2">
      <c r="B340"/>
      <c r="C340"/>
      <c r="D340"/>
      <c r="E340"/>
      <c r="F340"/>
      <c r="G340"/>
      <c r="H340"/>
      <c r="I340"/>
      <c r="J340"/>
      <c r="K340"/>
      <c r="L340"/>
    </row>
    <row r="341" spans="2:12" x14ac:dyDescent="0.2">
      <c r="B341"/>
      <c r="C341"/>
      <c r="D341"/>
      <c r="E341"/>
      <c r="F341"/>
      <c r="G341"/>
      <c r="H341"/>
      <c r="I341"/>
      <c r="J341"/>
      <c r="K341"/>
      <c r="L341"/>
    </row>
    <row r="342" spans="2:12" x14ac:dyDescent="0.2">
      <c r="B342"/>
      <c r="C342"/>
      <c r="D342"/>
      <c r="E342"/>
      <c r="F342"/>
      <c r="G342"/>
      <c r="H342"/>
      <c r="I342"/>
      <c r="J342"/>
      <c r="K342"/>
      <c r="L342"/>
    </row>
    <row r="343" spans="2:12" x14ac:dyDescent="0.2">
      <c r="B343"/>
      <c r="C343"/>
      <c r="D343"/>
      <c r="E343"/>
      <c r="F343"/>
      <c r="G343"/>
      <c r="H343"/>
      <c r="I343"/>
      <c r="J343"/>
      <c r="K343"/>
      <c r="L343"/>
    </row>
    <row r="344" spans="2:12" x14ac:dyDescent="0.2">
      <c r="B344"/>
      <c r="C344"/>
      <c r="D344"/>
      <c r="E344"/>
      <c r="F344"/>
      <c r="G344"/>
      <c r="H344"/>
      <c r="I344"/>
      <c r="J344"/>
      <c r="K344"/>
      <c r="L344"/>
    </row>
    <row r="345" spans="2:12" x14ac:dyDescent="0.2">
      <c r="B345"/>
      <c r="C345"/>
      <c r="D345"/>
      <c r="E345"/>
      <c r="F345"/>
      <c r="G345"/>
      <c r="H345"/>
      <c r="I345"/>
      <c r="J345"/>
      <c r="K345"/>
      <c r="L345"/>
    </row>
    <row r="346" spans="2:12" x14ac:dyDescent="0.2">
      <c r="B346"/>
      <c r="C346"/>
      <c r="D346"/>
      <c r="E346"/>
      <c r="F346"/>
      <c r="G346"/>
      <c r="H346"/>
      <c r="I346"/>
      <c r="J346"/>
      <c r="K346"/>
      <c r="L346"/>
    </row>
    <row r="347" spans="2:12" x14ac:dyDescent="0.2">
      <c r="B347"/>
      <c r="C347"/>
      <c r="D347"/>
      <c r="E347"/>
      <c r="F347"/>
      <c r="G347"/>
      <c r="H347"/>
      <c r="I347"/>
      <c r="J347"/>
      <c r="K347"/>
      <c r="L347"/>
    </row>
    <row r="348" spans="2:12" x14ac:dyDescent="0.2">
      <c r="B348"/>
      <c r="C348"/>
      <c r="D348"/>
      <c r="E348"/>
      <c r="F348"/>
      <c r="G348"/>
      <c r="H348"/>
      <c r="I348"/>
      <c r="J348"/>
      <c r="K348"/>
      <c r="L348"/>
    </row>
    <row r="349" spans="2:12" x14ac:dyDescent="0.2">
      <c r="B349"/>
      <c r="C349"/>
      <c r="D349"/>
      <c r="E349"/>
      <c r="F349"/>
      <c r="G349"/>
      <c r="H349"/>
      <c r="I349"/>
      <c r="J349"/>
      <c r="K349"/>
      <c r="L349"/>
    </row>
    <row r="350" spans="2:12" x14ac:dyDescent="0.2">
      <c r="B350"/>
      <c r="C350"/>
      <c r="D350"/>
      <c r="E350"/>
      <c r="F350"/>
      <c r="G350"/>
      <c r="H350"/>
      <c r="I350"/>
      <c r="J350"/>
      <c r="K350"/>
      <c r="L350"/>
    </row>
    <row r="351" spans="2:12" x14ac:dyDescent="0.2">
      <c r="B351"/>
      <c r="C351"/>
      <c r="D351"/>
      <c r="E351"/>
      <c r="F351"/>
      <c r="G351"/>
      <c r="H351"/>
      <c r="I351"/>
      <c r="J351"/>
      <c r="K351"/>
      <c r="L351"/>
    </row>
    <row r="352" spans="2:12" x14ac:dyDescent="0.2">
      <c r="B352"/>
      <c r="C352"/>
      <c r="D352"/>
      <c r="E352"/>
      <c r="F352"/>
      <c r="G352"/>
      <c r="H352"/>
      <c r="I352"/>
      <c r="J352"/>
      <c r="K352"/>
      <c r="L352"/>
    </row>
    <row r="353" spans="2:12" x14ac:dyDescent="0.2">
      <c r="B353"/>
      <c r="C353"/>
      <c r="D353"/>
      <c r="E353"/>
      <c r="F353"/>
      <c r="G353"/>
      <c r="H353"/>
      <c r="I353"/>
      <c r="J353"/>
      <c r="K353"/>
      <c r="L353"/>
    </row>
    <row r="354" spans="2:12" x14ac:dyDescent="0.2">
      <c r="B354"/>
      <c r="C354"/>
      <c r="D354"/>
      <c r="E354"/>
      <c r="F354"/>
      <c r="G354"/>
      <c r="H354"/>
      <c r="I354"/>
      <c r="J354"/>
      <c r="K354"/>
      <c r="L354"/>
    </row>
    <row r="355" spans="2:12" x14ac:dyDescent="0.2">
      <c r="B355"/>
      <c r="C355"/>
      <c r="D355"/>
      <c r="E355"/>
      <c r="F355"/>
      <c r="G355"/>
      <c r="H355"/>
      <c r="I355"/>
      <c r="J355"/>
      <c r="K355"/>
      <c r="L355"/>
    </row>
    <row r="356" spans="2:12" x14ac:dyDescent="0.2">
      <c r="B356"/>
      <c r="C356"/>
      <c r="D356"/>
      <c r="E356"/>
      <c r="F356"/>
      <c r="G356"/>
      <c r="H356"/>
      <c r="I356"/>
      <c r="J356"/>
      <c r="K356"/>
      <c r="L356"/>
    </row>
    <row r="357" spans="2:12" x14ac:dyDescent="0.2">
      <c r="B357"/>
      <c r="C357"/>
      <c r="D357"/>
      <c r="E357"/>
      <c r="F357"/>
      <c r="G357"/>
      <c r="H357"/>
      <c r="I357"/>
      <c r="J357"/>
      <c r="K357"/>
      <c r="L357"/>
    </row>
    <row r="358" spans="2:12" x14ac:dyDescent="0.2">
      <c r="B358"/>
      <c r="C358"/>
      <c r="D358"/>
      <c r="E358"/>
      <c r="F358"/>
      <c r="G358"/>
      <c r="H358"/>
      <c r="I358"/>
      <c r="J358"/>
      <c r="K358"/>
      <c r="L358"/>
    </row>
    <row r="359" spans="2:12" x14ac:dyDescent="0.2">
      <c r="B359"/>
      <c r="C359"/>
      <c r="D359"/>
      <c r="E359"/>
      <c r="F359"/>
      <c r="G359"/>
      <c r="H359"/>
      <c r="I359"/>
      <c r="J359"/>
      <c r="K359"/>
      <c r="L359"/>
    </row>
    <row r="360" spans="2:12" x14ac:dyDescent="0.2">
      <c r="B360"/>
      <c r="C360"/>
      <c r="D360"/>
      <c r="E360"/>
      <c r="F360"/>
      <c r="G360"/>
      <c r="H360"/>
      <c r="I360"/>
      <c r="J360"/>
      <c r="K360"/>
      <c r="L360"/>
    </row>
    <row r="361" spans="2:12" x14ac:dyDescent="0.2">
      <c r="B361"/>
      <c r="C361"/>
      <c r="D361"/>
      <c r="E361"/>
      <c r="F361"/>
      <c r="G361"/>
      <c r="H361"/>
      <c r="I361"/>
      <c r="J361"/>
      <c r="K361"/>
      <c r="L361"/>
    </row>
    <row r="362" spans="2:12" x14ac:dyDescent="0.2">
      <c r="B362"/>
      <c r="C362"/>
      <c r="D362"/>
      <c r="E362"/>
      <c r="F362"/>
      <c r="G362"/>
      <c r="H362"/>
      <c r="I362"/>
      <c r="J362"/>
      <c r="K362"/>
      <c r="L362"/>
    </row>
    <row r="363" spans="2:12" x14ac:dyDescent="0.2">
      <c r="B363"/>
      <c r="C363"/>
      <c r="D363"/>
      <c r="E363"/>
      <c r="F363"/>
      <c r="G363"/>
      <c r="H363"/>
      <c r="I363"/>
      <c r="J363"/>
      <c r="K363"/>
      <c r="L363"/>
    </row>
    <row r="364" spans="2:12" x14ac:dyDescent="0.2">
      <c r="B364"/>
      <c r="C364"/>
      <c r="D364"/>
      <c r="E364"/>
      <c r="F364"/>
      <c r="G364"/>
      <c r="H364"/>
      <c r="I364"/>
      <c r="J364"/>
      <c r="K364"/>
      <c r="L364"/>
    </row>
    <row r="365" spans="2:12" x14ac:dyDescent="0.2">
      <c r="B365"/>
      <c r="C365"/>
      <c r="D365"/>
      <c r="E365"/>
      <c r="F365"/>
      <c r="G365"/>
      <c r="H365"/>
      <c r="I365"/>
      <c r="J365"/>
      <c r="K365"/>
      <c r="L365"/>
    </row>
    <row r="366" spans="2:12" x14ac:dyDescent="0.2">
      <c r="B366"/>
      <c r="C366"/>
      <c r="D366"/>
      <c r="E366"/>
      <c r="F366"/>
      <c r="G366"/>
      <c r="H366"/>
      <c r="I366"/>
      <c r="J366"/>
      <c r="K366"/>
      <c r="L366"/>
    </row>
    <row r="367" spans="2:12" x14ac:dyDescent="0.2">
      <c r="B367"/>
      <c r="C367"/>
      <c r="D367"/>
      <c r="E367"/>
      <c r="F367"/>
      <c r="G367"/>
      <c r="H367"/>
      <c r="I367"/>
      <c r="J367"/>
      <c r="K367"/>
      <c r="L367"/>
    </row>
    <row r="368" spans="2:12" x14ac:dyDescent="0.2">
      <c r="B368"/>
      <c r="C368"/>
      <c r="D368"/>
      <c r="E368"/>
      <c r="F368"/>
      <c r="G368"/>
      <c r="H368"/>
      <c r="I368"/>
      <c r="J368"/>
      <c r="K368"/>
      <c r="L368"/>
    </row>
    <row r="369" spans="2:12" x14ac:dyDescent="0.2">
      <c r="B369"/>
      <c r="C369"/>
      <c r="D369"/>
      <c r="E369"/>
      <c r="F369"/>
      <c r="G369"/>
      <c r="H369"/>
      <c r="I369"/>
      <c r="J369"/>
      <c r="K369"/>
      <c r="L369"/>
    </row>
    <row r="370" spans="2:12" x14ac:dyDescent="0.2">
      <c r="B370"/>
      <c r="C370"/>
      <c r="D370"/>
      <c r="E370"/>
      <c r="F370"/>
      <c r="G370"/>
      <c r="H370"/>
      <c r="I370"/>
      <c r="J370"/>
      <c r="K370"/>
      <c r="L370"/>
    </row>
    <row r="371" spans="2:12" x14ac:dyDescent="0.2">
      <c r="B371"/>
      <c r="C371"/>
      <c r="D371"/>
      <c r="E371"/>
      <c r="F371"/>
      <c r="G371"/>
      <c r="H371"/>
      <c r="I371"/>
      <c r="J371"/>
      <c r="K371"/>
      <c r="L371"/>
    </row>
    <row r="372" spans="2:12" x14ac:dyDescent="0.2">
      <c r="B372"/>
      <c r="C372"/>
      <c r="D372"/>
      <c r="E372"/>
      <c r="F372"/>
      <c r="G372"/>
      <c r="H372"/>
      <c r="I372"/>
      <c r="J372"/>
      <c r="K372"/>
      <c r="L372"/>
    </row>
    <row r="373" spans="2:12" x14ac:dyDescent="0.2">
      <c r="B373"/>
      <c r="C373"/>
      <c r="D373"/>
      <c r="E373"/>
      <c r="F373"/>
      <c r="G373"/>
      <c r="H373"/>
      <c r="I373"/>
      <c r="J373"/>
      <c r="K373"/>
      <c r="L37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2"/>
  <sheetViews>
    <sheetView tabSelected="1" zoomScale="85" zoomScaleNormal="85" workbookViewId="0">
      <selection activeCell="D10" sqref="D10"/>
    </sheetView>
  </sheetViews>
  <sheetFormatPr defaultRowHeight="12.75" x14ac:dyDescent="0.2"/>
  <cols>
    <col min="1" max="1" width="33.42578125" style="8" customWidth="1"/>
    <col min="2" max="2" width="22.85546875" style="8" customWidth="1"/>
    <col min="3" max="3" width="20.28515625" style="8" customWidth="1"/>
    <col min="4" max="4" width="21.28515625" style="8" customWidth="1"/>
    <col min="5" max="5" width="18.85546875" style="8" customWidth="1"/>
    <col min="6" max="6" width="17.28515625" style="8" customWidth="1"/>
    <col min="7" max="7" width="16.5703125" style="8" customWidth="1"/>
    <col min="8" max="8" width="17.5703125" style="8" customWidth="1"/>
    <col min="9" max="9" width="16.5703125" style="8" customWidth="1"/>
    <col min="10" max="10" width="19.85546875" style="8" customWidth="1"/>
    <col min="11" max="11" width="23.7109375" style="8" customWidth="1"/>
    <col min="12" max="12" width="20.42578125" style="8" customWidth="1"/>
    <col min="13" max="14" width="22.85546875" style="8" customWidth="1"/>
    <col min="15" max="15" width="16.140625" style="8" bestFit="1" customWidth="1"/>
    <col min="16" max="16" width="3.28515625" style="8" customWidth="1"/>
    <col min="17" max="17" width="11.5703125" style="8" bestFit="1" customWidth="1"/>
    <col min="18" max="18" width="32.5703125" style="8" bestFit="1" customWidth="1"/>
    <col min="19" max="19" width="15" style="8" bestFit="1" customWidth="1"/>
    <col min="20" max="30" width="13.5703125" style="8" bestFit="1" customWidth="1"/>
    <col min="31" max="31" width="16.5703125" style="8" customWidth="1"/>
    <col min="32" max="32" width="9" style="8" customWidth="1"/>
    <col min="33" max="33" width="6" style="8" customWidth="1"/>
    <col min="34" max="38" width="9" style="8" customWidth="1"/>
    <col min="39" max="39" width="6" style="8" customWidth="1"/>
    <col min="40" max="41" width="9" style="8" customWidth="1"/>
    <col min="42" max="42" width="8" style="8" customWidth="1"/>
    <col min="43" max="46" width="9" style="8" customWidth="1"/>
    <col min="47" max="47" width="10" style="8" bestFit="1" customWidth="1"/>
    <col min="48" max="66" width="9" style="8" customWidth="1"/>
    <col min="67" max="71" width="10" style="8" bestFit="1" customWidth="1"/>
    <col min="72" max="72" width="9" style="8" customWidth="1"/>
    <col min="73" max="97" width="10" style="8" bestFit="1" customWidth="1"/>
    <col min="98" max="98" width="9" style="8" customWidth="1"/>
    <col min="99" max="104" width="10" style="8" bestFit="1" customWidth="1"/>
    <col min="105" max="127" width="11" style="8" bestFit="1" customWidth="1"/>
    <col min="128" max="129" width="12" style="8" bestFit="1" customWidth="1"/>
    <col min="130" max="130" width="11" style="8" bestFit="1" customWidth="1"/>
    <col min="131" max="139" width="12" style="8" bestFit="1" customWidth="1"/>
    <col min="140" max="140" width="9" style="8" customWidth="1"/>
    <col min="141" max="141" width="17.28515625" style="8" bestFit="1" customWidth="1"/>
    <col min="142" max="142" width="4.5703125" style="8" customWidth="1"/>
    <col min="143" max="143" width="8" style="8" customWidth="1"/>
    <col min="144" max="144" width="5" style="8" customWidth="1"/>
    <col min="145" max="145" width="7" style="8" customWidth="1"/>
    <col min="146" max="146" width="8" style="8" customWidth="1"/>
    <col min="147" max="149" width="7" style="8" customWidth="1"/>
    <col min="150" max="150" width="8" style="8" customWidth="1"/>
    <col min="151" max="151" width="7" style="8" customWidth="1"/>
    <col min="152" max="154" width="8" style="8" customWidth="1"/>
    <col min="155" max="155" width="5" style="8" customWidth="1"/>
    <col min="156" max="156" width="8" style="8" customWidth="1"/>
    <col min="157" max="157" width="9" style="8" customWidth="1"/>
    <col min="158" max="160" width="8" style="8" customWidth="1"/>
    <col min="161" max="167" width="9" style="8" customWidth="1"/>
    <col min="168" max="168" width="8" style="8" customWidth="1"/>
    <col min="169" max="170" width="9" style="8" customWidth="1"/>
    <col min="171" max="171" width="6" style="8" customWidth="1"/>
    <col min="172" max="176" width="9" style="8" customWidth="1"/>
    <col min="177" max="177" width="6" style="8" customWidth="1"/>
    <col min="178" max="179" width="9" style="8" customWidth="1"/>
    <col min="180" max="180" width="8" style="8" customWidth="1"/>
    <col min="181" max="204" width="9" style="8" customWidth="1"/>
    <col min="205" max="209" width="10" style="8" bestFit="1" customWidth="1"/>
    <col min="210" max="210" width="9" style="8" customWidth="1"/>
    <col min="211" max="235" width="10" style="8" bestFit="1" customWidth="1"/>
    <col min="236" max="236" width="9" style="8" customWidth="1"/>
    <col min="237" max="242" width="10" style="8" bestFit="1" customWidth="1"/>
    <col min="243" max="265" width="11" style="8" bestFit="1" customWidth="1"/>
    <col min="266" max="277" width="12" style="8" bestFit="1" customWidth="1"/>
    <col min="278" max="278" width="10" style="8" bestFit="1" customWidth="1"/>
    <col min="279" max="279" width="21.85546875" style="8" bestFit="1" customWidth="1"/>
    <col min="280" max="280" width="22.5703125" style="8" bestFit="1" customWidth="1"/>
    <col min="281" max="16384" width="9.140625" style="8"/>
  </cols>
  <sheetData>
    <row r="1" spans="1:25" x14ac:dyDescent="0.2">
      <c r="A1" s="19" t="s">
        <v>128</v>
      </c>
    </row>
    <row r="3" spans="1:25" x14ac:dyDescent="0.2">
      <c r="A3" s="8" t="s">
        <v>119</v>
      </c>
      <c r="B3" s="8" t="s">
        <v>123</v>
      </c>
      <c r="C3" s="8" t="s">
        <v>124</v>
      </c>
      <c r="D3" s="8" t="s">
        <v>125</v>
      </c>
      <c r="E3" s="8" t="s">
        <v>126</v>
      </c>
      <c r="F3" s="8" t="s">
        <v>127</v>
      </c>
      <c r="G3" s="8" t="s">
        <v>121</v>
      </c>
      <c r="H3" s="8" t="s">
        <v>122</v>
      </c>
      <c r="I3" s="8" t="s">
        <v>137</v>
      </c>
      <c r="J3" s="8" t="s">
        <v>138</v>
      </c>
      <c r="K3" s="8" t="s">
        <v>141</v>
      </c>
      <c r="L3" s="8" t="s">
        <v>158</v>
      </c>
      <c r="M3" s="8" t="s">
        <v>157</v>
      </c>
      <c r="N3" s="8" t="s">
        <v>159</v>
      </c>
      <c r="O3" s="8" t="s">
        <v>162</v>
      </c>
    </row>
    <row r="4" spans="1:25" x14ac:dyDescent="0.2">
      <c r="A4" s="20" t="s">
        <v>20</v>
      </c>
      <c r="B4" s="17">
        <v>143461130.12000003</v>
      </c>
      <c r="C4" s="17">
        <v>143969085.89000002</v>
      </c>
      <c r="D4" s="17">
        <v>144294143.91</v>
      </c>
      <c r="E4" s="17">
        <v>144611442.19</v>
      </c>
      <c r="F4" s="17">
        <v>145251702.45999998</v>
      </c>
      <c r="G4" s="17">
        <v>147037202.92999995</v>
      </c>
      <c r="H4" s="17">
        <v>148558667.42999998</v>
      </c>
      <c r="I4" s="17">
        <v>149422418.34999996</v>
      </c>
      <c r="J4" s="17">
        <v>150050813.24000001</v>
      </c>
      <c r="K4" s="17">
        <v>150703561.02000001</v>
      </c>
      <c r="L4" s="17">
        <v>151536606.43000001</v>
      </c>
      <c r="M4" s="17">
        <v>151936113.88</v>
      </c>
      <c r="N4" s="17">
        <v>152212479.70999998</v>
      </c>
      <c r="O4" s="17">
        <f>ROUND(SUM(B4:N4)/13,0)</f>
        <v>147926567</v>
      </c>
    </row>
    <row r="5" spans="1:25" x14ac:dyDescent="0.2">
      <c r="A5" s="15" t="s">
        <v>85</v>
      </c>
      <c r="B5" s="17">
        <v>23328.06</v>
      </c>
      <c r="C5" s="17">
        <v>23328.06</v>
      </c>
      <c r="D5" s="17">
        <v>23328.06</v>
      </c>
      <c r="E5" s="17">
        <v>23328.06</v>
      </c>
      <c r="F5" s="17">
        <v>23328.06</v>
      </c>
      <c r="G5" s="17">
        <v>23328.06</v>
      </c>
      <c r="H5" s="17">
        <v>23328.06</v>
      </c>
      <c r="I5" s="17">
        <v>23328.06</v>
      </c>
      <c r="J5" s="17">
        <v>23328.06</v>
      </c>
      <c r="K5" s="17">
        <v>23328.06</v>
      </c>
      <c r="L5" s="17">
        <v>23328.06</v>
      </c>
      <c r="M5" s="17">
        <v>23328.06</v>
      </c>
      <c r="N5" s="17">
        <v>23328.06</v>
      </c>
      <c r="O5" s="17">
        <f t="shared" ref="O5:O68" si="0">ROUND(SUM(B5:N5)/13,0)</f>
        <v>23328</v>
      </c>
      <c r="P5" s="14"/>
      <c r="Q5" s="14"/>
      <c r="R5" s="14"/>
      <c r="S5" s="14"/>
      <c r="T5" s="14"/>
      <c r="U5" s="14"/>
      <c r="V5" s="14"/>
      <c r="W5" s="14"/>
      <c r="X5" s="14"/>
      <c r="Y5" s="14"/>
    </row>
    <row r="6" spans="1:25" x14ac:dyDescent="0.2">
      <c r="A6" s="15" t="s">
        <v>87</v>
      </c>
      <c r="B6" s="17">
        <v>14132.29</v>
      </c>
      <c r="C6" s="17">
        <v>14132.29</v>
      </c>
      <c r="D6" s="17">
        <v>14132.29</v>
      </c>
      <c r="E6" s="17">
        <v>14132.29</v>
      </c>
      <c r="F6" s="17">
        <v>14132.29</v>
      </c>
      <c r="G6" s="17">
        <v>14132.29</v>
      </c>
      <c r="H6" s="17">
        <v>14132.29</v>
      </c>
      <c r="I6" s="17">
        <v>14132.29</v>
      </c>
      <c r="J6" s="17">
        <v>14132.29</v>
      </c>
      <c r="K6" s="17">
        <v>14132.29</v>
      </c>
      <c r="L6" s="17">
        <v>14132.29</v>
      </c>
      <c r="M6" s="17">
        <v>14132.29</v>
      </c>
      <c r="N6" s="17">
        <v>14132.29</v>
      </c>
      <c r="O6" s="17">
        <f t="shared" si="0"/>
        <v>14132</v>
      </c>
      <c r="P6" s="14"/>
      <c r="Q6" s="14"/>
      <c r="R6" s="14"/>
      <c r="S6" s="14"/>
      <c r="T6" s="14"/>
      <c r="U6" s="14"/>
      <c r="V6" s="14"/>
      <c r="W6" s="14"/>
      <c r="X6" s="14"/>
      <c r="Y6" s="14"/>
    </row>
    <row r="7" spans="1:25" x14ac:dyDescent="0.2">
      <c r="A7" s="15" t="s">
        <v>25</v>
      </c>
      <c r="B7" s="17">
        <v>25081.87</v>
      </c>
      <c r="C7" s="17">
        <v>25081.87</v>
      </c>
      <c r="D7" s="17">
        <v>25081.87</v>
      </c>
      <c r="E7" s="17">
        <v>25081.87</v>
      </c>
      <c r="F7" s="17">
        <v>25081.87</v>
      </c>
      <c r="G7" s="17">
        <v>25081.87</v>
      </c>
      <c r="H7" s="17">
        <v>25081.87</v>
      </c>
      <c r="I7" s="17">
        <v>25081.87</v>
      </c>
      <c r="J7" s="17">
        <v>25081.87</v>
      </c>
      <c r="K7" s="17">
        <v>25081.87</v>
      </c>
      <c r="L7" s="17">
        <v>25081.87</v>
      </c>
      <c r="M7" s="17">
        <v>25081.87</v>
      </c>
      <c r="N7" s="17">
        <v>25081.87</v>
      </c>
      <c r="O7" s="17">
        <f t="shared" si="0"/>
        <v>25082</v>
      </c>
      <c r="P7" s="14"/>
      <c r="Q7" s="14"/>
      <c r="R7" s="14"/>
      <c r="S7" s="14"/>
      <c r="T7" s="14"/>
      <c r="U7" s="14"/>
      <c r="V7" s="14"/>
      <c r="W7" s="14"/>
      <c r="X7" s="14"/>
      <c r="Y7" s="14"/>
    </row>
    <row r="8" spans="1:25" x14ac:dyDescent="0.2">
      <c r="A8" s="15" t="s">
        <v>29</v>
      </c>
      <c r="B8" s="17">
        <v>212190.55</v>
      </c>
      <c r="C8" s="17">
        <v>212190.55</v>
      </c>
      <c r="D8" s="17">
        <v>212190.55</v>
      </c>
      <c r="E8" s="17">
        <v>212190.55</v>
      </c>
      <c r="F8" s="17">
        <v>212190.55</v>
      </c>
      <c r="G8" s="17">
        <v>212190.55</v>
      </c>
      <c r="H8" s="17">
        <v>212190.55</v>
      </c>
      <c r="I8" s="17">
        <v>212190.55</v>
      </c>
      <c r="J8" s="17">
        <v>212190.55</v>
      </c>
      <c r="K8" s="17">
        <v>212190.55</v>
      </c>
      <c r="L8" s="17">
        <v>212190.55</v>
      </c>
      <c r="M8" s="17">
        <v>212190.55</v>
      </c>
      <c r="N8" s="17">
        <v>212190.55000000002</v>
      </c>
      <c r="O8" s="17">
        <f t="shared" si="0"/>
        <v>212191</v>
      </c>
      <c r="P8" s="14"/>
      <c r="Q8" s="14"/>
      <c r="R8" s="14"/>
      <c r="S8" s="14"/>
      <c r="T8" s="14"/>
      <c r="U8" s="14"/>
      <c r="V8" s="14"/>
      <c r="W8" s="14"/>
      <c r="X8" s="14"/>
      <c r="Y8" s="14"/>
    </row>
    <row r="9" spans="1:25" x14ac:dyDescent="0.2">
      <c r="A9" s="15" t="s">
        <v>31</v>
      </c>
      <c r="B9" s="17">
        <v>797186.78</v>
      </c>
      <c r="C9" s="17">
        <v>812136.78</v>
      </c>
      <c r="D9" s="17">
        <v>812136.78</v>
      </c>
      <c r="E9" s="17">
        <v>812136.78</v>
      </c>
      <c r="F9" s="17">
        <v>812136.78</v>
      </c>
      <c r="G9" s="17">
        <v>812136.78</v>
      </c>
      <c r="H9" s="17">
        <v>812136.78</v>
      </c>
      <c r="I9" s="17">
        <v>812136.78</v>
      </c>
      <c r="J9" s="17">
        <v>812136.78</v>
      </c>
      <c r="K9" s="17">
        <v>812136.78</v>
      </c>
      <c r="L9" s="17">
        <v>812136.78</v>
      </c>
      <c r="M9" s="17">
        <v>812136.78</v>
      </c>
      <c r="N9" s="17">
        <v>812136.78</v>
      </c>
      <c r="O9" s="17">
        <f t="shared" si="0"/>
        <v>810987</v>
      </c>
      <c r="P9" s="14"/>
      <c r="Q9" s="14">
        <f>+O9+O7</f>
        <v>836069</v>
      </c>
      <c r="R9" s="14"/>
      <c r="S9" s="14"/>
      <c r="T9" s="14"/>
      <c r="U9" s="14"/>
      <c r="V9" s="14"/>
      <c r="W9" s="14"/>
      <c r="X9" s="14"/>
      <c r="Y9" s="14"/>
    </row>
    <row r="10" spans="1:25" x14ac:dyDescent="0.2">
      <c r="A10" s="15" t="s">
        <v>33</v>
      </c>
      <c r="B10" s="17">
        <v>33357701.02</v>
      </c>
      <c r="C10" s="17">
        <v>33520810.5</v>
      </c>
      <c r="D10" s="17">
        <v>33588134.119999997</v>
      </c>
      <c r="E10" s="17">
        <v>33602055.189999998</v>
      </c>
      <c r="F10" s="17">
        <v>33611706.089999996</v>
      </c>
      <c r="G10" s="17">
        <v>33792090.719999999</v>
      </c>
      <c r="H10" s="17">
        <v>35037781.649999999</v>
      </c>
      <c r="I10" s="17">
        <v>35174574.93</v>
      </c>
      <c r="J10" s="17">
        <v>35300333.700000003</v>
      </c>
      <c r="K10" s="17">
        <v>35272240.32</v>
      </c>
      <c r="L10" s="17">
        <v>35735232.049999997</v>
      </c>
      <c r="M10" s="17">
        <v>35764934.020000003</v>
      </c>
      <c r="N10" s="17">
        <v>35857303.600000001</v>
      </c>
      <c r="O10" s="17">
        <f t="shared" si="0"/>
        <v>34585761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pans="1:25" x14ac:dyDescent="0.2">
      <c r="A11" s="15" t="s">
        <v>34</v>
      </c>
      <c r="B11" s="17">
        <v>20959287.489999998</v>
      </c>
      <c r="C11" s="17">
        <v>20959287.489999998</v>
      </c>
      <c r="D11" s="17">
        <v>20959287.489999998</v>
      </c>
      <c r="E11" s="17">
        <v>20956629.989999998</v>
      </c>
      <c r="F11" s="17">
        <v>20956637.489999998</v>
      </c>
      <c r="G11" s="17">
        <v>21002739.889999997</v>
      </c>
      <c r="H11" s="17">
        <v>21002739.889999997</v>
      </c>
      <c r="I11" s="17">
        <v>21587523.609999999</v>
      </c>
      <c r="J11" s="17">
        <v>21792715.939999998</v>
      </c>
      <c r="K11" s="17">
        <v>21852379.169999998</v>
      </c>
      <c r="L11" s="17">
        <v>21868958.09</v>
      </c>
      <c r="M11" s="17">
        <v>21896353.600000001</v>
      </c>
      <c r="N11" s="17">
        <v>21878621.449999999</v>
      </c>
      <c r="O11" s="17">
        <f t="shared" si="0"/>
        <v>21359474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</row>
    <row r="12" spans="1:25" x14ac:dyDescent="0.2">
      <c r="A12" s="15" t="s">
        <v>35</v>
      </c>
      <c r="B12" s="17">
        <v>35867148.390000001</v>
      </c>
      <c r="C12" s="17">
        <v>35923196.240000002</v>
      </c>
      <c r="D12" s="17">
        <v>35921134.330000006</v>
      </c>
      <c r="E12" s="17">
        <v>35961162.109999999</v>
      </c>
      <c r="F12" s="17">
        <v>36329046.950000003</v>
      </c>
      <c r="G12" s="17">
        <v>37692238.219999999</v>
      </c>
      <c r="H12" s="17">
        <v>37816295.960000001</v>
      </c>
      <c r="I12" s="17">
        <v>37830982.979999997</v>
      </c>
      <c r="J12" s="17">
        <v>37861733.619999997</v>
      </c>
      <c r="K12" s="17">
        <v>38057979.75</v>
      </c>
      <c r="L12" s="17">
        <v>38097696.450000003</v>
      </c>
      <c r="M12" s="17">
        <v>38148544.289999999</v>
      </c>
      <c r="N12" s="17">
        <v>38165593.649999999</v>
      </c>
      <c r="O12" s="17">
        <f t="shared" si="0"/>
        <v>37205596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</row>
    <row r="13" spans="1:25" x14ac:dyDescent="0.2">
      <c r="A13" s="15" t="s">
        <v>37</v>
      </c>
      <c r="B13" s="17">
        <v>2828678.14</v>
      </c>
      <c r="C13" s="17">
        <v>2828678.14</v>
      </c>
      <c r="D13" s="17">
        <v>2828678.14</v>
      </c>
      <c r="E13" s="17">
        <v>2828678.14</v>
      </c>
      <c r="F13" s="17">
        <v>2828678.14</v>
      </c>
      <c r="G13" s="17">
        <v>2874480.33</v>
      </c>
      <c r="H13" s="17">
        <v>2874480.33</v>
      </c>
      <c r="I13" s="17">
        <v>2874480.33</v>
      </c>
      <c r="J13" s="17">
        <v>2874480.33</v>
      </c>
      <c r="K13" s="17">
        <v>2874480.33</v>
      </c>
      <c r="L13" s="17">
        <v>2874480.33</v>
      </c>
      <c r="M13" s="17">
        <v>2874480.33</v>
      </c>
      <c r="N13" s="17">
        <v>2874480.33</v>
      </c>
      <c r="O13" s="17">
        <f t="shared" si="0"/>
        <v>2856864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</row>
    <row r="14" spans="1:25" x14ac:dyDescent="0.2">
      <c r="A14" s="15" t="s">
        <v>39</v>
      </c>
      <c r="B14" s="17">
        <v>7562303.2700000005</v>
      </c>
      <c r="C14" s="17">
        <v>7562700.7300000004</v>
      </c>
      <c r="D14" s="17">
        <v>7562700.7300000004</v>
      </c>
      <c r="E14" s="17">
        <v>7562700.7300000004</v>
      </c>
      <c r="F14" s="17">
        <v>7562700.7300000004</v>
      </c>
      <c r="G14" s="17">
        <v>7583781.7200000007</v>
      </c>
      <c r="H14" s="17">
        <v>7583781.7200000007</v>
      </c>
      <c r="I14" s="17">
        <v>7583781.7200000007</v>
      </c>
      <c r="J14" s="17">
        <v>7583781.7200000007</v>
      </c>
      <c r="K14" s="17">
        <v>7666264.8700000001</v>
      </c>
      <c r="L14" s="17">
        <v>7666264.8700000001</v>
      </c>
      <c r="M14" s="17">
        <v>7696692.21</v>
      </c>
      <c r="N14" s="17">
        <v>7696692.21</v>
      </c>
      <c r="O14" s="17">
        <f t="shared" si="0"/>
        <v>7605704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</row>
    <row r="15" spans="1:25" x14ac:dyDescent="0.2">
      <c r="A15" s="15" t="s">
        <v>41</v>
      </c>
      <c r="B15" s="17">
        <v>15728195.9</v>
      </c>
      <c r="C15" s="17">
        <v>15818579.93</v>
      </c>
      <c r="D15" s="17">
        <v>15922235.810000001</v>
      </c>
      <c r="E15" s="17">
        <v>16034178.65</v>
      </c>
      <c r="F15" s="17">
        <v>16167108.18</v>
      </c>
      <c r="G15" s="17">
        <v>16231321.74</v>
      </c>
      <c r="H15" s="17">
        <v>16311701.119999999</v>
      </c>
      <c r="I15" s="17">
        <v>16406726.219999999</v>
      </c>
      <c r="J15" s="17">
        <v>16504823.310000001</v>
      </c>
      <c r="K15" s="17">
        <v>16627571.390000001</v>
      </c>
      <c r="L15" s="17">
        <v>16814633.440000001</v>
      </c>
      <c r="M15" s="17">
        <v>16941799.669999998</v>
      </c>
      <c r="N15" s="17">
        <v>17063119.68</v>
      </c>
      <c r="O15" s="17">
        <f t="shared" si="0"/>
        <v>16351692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</row>
    <row r="16" spans="1:25" x14ac:dyDescent="0.2">
      <c r="A16" s="15" t="s">
        <v>42</v>
      </c>
      <c r="B16" s="17">
        <v>0</v>
      </c>
      <c r="C16" s="17">
        <v>1652.23</v>
      </c>
      <c r="D16" s="17">
        <v>1655.85</v>
      </c>
      <c r="E16" s="17">
        <v>1655.85</v>
      </c>
      <c r="F16" s="17">
        <v>13829.99</v>
      </c>
      <c r="G16" s="17">
        <v>13842.52</v>
      </c>
      <c r="H16" s="17">
        <v>15163.89</v>
      </c>
      <c r="I16" s="17">
        <v>15177.36</v>
      </c>
      <c r="J16" s="17">
        <v>22716.62</v>
      </c>
      <c r="K16" s="17">
        <v>22732.04</v>
      </c>
      <c r="L16" s="17">
        <v>36462.03</v>
      </c>
      <c r="M16" s="17">
        <v>32733.81</v>
      </c>
      <c r="N16" s="17">
        <v>43138.290000000008</v>
      </c>
      <c r="O16" s="17">
        <f t="shared" si="0"/>
        <v>16982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</row>
    <row r="17" spans="1:31" x14ac:dyDescent="0.2">
      <c r="A17" s="15" t="s">
        <v>43</v>
      </c>
      <c r="B17" s="17">
        <v>3505036.95</v>
      </c>
      <c r="C17" s="17">
        <v>3548804.33</v>
      </c>
      <c r="D17" s="17">
        <v>3572188.37</v>
      </c>
      <c r="E17" s="17">
        <v>3645506.38</v>
      </c>
      <c r="F17" s="17">
        <v>3660606.24</v>
      </c>
      <c r="G17" s="17">
        <v>3692718</v>
      </c>
      <c r="H17" s="17">
        <v>3697045.95</v>
      </c>
      <c r="I17" s="17">
        <v>3708485.03</v>
      </c>
      <c r="J17" s="17">
        <v>3717136.64</v>
      </c>
      <c r="K17" s="17">
        <v>3767811.53</v>
      </c>
      <c r="L17" s="17">
        <v>3771885.75</v>
      </c>
      <c r="M17" s="17">
        <v>3776644.13</v>
      </c>
      <c r="N17" s="17">
        <v>3782838.02</v>
      </c>
      <c r="O17" s="17">
        <f t="shared" si="0"/>
        <v>3680516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</row>
    <row r="18" spans="1:31" x14ac:dyDescent="0.2">
      <c r="A18" s="15" t="s">
        <v>45</v>
      </c>
      <c r="B18" s="17">
        <v>5968740.8700000001</v>
      </c>
      <c r="C18" s="17">
        <v>6058597.54</v>
      </c>
      <c r="D18" s="17">
        <v>6135725.0099999998</v>
      </c>
      <c r="E18" s="17">
        <v>6162631.1699999999</v>
      </c>
      <c r="F18" s="17">
        <v>6244809.7800000003</v>
      </c>
      <c r="G18" s="17">
        <v>6254616.7300000004</v>
      </c>
      <c r="H18" s="17">
        <v>6297149.4500000002</v>
      </c>
      <c r="I18" s="17">
        <v>6299968.3899999997</v>
      </c>
      <c r="J18" s="17">
        <v>6391855.6500000004</v>
      </c>
      <c r="K18" s="17">
        <v>6461009.5499999998</v>
      </c>
      <c r="L18" s="17">
        <v>6470572.1600000001</v>
      </c>
      <c r="M18" s="17">
        <v>6595808.7999999998</v>
      </c>
      <c r="N18" s="17">
        <v>6646011.4399999995</v>
      </c>
      <c r="O18" s="17">
        <f t="shared" si="0"/>
        <v>6306731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</row>
    <row r="19" spans="1:31" x14ac:dyDescent="0.2">
      <c r="A19" s="15" t="s">
        <v>46</v>
      </c>
      <c r="B19" s="17">
        <v>2216410.7599999998</v>
      </c>
      <c r="C19" s="17">
        <v>2216410.7599999998</v>
      </c>
      <c r="D19" s="17">
        <v>2216410.7599999998</v>
      </c>
      <c r="E19" s="17">
        <v>2216410.7599999998</v>
      </c>
      <c r="F19" s="17">
        <v>2216410.7599999998</v>
      </c>
      <c r="G19" s="17">
        <v>2216410.7599999998</v>
      </c>
      <c r="H19" s="17">
        <v>2216410.7599999998</v>
      </c>
      <c r="I19" s="17">
        <v>2216410.7599999998</v>
      </c>
      <c r="J19" s="17">
        <v>2216410.7599999998</v>
      </c>
      <c r="K19" s="17">
        <v>2216410.7599999998</v>
      </c>
      <c r="L19" s="17">
        <v>2216410.7599999998</v>
      </c>
      <c r="M19" s="17">
        <v>2216410.7599999998</v>
      </c>
      <c r="N19" s="17">
        <v>2236535.5</v>
      </c>
      <c r="O19" s="17">
        <f t="shared" si="0"/>
        <v>2217959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</row>
    <row r="20" spans="1:31" x14ac:dyDescent="0.2">
      <c r="A20" s="15" t="s">
        <v>48</v>
      </c>
      <c r="B20" s="17">
        <v>5110294.76</v>
      </c>
      <c r="C20" s="17">
        <v>5129949.9000000004</v>
      </c>
      <c r="D20" s="17">
        <v>5146704.92</v>
      </c>
      <c r="E20" s="17">
        <v>5191808.88</v>
      </c>
      <c r="F20" s="17">
        <v>5216441.74</v>
      </c>
      <c r="G20" s="17">
        <v>5236176.59</v>
      </c>
      <c r="H20" s="17">
        <v>5251920.3600000003</v>
      </c>
      <c r="I20" s="17">
        <v>5266429.1900000004</v>
      </c>
      <c r="J20" s="17">
        <v>5325846.8600000003</v>
      </c>
      <c r="K20" s="17">
        <v>5345516.51</v>
      </c>
      <c r="L20" s="17">
        <v>5367750.63</v>
      </c>
      <c r="M20" s="17">
        <v>5404625.7799999993</v>
      </c>
      <c r="N20" s="17">
        <v>5441243.8999999994</v>
      </c>
      <c r="O20" s="17">
        <f t="shared" si="0"/>
        <v>5264208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</row>
    <row r="21" spans="1:31" x14ac:dyDescent="0.2">
      <c r="A21" s="15" t="s">
        <v>49</v>
      </c>
      <c r="B21" s="17">
        <v>593040.09</v>
      </c>
      <c r="C21" s="17">
        <v>593040.09</v>
      </c>
      <c r="D21" s="17">
        <v>593040.09</v>
      </c>
      <c r="E21" s="17">
        <v>593040.09</v>
      </c>
      <c r="F21" s="17">
        <v>593040.09</v>
      </c>
      <c r="G21" s="17">
        <v>593040.09</v>
      </c>
      <c r="H21" s="17">
        <v>593040.09</v>
      </c>
      <c r="I21" s="17">
        <v>593040.09</v>
      </c>
      <c r="J21" s="17">
        <v>593040.09</v>
      </c>
      <c r="K21" s="17">
        <v>593040.09</v>
      </c>
      <c r="L21" s="17">
        <v>593040.09</v>
      </c>
      <c r="M21" s="17">
        <v>593040.09</v>
      </c>
      <c r="N21" s="17">
        <v>593040.09</v>
      </c>
      <c r="O21" s="17">
        <f t="shared" si="0"/>
        <v>593040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</row>
    <row r="22" spans="1:31" x14ac:dyDescent="0.2">
      <c r="A22" s="15" t="s">
        <v>51</v>
      </c>
      <c r="B22" s="17">
        <v>1906087.6199999999</v>
      </c>
      <c r="C22" s="17">
        <v>1931400.47</v>
      </c>
      <c r="D22" s="17">
        <v>1954499.9100000001</v>
      </c>
      <c r="E22" s="17">
        <v>1954499.9100000001</v>
      </c>
      <c r="F22" s="17">
        <v>1954499.9100000001</v>
      </c>
      <c r="G22" s="17">
        <v>1955748.6</v>
      </c>
      <c r="H22" s="17">
        <v>1955748.6</v>
      </c>
      <c r="I22" s="17">
        <v>1955748.6</v>
      </c>
      <c r="J22" s="17">
        <v>1956848.86</v>
      </c>
      <c r="K22" s="17">
        <v>1956848.86</v>
      </c>
      <c r="L22" s="17">
        <v>1966411.47</v>
      </c>
      <c r="M22" s="17">
        <v>1966789.58</v>
      </c>
      <c r="N22" s="17">
        <v>1966629.31</v>
      </c>
      <c r="O22" s="17">
        <f t="shared" si="0"/>
        <v>1952443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</row>
    <row r="23" spans="1:31" x14ac:dyDescent="0.2">
      <c r="A23" s="15" t="s">
        <v>96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>
        <v>9562.61</v>
      </c>
      <c r="M23" s="17">
        <v>10001.719999999999</v>
      </c>
      <c r="N23" s="17">
        <v>10001.719999999999</v>
      </c>
      <c r="O23" s="17">
        <f t="shared" si="0"/>
        <v>2274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</row>
    <row r="24" spans="1:31" x14ac:dyDescent="0.2">
      <c r="A24" s="15" t="s">
        <v>53</v>
      </c>
      <c r="B24" s="17">
        <v>1735689.87</v>
      </c>
      <c r="C24" s="17">
        <v>1735689.87</v>
      </c>
      <c r="D24" s="17">
        <v>1735689.87</v>
      </c>
      <c r="E24" s="17">
        <v>1735689.87</v>
      </c>
      <c r="F24" s="17">
        <v>1735689.87</v>
      </c>
      <c r="G24" s="17">
        <v>1735689.87</v>
      </c>
      <c r="H24" s="17">
        <v>1735689.87</v>
      </c>
      <c r="I24" s="17">
        <v>1735689.87</v>
      </c>
      <c r="J24" s="17">
        <v>1735689.87</v>
      </c>
      <c r="K24" s="17">
        <v>1735689.87</v>
      </c>
      <c r="L24" s="17">
        <v>1735689.87</v>
      </c>
      <c r="M24" s="17">
        <v>1735689.87</v>
      </c>
      <c r="N24" s="17">
        <v>1735689.87</v>
      </c>
      <c r="O24" s="17">
        <f t="shared" si="0"/>
        <v>1735690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</row>
    <row r="25" spans="1:31" x14ac:dyDescent="0.2">
      <c r="A25" s="15" t="s">
        <v>55</v>
      </c>
      <c r="B25" s="17">
        <v>1122676.69</v>
      </c>
      <c r="C25" s="17">
        <v>1122676.69</v>
      </c>
      <c r="D25" s="17">
        <v>1122676.69</v>
      </c>
      <c r="E25" s="17">
        <v>1122676.69</v>
      </c>
      <c r="F25" s="17">
        <v>1122676.69</v>
      </c>
      <c r="G25" s="17">
        <v>1122676.69</v>
      </c>
      <c r="H25" s="17">
        <v>1122676.69</v>
      </c>
      <c r="I25" s="17">
        <v>1122676.69</v>
      </c>
      <c r="J25" s="17">
        <v>1122676.69</v>
      </c>
      <c r="K25" s="17">
        <v>1122676.69</v>
      </c>
      <c r="L25" s="17">
        <v>1122676.69</v>
      </c>
      <c r="M25" s="17">
        <v>1129918.3899999999</v>
      </c>
      <c r="N25" s="17">
        <v>1129918.3899999999</v>
      </c>
      <c r="O25" s="17">
        <f t="shared" si="0"/>
        <v>1123791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</row>
    <row r="26" spans="1:31" x14ac:dyDescent="0.2">
      <c r="A26" s="15" t="s">
        <v>89</v>
      </c>
      <c r="B26" s="17">
        <v>5995</v>
      </c>
      <c r="C26" s="17">
        <v>5995</v>
      </c>
      <c r="D26" s="17">
        <v>5995</v>
      </c>
      <c r="E26" s="17">
        <v>5995</v>
      </c>
      <c r="F26" s="17">
        <v>5995</v>
      </c>
      <c r="G26" s="17">
        <v>8060</v>
      </c>
      <c r="H26" s="17">
        <v>8060</v>
      </c>
      <c r="I26" s="17">
        <v>8060</v>
      </c>
      <c r="J26" s="17">
        <v>8060</v>
      </c>
      <c r="K26" s="17">
        <v>8060</v>
      </c>
      <c r="L26" s="17">
        <v>8060</v>
      </c>
      <c r="M26" s="17">
        <v>8060</v>
      </c>
      <c r="N26" s="17">
        <v>8060</v>
      </c>
      <c r="O26" s="17">
        <f t="shared" si="0"/>
        <v>7266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</row>
    <row r="27" spans="1:31" x14ac:dyDescent="0.2">
      <c r="A27" s="15" t="s">
        <v>62</v>
      </c>
      <c r="B27" s="17">
        <v>16463.04</v>
      </c>
      <c r="C27" s="17">
        <v>16463.04</v>
      </c>
      <c r="D27" s="17">
        <v>16463.04</v>
      </c>
      <c r="E27" s="17">
        <v>16463.04</v>
      </c>
      <c r="F27" s="17">
        <v>16463.04</v>
      </c>
      <c r="G27" s="17">
        <v>16463.04</v>
      </c>
      <c r="H27" s="17">
        <v>16463.04</v>
      </c>
      <c r="I27" s="17">
        <v>16463.04</v>
      </c>
      <c r="J27" s="17">
        <v>16463.04</v>
      </c>
      <c r="K27" s="17">
        <v>16463.04</v>
      </c>
      <c r="L27" s="17">
        <v>16463.04</v>
      </c>
      <c r="M27" s="17">
        <v>16463.04</v>
      </c>
      <c r="N27" s="17">
        <v>16463.04</v>
      </c>
      <c r="O27" s="17">
        <f t="shared" si="0"/>
        <v>16463</v>
      </c>
      <c r="P27" s="14"/>
      <c r="Q27" s="21" t="s">
        <v>144</v>
      </c>
      <c r="R27" s="14" t="s">
        <v>142</v>
      </c>
      <c r="S27" s="14">
        <f>+B27+B26</f>
        <v>22458.04</v>
      </c>
      <c r="T27" s="14">
        <f t="shared" ref="T27:AC27" si="1">+C27+C26</f>
        <v>22458.04</v>
      </c>
      <c r="U27" s="14">
        <f t="shared" si="1"/>
        <v>22458.04</v>
      </c>
      <c r="V27" s="14">
        <f t="shared" si="1"/>
        <v>22458.04</v>
      </c>
      <c r="W27" s="14">
        <f t="shared" si="1"/>
        <v>22458.04</v>
      </c>
      <c r="X27" s="14">
        <f t="shared" si="1"/>
        <v>24523.040000000001</v>
      </c>
      <c r="Y27" s="14">
        <f t="shared" si="1"/>
        <v>24523.040000000001</v>
      </c>
      <c r="Z27" s="14">
        <f t="shared" si="1"/>
        <v>24523.040000000001</v>
      </c>
      <c r="AA27" s="14">
        <f t="shared" si="1"/>
        <v>24523.040000000001</v>
      </c>
      <c r="AB27" s="14">
        <f t="shared" si="1"/>
        <v>24523.040000000001</v>
      </c>
      <c r="AC27" s="14">
        <f t="shared" si="1"/>
        <v>24523.040000000001</v>
      </c>
      <c r="AD27" s="14">
        <f>+M27+M26</f>
        <v>24523.040000000001</v>
      </c>
      <c r="AE27" s="14">
        <f>+N27+N26</f>
        <v>24523.040000000001</v>
      </c>
    </row>
    <row r="28" spans="1:31" x14ac:dyDescent="0.2">
      <c r="A28" s="15" t="s">
        <v>64</v>
      </c>
      <c r="B28" s="17">
        <v>68679.06</v>
      </c>
      <c r="C28" s="17">
        <v>68679.06</v>
      </c>
      <c r="D28" s="17">
        <v>83679.06</v>
      </c>
      <c r="E28" s="17">
        <v>83679.06</v>
      </c>
      <c r="F28" s="17">
        <v>83679.06</v>
      </c>
      <c r="G28" s="17">
        <v>103080.34</v>
      </c>
      <c r="H28" s="17">
        <v>103080.34</v>
      </c>
      <c r="I28" s="17">
        <v>103080.34</v>
      </c>
      <c r="J28" s="17">
        <v>103080.34</v>
      </c>
      <c r="K28" s="17">
        <v>103080.34</v>
      </c>
      <c r="L28" s="17">
        <v>103080.34</v>
      </c>
      <c r="M28" s="17">
        <v>103080.34</v>
      </c>
      <c r="N28" s="17">
        <v>103080.34</v>
      </c>
      <c r="O28" s="17">
        <f t="shared" si="0"/>
        <v>93311</v>
      </c>
      <c r="P28" s="14"/>
      <c r="Q28" s="21" t="s">
        <v>145</v>
      </c>
      <c r="R28" s="14" t="s">
        <v>143</v>
      </c>
      <c r="S28" s="14">
        <f>+B28+B29</f>
        <v>120811.42</v>
      </c>
      <c r="T28" s="14">
        <f t="shared" ref="T28:AE28" si="2">+C28+C29</f>
        <v>120811.42</v>
      </c>
      <c r="U28" s="14">
        <f t="shared" si="2"/>
        <v>135811.41999999998</v>
      </c>
      <c r="V28" s="14">
        <f t="shared" si="2"/>
        <v>135811.41999999998</v>
      </c>
      <c r="W28" s="14">
        <f t="shared" si="2"/>
        <v>135811.41999999998</v>
      </c>
      <c r="X28" s="14">
        <f t="shared" si="2"/>
        <v>155212.70000000001</v>
      </c>
      <c r="Y28" s="14">
        <f t="shared" si="2"/>
        <v>155212.70000000001</v>
      </c>
      <c r="Z28" s="14">
        <f t="shared" si="2"/>
        <v>155212.70000000001</v>
      </c>
      <c r="AA28" s="14">
        <f t="shared" si="2"/>
        <v>155212.70000000001</v>
      </c>
      <c r="AB28" s="14">
        <f t="shared" si="2"/>
        <v>155212.70000000001</v>
      </c>
      <c r="AC28" s="14">
        <f t="shared" si="2"/>
        <v>155212.70000000001</v>
      </c>
      <c r="AD28" s="14">
        <f t="shared" si="2"/>
        <v>155212.70000000001</v>
      </c>
      <c r="AE28" s="14">
        <f t="shared" si="2"/>
        <v>155212.70000000001</v>
      </c>
    </row>
    <row r="29" spans="1:31" x14ac:dyDescent="0.2">
      <c r="A29" s="15" t="s">
        <v>65</v>
      </c>
      <c r="B29" s="17">
        <v>52132.36</v>
      </c>
      <c r="C29" s="17">
        <v>52132.36</v>
      </c>
      <c r="D29" s="17">
        <v>52132.36</v>
      </c>
      <c r="E29" s="17">
        <v>52132.36</v>
      </c>
      <c r="F29" s="17">
        <v>52132.36</v>
      </c>
      <c r="G29" s="17">
        <v>52132.36</v>
      </c>
      <c r="H29" s="17">
        <v>52132.36</v>
      </c>
      <c r="I29" s="17">
        <v>52132.36</v>
      </c>
      <c r="J29" s="17">
        <v>52132.36</v>
      </c>
      <c r="K29" s="17">
        <v>52132.36</v>
      </c>
      <c r="L29" s="17">
        <v>52132.36</v>
      </c>
      <c r="M29" s="17">
        <v>52132.36</v>
      </c>
      <c r="N29" s="17">
        <v>52132.36</v>
      </c>
      <c r="O29" s="17">
        <f t="shared" si="0"/>
        <v>52132</v>
      </c>
      <c r="P29" s="14"/>
      <c r="Q29" s="14"/>
      <c r="R29" s="14"/>
    </row>
    <row r="30" spans="1:31" x14ac:dyDescent="0.2">
      <c r="A30" s="15" t="s">
        <v>66</v>
      </c>
      <c r="B30" s="17">
        <v>93951.24</v>
      </c>
      <c r="C30" s="17">
        <v>93951.24</v>
      </c>
      <c r="D30" s="17">
        <v>93951.24</v>
      </c>
      <c r="E30" s="17">
        <v>93951.24</v>
      </c>
      <c r="F30" s="17">
        <v>88533.15</v>
      </c>
      <c r="G30" s="17">
        <v>88533.15</v>
      </c>
      <c r="H30" s="17">
        <v>88533.15</v>
      </c>
      <c r="I30" s="17">
        <v>88533.15</v>
      </c>
      <c r="J30" s="17">
        <v>88533.15</v>
      </c>
      <c r="K30" s="17">
        <v>66286.11</v>
      </c>
      <c r="L30" s="17">
        <v>66286.11</v>
      </c>
      <c r="M30" s="17">
        <v>66286.11</v>
      </c>
      <c r="N30" s="17">
        <v>64832.04</v>
      </c>
      <c r="O30" s="17">
        <f t="shared" si="0"/>
        <v>83243</v>
      </c>
      <c r="P30" s="14"/>
      <c r="Q30" s="22" t="s">
        <v>146</v>
      </c>
      <c r="R30" s="15" t="s">
        <v>66</v>
      </c>
      <c r="S30" s="14">
        <f t="shared" ref="S30:AE32" si="3">+B30</f>
        <v>93951.24</v>
      </c>
      <c r="T30" s="14">
        <f t="shared" si="3"/>
        <v>93951.24</v>
      </c>
      <c r="U30" s="14">
        <f t="shared" si="3"/>
        <v>93951.24</v>
      </c>
      <c r="V30" s="14">
        <f t="shared" si="3"/>
        <v>93951.24</v>
      </c>
      <c r="W30" s="14">
        <f t="shared" si="3"/>
        <v>88533.15</v>
      </c>
      <c r="X30" s="14">
        <f t="shared" si="3"/>
        <v>88533.15</v>
      </c>
      <c r="Y30" s="14">
        <f t="shared" si="3"/>
        <v>88533.15</v>
      </c>
      <c r="Z30" s="14">
        <f t="shared" si="3"/>
        <v>88533.15</v>
      </c>
      <c r="AA30" s="14">
        <f t="shared" si="3"/>
        <v>88533.15</v>
      </c>
      <c r="AB30" s="14">
        <f t="shared" si="3"/>
        <v>66286.11</v>
      </c>
      <c r="AC30" s="14">
        <f t="shared" si="3"/>
        <v>66286.11</v>
      </c>
      <c r="AD30" s="14">
        <f t="shared" si="3"/>
        <v>66286.11</v>
      </c>
      <c r="AE30" s="14">
        <f t="shared" si="3"/>
        <v>64832.04</v>
      </c>
    </row>
    <row r="31" spans="1:31" x14ac:dyDescent="0.2">
      <c r="A31" s="15" t="s">
        <v>67</v>
      </c>
      <c r="B31" s="17">
        <v>57716.71</v>
      </c>
      <c r="C31" s="17">
        <v>57716.71</v>
      </c>
      <c r="D31" s="17">
        <v>57716.71</v>
      </c>
      <c r="E31" s="17">
        <v>57716.71</v>
      </c>
      <c r="F31" s="17">
        <v>57716.71</v>
      </c>
      <c r="G31" s="17">
        <v>57716.71</v>
      </c>
      <c r="H31" s="17">
        <v>57716.71</v>
      </c>
      <c r="I31" s="17">
        <v>61398.19</v>
      </c>
      <c r="J31" s="17">
        <v>61398.19</v>
      </c>
      <c r="K31" s="17">
        <v>60038.52</v>
      </c>
      <c r="L31" s="17">
        <v>60038.52</v>
      </c>
      <c r="M31" s="17">
        <v>60038.52</v>
      </c>
      <c r="N31" s="17">
        <v>60038.52</v>
      </c>
      <c r="O31" s="17">
        <f t="shared" si="0"/>
        <v>58997</v>
      </c>
      <c r="P31" s="14"/>
      <c r="Q31" s="22" t="s">
        <v>147</v>
      </c>
      <c r="R31" s="15" t="s">
        <v>67</v>
      </c>
      <c r="S31" s="14">
        <f t="shared" si="3"/>
        <v>57716.71</v>
      </c>
      <c r="T31" s="14">
        <f t="shared" si="3"/>
        <v>57716.71</v>
      </c>
      <c r="U31" s="14">
        <f t="shared" si="3"/>
        <v>57716.71</v>
      </c>
      <c r="V31" s="14">
        <f t="shared" si="3"/>
        <v>57716.71</v>
      </c>
      <c r="W31" s="14">
        <f t="shared" si="3"/>
        <v>57716.71</v>
      </c>
      <c r="X31" s="14">
        <f t="shared" si="3"/>
        <v>57716.71</v>
      </c>
      <c r="Y31" s="14">
        <f t="shared" si="3"/>
        <v>57716.71</v>
      </c>
      <c r="Z31" s="14">
        <f t="shared" si="3"/>
        <v>61398.19</v>
      </c>
      <c r="AA31" s="14">
        <f t="shared" si="3"/>
        <v>61398.19</v>
      </c>
      <c r="AB31" s="14">
        <f t="shared" si="3"/>
        <v>60038.52</v>
      </c>
      <c r="AC31" s="14">
        <f t="shared" si="3"/>
        <v>60038.52</v>
      </c>
      <c r="AD31" s="14">
        <f t="shared" si="3"/>
        <v>60038.52</v>
      </c>
      <c r="AE31" s="14">
        <f t="shared" si="3"/>
        <v>60038.52</v>
      </c>
    </row>
    <row r="32" spans="1:31" x14ac:dyDescent="0.2">
      <c r="A32" s="15" t="s">
        <v>68</v>
      </c>
      <c r="B32" s="17">
        <v>111291.03</v>
      </c>
      <c r="C32" s="17">
        <v>111291.03</v>
      </c>
      <c r="D32" s="17">
        <v>111291.03</v>
      </c>
      <c r="E32" s="17">
        <v>111291.03</v>
      </c>
      <c r="F32" s="17">
        <v>111291.03</v>
      </c>
      <c r="G32" s="17">
        <v>111291.03</v>
      </c>
      <c r="H32" s="17">
        <v>111291.03</v>
      </c>
      <c r="I32" s="17">
        <v>111291.03</v>
      </c>
      <c r="J32" s="17">
        <v>111291.03</v>
      </c>
      <c r="K32" s="17">
        <v>111291.03</v>
      </c>
      <c r="L32" s="17">
        <v>111291.03</v>
      </c>
      <c r="M32" s="17">
        <v>111291.03</v>
      </c>
      <c r="N32" s="17">
        <v>111291.03</v>
      </c>
      <c r="O32" s="17">
        <f t="shared" si="0"/>
        <v>111291</v>
      </c>
      <c r="P32" s="14"/>
      <c r="Q32" s="22" t="s">
        <v>148</v>
      </c>
      <c r="R32" s="15" t="s">
        <v>68</v>
      </c>
      <c r="S32" s="14">
        <f t="shared" si="3"/>
        <v>111291.03</v>
      </c>
      <c r="T32" s="14">
        <f t="shared" si="3"/>
        <v>111291.03</v>
      </c>
      <c r="U32" s="14">
        <f t="shared" si="3"/>
        <v>111291.03</v>
      </c>
      <c r="V32" s="14">
        <f t="shared" si="3"/>
        <v>111291.03</v>
      </c>
      <c r="W32" s="14">
        <f t="shared" si="3"/>
        <v>111291.03</v>
      </c>
      <c r="X32" s="14">
        <f t="shared" si="3"/>
        <v>111291.03</v>
      </c>
      <c r="Y32" s="14">
        <f t="shared" si="3"/>
        <v>111291.03</v>
      </c>
      <c r="Z32" s="14">
        <f t="shared" si="3"/>
        <v>111291.03</v>
      </c>
      <c r="AA32" s="14">
        <f t="shared" si="3"/>
        <v>111291.03</v>
      </c>
      <c r="AB32" s="14">
        <f t="shared" si="3"/>
        <v>111291.03</v>
      </c>
      <c r="AC32" s="14">
        <f t="shared" si="3"/>
        <v>111291.03</v>
      </c>
      <c r="AD32" s="14">
        <f t="shared" si="3"/>
        <v>111291.03</v>
      </c>
      <c r="AE32" s="14">
        <f t="shared" si="3"/>
        <v>111291.03</v>
      </c>
    </row>
    <row r="33" spans="1:31" x14ac:dyDescent="0.2">
      <c r="A33" s="15" t="s">
        <v>69</v>
      </c>
      <c r="B33" s="17">
        <v>793435.3</v>
      </c>
      <c r="C33" s="17">
        <v>796257.98</v>
      </c>
      <c r="D33" s="17">
        <v>797028.82000000007</v>
      </c>
      <c r="E33" s="17">
        <v>805764.78</v>
      </c>
      <c r="F33" s="17">
        <v>806884.9</v>
      </c>
      <c r="G33" s="17">
        <v>808842.34000000008</v>
      </c>
      <c r="H33" s="17">
        <v>808842.34000000008</v>
      </c>
      <c r="I33" s="17">
        <v>808842.34000000008</v>
      </c>
      <c r="J33" s="17">
        <v>808842.34000000008</v>
      </c>
      <c r="K33" s="17">
        <v>809287.94</v>
      </c>
      <c r="L33" s="17">
        <v>810054.37</v>
      </c>
      <c r="M33" s="17">
        <v>810410.85000000009</v>
      </c>
      <c r="N33" s="17">
        <v>810444.05</v>
      </c>
      <c r="O33" s="17">
        <f t="shared" si="0"/>
        <v>805764</v>
      </c>
      <c r="P33" s="14"/>
      <c r="Q33" s="22" t="s">
        <v>149</v>
      </c>
      <c r="R33" s="15" t="s">
        <v>69</v>
      </c>
      <c r="S33" s="14">
        <f t="shared" ref="S33:AE33" si="4">+B33+B34</f>
        <v>981997.65</v>
      </c>
      <c r="T33" s="14">
        <f t="shared" si="4"/>
        <v>984820.33</v>
      </c>
      <c r="U33" s="14">
        <f t="shared" si="4"/>
        <v>985591.17</v>
      </c>
      <c r="V33" s="14">
        <f t="shared" si="4"/>
        <v>994327.13</v>
      </c>
      <c r="W33" s="14">
        <f t="shared" si="4"/>
        <v>995447.25</v>
      </c>
      <c r="X33" s="14">
        <f t="shared" si="4"/>
        <v>997404.69000000006</v>
      </c>
      <c r="Y33" s="14">
        <f t="shared" si="4"/>
        <v>997404.69000000006</v>
      </c>
      <c r="Z33" s="14">
        <f t="shared" si="4"/>
        <v>997404.69000000006</v>
      </c>
      <c r="AA33" s="14">
        <f t="shared" si="4"/>
        <v>997404.69000000006</v>
      </c>
      <c r="AB33" s="14">
        <f t="shared" si="4"/>
        <v>997850.28999999992</v>
      </c>
      <c r="AC33" s="14">
        <f t="shared" si="4"/>
        <v>998616.72</v>
      </c>
      <c r="AD33" s="14">
        <f t="shared" si="4"/>
        <v>998973.20000000007</v>
      </c>
      <c r="AE33" s="14">
        <f t="shared" si="4"/>
        <v>999006.4</v>
      </c>
    </row>
    <row r="34" spans="1:31" x14ac:dyDescent="0.2">
      <c r="A34" s="15" t="s">
        <v>57</v>
      </c>
      <c r="B34" s="17">
        <v>188562.35</v>
      </c>
      <c r="C34" s="17">
        <v>188562.35</v>
      </c>
      <c r="D34" s="17">
        <v>188562.35</v>
      </c>
      <c r="E34" s="17">
        <v>188562.35</v>
      </c>
      <c r="F34" s="17">
        <v>188562.35</v>
      </c>
      <c r="G34" s="17">
        <v>188562.35</v>
      </c>
      <c r="H34" s="17">
        <v>188562.35</v>
      </c>
      <c r="I34" s="17">
        <v>188562.35</v>
      </c>
      <c r="J34" s="17">
        <v>188562.35</v>
      </c>
      <c r="K34" s="17">
        <v>188562.35</v>
      </c>
      <c r="L34" s="17">
        <v>188562.35</v>
      </c>
      <c r="M34" s="17">
        <v>188562.35</v>
      </c>
      <c r="N34" s="17">
        <v>188562.35</v>
      </c>
      <c r="O34" s="17">
        <f t="shared" si="0"/>
        <v>188562</v>
      </c>
      <c r="P34" s="14"/>
      <c r="Q34" s="14"/>
      <c r="R34" s="14"/>
      <c r="S34" s="14">
        <f t="shared" ref="S34:AE34" si="5">-SUM(B30:B34)</f>
        <v>-1244956.6300000001</v>
      </c>
      <c r="T34" s="14">
        <f t="shared" si="5"/>
        <v>-1247779.31</v>
      </c>
      <c r="U34" s="14">
        <f t="shared" si="5"/>
        <v>-1248550.1500000001</v>
      </c>
      <c r="V34" s="14">
        <f t="shared" si="5"/>
        <v>-1257286.1100000001</v>
      </c>
      <c r="W34" s="14">
        <f t="shared" si="5"/>
        <v>-1252988.1400000001</v>
      </c>
      <c r="X34" s="14">
        <f t="shared" si="5"/>
        <v>-1254945.58</v>
      </c>
      <c r="Y34" s="14">
        <f t="shared" si="5"/>
        <v>-1254945.58</v>
      </c>
      <c r="Z34" s="14">
        <f t="shared" si="5"/>
        <v>-1258627.06</v>
      </c>
      <c r="AA34" s="14">
        <f t="shared" si="5"/>
        <v>-1258627.06</v>
      </c>
      <c r="AB34" s="14">
        <f t="shared" si="5"/>
        <v>-1235465.95</v>
      </c>
      <c r="AC34" s="14">
        <f t="shared" si="5"/>
        <v>-1236232.3800000001</v>
      </c>
      <c r="AD34" s="14">
        <f t="shared" si="5"/>
        <v>-1236588.8600000001</v>
      </c>
      <c r="AE34" s="14">
        <f t="shared" si="5"/>
        <v>-1235167.99</v>
      </c>
    </row>
    <row r="35" spans="1:31" x14ac:dyDescent="0.2">
      <c r="A35" s="15" t="s">
        <v>71</v>
      </c>
      <c r="B35" s="17">
        <v>86066.93</v>
      </c>
      <c r="C35" s="17">
        <v>86066.93</v>
      </c>
      <c r="D35" s="17">
        <v>86066.93</v>
      </c>
      <c r="E35" s="17">
        <v>86066.93</v>
      </c>
      <c r="F35" s="17">
        <v>86066.93</v>
      </c>
      <c r="G35" s="17">
        <v>86066.93</v>
      </c>
      <c r="H35" s="17">
        <v>86066.93</v>
      </c>
      <c r="I35" s="17">
        <v>86066.93</v>
      </c>
      <c r="J35" s="17">
        <v>86066.93</v>
      </c>
      <c r="K35" s="17">
        <v>86066.93</v>
      </c>
      <c r="L35" s="17">
        <v>86066.93</v>
      </c>
      <c r="M35" s="17">
        <v>86066.93</v>
      </c>
      <c r="N35" s="17">
        <v>86066.930000000008</v>
      </c>
      <c r="O35" s="17">
        <f t="shared" si="0"/>
        <v>86067</v>
      </c>
      <c r="P35" s="14"/>
      <c r="Q35" s="14"/>
      <c r="R35" s="14"/>
      <c r="S35" s="14">
        <f>SUM(S30:S34)</f>
        <v>0</v>
      </c>
      <c r="T35" s="14">
        <f t="shared" ref="T35:AE35" si="6">SUM(T30:T34)</f>
        <v>0</v>
      </c>
      <c r="U35" s="14">
        <f t="shared" si="6"/>
        <v>0</v>
      </c>
      <c r="V35" s="14">
        <f t="shared" si="6"/>
        <v>0</v>
      </c>
      <c r="W35" s="14">
        <f t="shared" si="6"/>
        <v>0</v>
      </c>
      <c r="X35" s="14">
        <f t="shared" si="6"/>
        <v>0</v>
      </c>
      <c r="Y35" s="14">
        <f t="shared" si="6"/>
        <v>0</v>
      </c>
      <c r="Z35" s="14">
        <f t="shared" si="6"/>
        <v>0</v>
      </c>
      <c r="AA35" s="14">
        <f t="shared" si="6"/>
        <v>0</v>
      </c>
      <c r="AB35" s="14">
        <f t="shared" si="6"/>
        <v>0</v>
      </c>
      <c r="AC35" s="14">
        <f t="shared" si="6"/>
        <v>0</v>
      </c>
      <c r="AD35" s="14">
        <f t="shared" si="6"/>
        <v>0</v>
      </c>
      <c r="AE35" s="14">
        <f t="shared" si="6"/>
        <v>0</v>
      </c>
    </row>
    <row r="36" spans="1:31" x14ac:dyDescent="0.2">
      <c r="A36" s="15" t="s">
        <v>72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f t="shared" si="0"/>
        <v>0</v>
      </c>
      <c r="P36" s="14"/>
      <c r="Q36" s="14"/>
      <c r="R36" s="14"/>
      <c r="S36" s="14"/>
      <c r="T36" s="14"/>
      <c r="U36" s="14"/>
      <c r="V36" s="14"/>
      <c r="W36" s="14"/>
      <c r="X36" s="14"/>
      <c r="Y36" s="14"/>
    </row>
    <row r="37" spans="1:31" x14ac:dyDescent="0.2">
      <c r="A37" s="15" t="s">
        <v>73</v>
      </c>
      <c r="B37" s="17">
        <v>671057.01</v>
      </c>
      <c r="C37" s="17">
        <v>671057.01</v>
      </c>
      <c r="D37" s="17">
        <v>671057.01</v>
      </c>
      <c r="E37" s="17">
        <v>671057.01</v>
      </c>
      <c r="F37" s="17">
        <v>671057.01</v>
      </c>
      <c r="G37" s="17">
        <v>671057.01</v>
      </c>
      <c r="H37" s="17">
        <v>671057.01</v>
      </c>
      <c r="I37" s="17">
        <v>671057.01</v>
      </c>
      <c r="J37" s="17">
        <v>671057.01</v>
      </c>
      <c r="K37" s="17">
        <v>757300.56</v>
      </c>
      <c r="L37" s="17">
        <v>807300.56</v>
      </c>
      <c r="M37" s="17">
        <v>807380.81</v>
      </c>
      <c r="N37" s="17">
        <v>768901.85000000009</v>
      </c>
      <c r="O37" s="17">
        <f t="shared" si="0"/>
        <v>706184</v>
      </c>
      <c r="P37" s="14"/>
      <c r="Q37" s="14"/>
      <c r="R37" s="14"/>
      <c r="S37" s="14"/>
      <c r="T37" s="14"/>
      <c r="U37" s="14"/>
      <c r="V37" s="14"/>
      <c r="W37" s="14"/>
      <c r="X37" s="14"/>
      <c r="Y37" s="14"/>
    </row>
    <row r="38" spans="1:31" x14ac:dyDescent="0.2">
      <c r="A38" s="15" t="s">
        <v>74</v>
      </c>
      <c r="B38" s="17">
        <v>9739.48</v>
      </c>
      <c r="C38" s="17">
        <v>9739.48</v>
      </c>
      <c r="D38" s="17">
        <v>9739.48</v>
      </c>
      <c r="E38" s="17">
        <v>9739.48</v>
      </c>
      <c r="F38" s="17">
        <v>9739.48</v>
      </c>
      <c r="G38" s="17">
        <v>9739.48</v>
      </c>
      <c r="H38" s="17">
        <v>9739.48</v>
      </c>
      <c r="I38" s="17">
        <v>9739.48</v>
      </c>
      <c r="J38" s="17">
        <v>9739.48</v>
      </c>
      <c r="K38" s="17">
        <v>9739.48</v>
      </c>
      <c r="L38" s="17">
        <v>9739.48</v>
      </c>
      <c r="M38" s="17">
        <v>9739.48</v>
      </c>
      <c r="N38" s="17">
        <v>9739.48</v>
      </c>
      <c r="O38" s="17">
        <f t="shared" si="0"/>
        <v>9739</v>
      </c>
      <c r="P38" s="14"/>
      <c r="Q38" s="14"/>
      <c r="R38" s="14"/>
      <c r="S38" s="14"/>
      <c r="T38" s="14"/>
      <c r="U38" s="14"/>
      <c r="V38" s="14"/>
      <c r="W38" s="14"/>
      <c r="X38" s="14"/>
      <c r="Y38" s="14"/>
    </row>
    <row r="39" spans="1:31" x14ac:dyDescent="0.2">
      <c r="A39" s="15" t="s">
        <v>76</v>
      </c>
      <c r="B39" s="17">
        <v>315771.21999999997</v>
      </c>
      <c r="C39" s="17">
        <v>315771.21999999997</v>
      </c>
      <c r="D39" s="17">
        <v>315771.21999999997</v>
      </c>
      <c r="E39" s="17">
        <v>315771.21999999997</v>
      </c>
      <c r="F39" s="17">
        <v>315771.21999999997</v>
      </c>
      <c r="G39" s="17">
        <v>331664.68999999994</v>
      </c>
      <c r="H39" s="17">
        <v>339075.32999999996</v>
      </c>
      <c r="I39" s="17">
        <v>339075.32999999996</v>
      </c>
      <c r="J39" s="17">
        <v>339075.32999999996</v>
      </c>
      <c r="K39" s="17">
        <v>339075.32999999996</v>
      </c>
      <c r="L39" s="17">
        <v>346278.75</v>
      </c>
      <c r="M39" s="17">
        <v>346278.75</v>
      </c>
      <c r="N39" s="17">
        <v>346278.75</v>
      </c>
      <c r="O39" s="17">
        <f t="shared" si="0"/>
        <v>331204</v>
      </c>
      <c r="P39" s="14"/>
      <c r="Q39" s="14"/>
      <c r="R39" s="14"/>
      <c r="S39" s="14"/>
      <c r="T39" s="14"/>
      <c r="U39" s="14"/>
      <c r="V39" s="14"/>
      <c r="W39" s="14"/>
      <c r="X39" s="14"/>
      <c r="Y39" s="14"/>
    </row>
    <row r="40" spans="1:31" x14ac:dyDescent="0.2">
      <c r="A40" s="15" t="s">
        <v>78</v>
      </c>
      <c r="B40" s="17">
        <v>452230.64</v>
      </c>
      <c r="C40" s="17">
        <v>452230.64</v>
      </c>
      <c r="D40" s="17">
        <v>452230.64</v>
      </c>
      <c r="E40" s="17">
        <v>452230.64</v>
      </c>
      <c r="F40" s="17">
        <v>452230.64</v>
      </c>
      <c r="G40" s="17">
        <v>452230.64</v>
      </c>
      <c r="H40" s="17">
        <v>452230.64</v>
      </c>
      <c r="I40" s="17">
        <v>452230.64</v>
      </c>
      <c r="J40" s="17">
        <v>452230.64</v>
      </c>
      <c r="K40" s="17">
        <v>452230.64</v>
      </c>
      <c r="L40" s="17">
        <v>452230.64</v>
      </c>
      <c r="M40" s="17">
        <v>452230.64</v>
      </c>
      <c r="N40" s="17">
        <v>452230.64</v>
      </c>
      <c r="O40" s="17">
        <f t="shared" si="0"/>
        <v>452231</v>
      </c>
      <c r="P40" s="14"/>
      <c r="Q40" s="14"/>
      <c r="R40" s="14"/>
      <c r="S40" s="14"/>
      <c r="T40" s="14"/>
      <c r="U40" s="14"/>
      <c r="V40" s="14"/>
      <c r="W40" s="14"/>
      <c r="X40" s="14"/>
      <c r="Y40" s="14"/>
    </row>
    <row r="41" spans="1:31" x14ac:dyDescent="0.2">
      <c r="A41" s="15" t="s">
        <v>80</v>
      </c>
      <c r="B41" s="17">
        <v>923154.02</v>
      </c>
      <c r="C41" s="17">
        <v>923154.02</v>
      </c>
      <c r="D41" s="17">
        <v>923154.02</v>
      </c>
      <c r="E41" s="17">
        <v>923154.02</v>
      </c>
      <c r="F41" s="17">
        <v>923154.02</v>
      </c>
      <c r="G41" s="17">
        <v>885647.48</v>
      </c>
      <c r="H41" s="17">
        <v>885647.48</v>
      </c>
      <c r="I41" s="17">
        <v>885647.48</v>
      </c>
      <c r="J41" s="17">
        <v>885647.48</v>
      </c>
      <c r="K41" s="17">
        <v>902751.75</v>
      </c>
      <c r="L41" s="17">
        <v>902751.75</v>
      </c>
      <c r="M41" s="17">
        <v>865082.71</v>
      </c>
      <c r="N41" s="17">
        <v>865082.71000000008</v>
      </c>
      <c r="O41" s="17">
        <f t="shared" si="0"/>
        <v>899541</v>
      </c>
      <c r="P41" s="14"/>
      <c r="Q41" s="14"/>
      <c r="R41" s="14"/>
      <c r="S41" s="14"/>
      <c r="T41" s="14"/>
      <c r="U41" s="14"/>
      <c r="V41" s="14"/>
      <c r="W41" s="14"/>
      <c r="X41" s="14"/>
      <c r="Y41" s="14"/>
    </row>
    <row r="42" spans="1:31" x14ac:dyDescent="0.2">
      <c r="A42" s="15" t="s">
        <v>81</v>
      </c>
      <c r="B42" s="17">
        <v>20124.740000000002</v>
      </c>
      <c r="C42" s="17">
        <v>20124.740000000002</v>
      </c>
      <c r="D42" s="17">
        <v>20124.740000000002</v>
      </c>
      <c r="E42" s="17">
        <v>20124.740000000002</v>
      </c>
      <c r="F42" s="17">
        <v>20124.740000000002</v>
      </c>
      <c r="G42" s="17">
        <v>20124.740000000002</v>
      </c>
      <c r="H42" s="17">
        <v>20124.740000000002</v>
      </c>
      <c r="I42" s="17">
        <v>20124.740000000002</v>
      </c>
      <c r="J42" s="17">
        <v>20124.740000000002</v>
      </c>
      <c r="K42" s="17">
        <v>20124.740000000002</v>
      </c>
      <c r="L42" s="17">
        <v>20124.740000000002</v>
      </c>
      <c r="M42" s="17">
        <v>20124.740000000002</v>
      </c>
      <c r="N42" s="17">
        <v>0</v>
      </c>
      <c r="O42" s="17">
        <f t="shared" si="0"/>
        <v>18577</v>
      </c>
      <c r="P42" s="14"/>
      <c r="Q42" s="22" t="s">
        <v>150</v>
      </c>
      <c r="R42" s="14"/>
      <c r="S42" s="14">
        <f t="shared" ref="S42:AE42" si="7">+SUM(B41:B42)</f>
        <v>943278.76</v>
      </c>
      <c r="T42" s="14">
        <f t="shared" si="7"/>
        <v>943278.76</v>
      </c>
      <c r="U42" s="14">
        <f t="shared" si="7"/>
        <v>943278.76</v>
      </c>
      <c r="V42" s="14">
        <f t="shared" si="7"/>
        <v>943278.76</v>
      </c>
      <c r="W42" s="14">
        <f t="shared" si="7"/>
        <v>943278.76</v>
      </c>
      <c r="X42" s="14">
        <f t="shared" si="7"/>
        <v>905772.22</v>
      </c>
      <c r="Y42" s="14">
        <f t="shared" si="7"/>
        <v>905772.22</v>
      </c>
      <c r="Z42" s="14">
        <f t="shared" si="7"/>
        <v>905772.22</v>
      </c>
      <c r="AA42" s="14">
        <f t="shared" si="7"/>
        <v>905772.22</v>
      </c>
      <c r="AB42" s="14">
        <f t="shared" si="7"/>
        <v>922876.49</v>
      </c>
      <c r="AC42" s="14">
        <f t="shared" si="7"/>
        <v>922876.49</v>
      </c>
      <c r="AD42" s="14">
        <f t="shared" si="7"/>
        <v>885207.45</v>
      </c>
      <c r="AE42" s="14">
        <f t="shared" si="7"/>
        <v>865082.71000000008</v>
      </c>
    </row>
    <row r="43" spans="1:31" x14ac:dyDescent="0.2">
      <c r="A43" s="15" t="s">
        <v>82</v>
      </c>
      <c r="B43" s="17">
        <v>42473.919999999998</v>
      </c>
      <c r="C43" s="17">
        <v>42473.919999999998</v>
      </c>
      <c r="D43" s="17">
        <v>42473.919999999998</v>
      </c>
      <c r="E43" s="17">
        <v>42473.919999999998</v>
      </c>
      <c r="F43" s="17">
        <v>42473.919999999998</v>
      </c>
      <c r="G43" s="17">
        <v>42473.919999999998</v>
      </c>
      <c r="H43" s="17">
        <v>42473.919999999998</v>
      </c>
      <c r="I43" s="17">
        <v>42473.919999999998</v>
      </c>
      <c r="J43" s="17">
        <v>42473.919999999998</v>
      </c>
      <c r="K43" s="17">
        <v>42473.919999999998</v>
      </c>
      <c r="L43" s="17">
        <v>42473.919999999998</v>
      </c>
      <c r="M43" s="17">
        <v>42473.919999999998</v>
      </c>
      <c r="N43" s="17">
        <v>42473.919999999998</v>
      </c>
      <c r="O43" s="17">
        <f t="shared" si="0"/>
        <v>42474</v>
      </c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</row>
    <row r="44" spans="1:31" x14ac:dyDescent="0.2">
      <c r="A44" s="15" t="s">
        <v>59</v>
      </c>
      <c r="B44" s="17">
        <v>19074.7</v>
      </c>
      <c r="C44" s="17">
        <v>19074.7</v>
      </c>
      <c r="D44" s="17">
        <v>19074.7</v>
      </c>
      <c r="E44" s="17">
        <v>19074.7</v>
      </c>
      <c r="F44" s="17">
        <v>19074.7</v>
      </c>
      <c r="G44" s="17">
        <v>19074.7</v>
      </c>
      <c r="H44" s="17">
        <v>19074.7</v>
      </c>
      <c r="I44" s="17">
        <v>19074.7</v>
      </c>
      <c r="J44" s="17">
        <v>19074.7</v>
      </c>
      <c r="K44" s="17">
        <v>19074.7</v>
      </c>
      <c r="L44" s="17">
        <v>19074.7</v>
      </c>
      <c r="M44" s="17">
        <v>19074.7</v>
      </c>
      <c r="N44" s="17">
        <v>19074.7</v>
      </c>
      <c r="O44" s="17">
        <f t="shared" si="0"/>
        <v>19075</v>
      </c>
      <c r="P44" s="14"/>
      <c r="Q44" s="22" t="s">
        <v>151</v>
      </c>
      <c r="R44" s="14"/>
      <c r="S44" s="14">
        <f t="shared" ref="S44:AE44" si="8">+SUM(B43:B44)</f>
        <v>61548.619999999995</v>
      </c>
      <c r="T44" s="14">
        <f t="shared" si="8"/>
        <v>61548.619999999995</v>
      </c>
      <c r="U44" s="14">
        <f t="shared" si="8"/>
        <v>61548.619999999995</v>
      </c>
      <c r="V44" s="14">
        <f t="shared" si="8"/>
        <v>61548.619999999995</v>
      </c>
      <c r="W44" s="14">
        <f t="shared" si="8"/>
        <v>61548.619999999995</v>
      </c>
      <c r="X44" s="14">
        <f t="shared" si="8"/>
        <v>61548.619999999995</v>
      </c>
      <c r="Y44" s="14">
        <f t="shared" si="8"/>
        <v>61548.619999999995</v>
      </c>
      <c r="Z44" s="14">
        <f t="shared" si="8"/>
        <v>61548.619999999995</v>
      </c>
      <c r="AA44" s="14">
        <f t="shared" si="8"/>
        <v>61548.619999999995</v>
      </c>
      <c r="AB44" s="14">
        <f t="shared" si="8"/>
        <v>61548.619999999995</v>
      </c>
      <c r="AC44" s="14">
        <f t="shared" si="8"/>
        <v>61548.619999999995</v>
      </c>
      <c r="AD44" s="14">
        <f t="shared" si="8"/>
        <v>61548.619999999995</v>
      </c>
      <c r="AE44" s="14">
        <f t="shared" si="8"/>
        <v>61548.619999999995</v>
      </c>
    </row>
    <row r="45" spans="1:31" x14ac:dyDescent="0.2">
      <c r="A45" s="20" t="s">
        <v>90</v>
      </c>
      <c r="B45" s="17">
        <v>1275595.4000000001</v>
      </c>
      <c r="C45" s="17">
        <v>1275929.3900000001</v>
      </c>
      <c r="D45" s="17">
        <v>1275936.31</v>
      </c>
      <c r="E45" s="17">
        <v>1276576.3200000003</v>
      </c>
      <c r="F45" s="17">
        <v>1281517.1200000001</v>
      </c>
      <c r="G45" s="17">
        <v>1281534.6900000002</v>
      </c>
      <c r="H45" s="17">
        <v>1286947.54</v>
      </c>
      <c r="I45" s="17">
        <v>1286947.54</v>
      </c>
      <c r="J45" s="17">
        <v>1286947.54</v>
      </c>
      <c r="K45" s="17">
        <v>1301434.74</v>
      </c>
      <c r="L45" s="17">
        <v>1322113.8500000001</v>
      </c>
      <c r="M45" s="17">
        <v>1328850.7000000002</v>
      </c>
      <c r="N45" s="17">
        <v>1329032.3000000003</v>
      </c>
      <c r="O45" s="17">
        <f t="shared" si="0"/>
        <v>1293028</v>
      </c>
      <c r="P45" s="14"/>
      <c r="Q45" s="14"/>
      <c r="R45" s="14"/>
      <c r="S45" s="14"/>
      <c r="T45" s="14"/>
      <c r="U45" s="14"/>
      <c r="V45" s="14"/>
      <c r="W45" s="14"/>
      <c r="X45" s="14"/>
      <c r="Y45" s="14"/>
    </row>
    <row r="46" spans="1:31" x14ac:dyDescent="0.2">
      <c r="A46" s="15" t="s">
        <v>33</v>
      </c>
      <c r="B46" s="17">
        <v>169995.87000000002</v>
      </c>
      <c r="C46" s="17">
        <v>169995.87000000002</v>
      </c>
      <c r="D46" s="17">
        <v>169995.87000000002</v>
      </c>
      <c r="E46" s="17">
        <v>169995.87000000002</v>
      </c>
      <c r="F46" s="17">
        <v>174926.62000000002</v>
      </c>
      <c r="G46" s="17">
        <v>174926.62000000002</v>
      </c>
      <c r="H46" s="17">
        <v>180047.62</v>
      </c>
      <c r="I46" s="17">
        <v>180047.62</v>
      </c>
      <c r="J46" s="17">
        <v>180047.62</v>
      </c>
      <c r="K46" s="17">
        <v>194120.82</v>
      </c>
      <c r="L46" s="17">
        <v>214465.82</v>
      </c>
      <c r="M46" s="17">
        <v>221018.17</v>
      </c>
      <c r="N46" s="17">
        <v>221018.17</v>
      </c>
      <c r="O46" s="17">
        <f t="shared" si="0"/>
        <v>186200</v>
      </c>
      <c r="P46" s="14"/>
      <c r="Q46" s="14"/>
      <c r="R46" s="14"/>
      <c r="S46" s="14"/>
      <c r="T46" s="14"/>
      <c r="U46" s="14"/>
      <c r="V46" s="14"/>
      <c r="W46" s="14"/>
      <c r="X46" s="14"/>
      <c r="Y46" s="14"/>
    </row>
    <row r="47" spans="1:31" x14ac:dyDescent="0.2">
      <c r="A47" s="15" t="s">
        <v>34</v>
      </c>
      <c r="B47" s="17">
        <v>164160.54999999999</v>
      </c>
      <c r="C47" s="17">
        <v>164160.54999999999</v>
      </c>
      <c r="D47" s="17">
        <v>164160.54999999999</v>
      </c>
      <c r="E47" s="17">
        <v>164160.54999999999</v>
      </c>
      <c r="F47" s="17">
        <v>282457.31</v>
      </c>
      <c r="G47" s="17">
        <v>282457.31</v>
      </c>
      <c r="H47" s="17">
        <v>282457.31</v>
      </c>
      <c r="I47" s="17">
        <v>282457.31</v>
      </c>
      <c r="J47" s="17">
        <v>282457.31</v>
      </c>
      <c r="K47" s="17">
        <v>282457.31</v>
      </c>
      <c r="L47" s="17">
        <v>282457.31</v>
      </c>
      <c r="M47" s="17">
        <v>282457.31</v>
      </c>
      <c r="N47" s="17">
        <v>282457.31</v>
      </c>
      <c r="O47" s="17">
        <f t="shared" si="0"/>
        <v>246058</v>
      </c>
      <c r="P47" s="14"/>
      <c r="Q47" s="14"/>
      <c r="R47" s="14"/>
      <c r="S47" s="14"/>
      <c r="T47" s="14"/>
      <c r="U47" s="14"/>
      <c r="V47" s="14"/>
      <c r="W47" s="14"/>
      <c r="X47" s="14"/>
      <c r="Y47" s="14"/>
    </row>
    <row r="48" spans="1:31" x14ac:dyDescent="0.2">
      <c r="A48" s="15" t="s">
        <v>37</v>
      </c>
      <c r="B48" s="17">
        <v>1068.8</v>
      </c>
      <c r="C48" s="17">
        <v>1068.8</v>
      </c>
      <c r="D48" s="17">
        <v>1068.8</v>
      </c>
      <c r="E48" s="17">
        <v>1068.8</v>
      </c>
      <c r="F48" s="17">
        <v>1068.8</v>
      </c>
      <c r="G48" s="17">
        <v>1068.8</v>
      </c>
      <c r="H48" s="17">
        <v>1068.8</v>
      </c>
      <c r="I48" s="17">
        <v>1068.8</v>
      </c>
      <c r="J48" s="17">
        <v>1068.8</v>
      </c>
      <c r="K48" s="17">
        <v>1068.8</v>
      </c>
      <c r="L48" s="17">
        <v>1068.8</v>
      </c>
      <c r="M48" s="17">
        <v>1068.8</v>
      </c>
      <c r="N48" s="17">
        <v>1068.8</v>
      </c>
      <c r="O48" s="17">
        <f t="shared" si="0"/>
        <v>1069</v>
      </c>
      <c r="P48" s="14"/>
      <c r="Q48" s="14"/>
      <c r="R48" s="14"/>
      <c r="S48" s="14"/>
      <c r="T48" s="14"/>
      <c r="U48" s="14"/>
      <c r="V48" s="14"/>
      <c r="W48" s="14"/>
      <c r="X48" s="14"/>
      <c r="Y48" s="14"/>
    </row>
    <row r="49" spans="1:25" x14ac:dyDescent="0.2">
      <c r="A49" s="15" t="s">
        <v>39</v>
      </c>
      <c r="B49" s="17">
        <v>162952.04999999999</v>
      </c>
      <c r="C49" s="17">
        <v>162952.04999999999</v>
      </c>
      <c r="D49" s="17">
        <v>162952.04999999999</v>
      </c>
      <c r="E49" s="17">
        <v>162952.04999999999</v>
      </c>
      <c r="F49" s="17">
        <v>162952.04999999999</v>
      </c>
      <c r="G49" s="17">
        <v>162952.04999999999</v>
      </c>
      <c r="H49" s="17">
        <v>162952.04999999999</v>
      </c>
      <c r="I49" s="17">
        <v>162952.04999999999</v>
      </c>
      <c r="J49" s="17">
        <v>162952.04999999999</v>
      </c>
      <c r="K49" s="17">
        <v>162952.04999999999</v>
      </c>
      <c r="L49" s="17">
        <v>162952.04999999999</v>
      </c>
      <c r="M49" s="17">
        <v>162952.04999999999</v>
      </c>
      <c r="N49" s="17">
        <v>162952.05000000002</v>
      </c>
      <c r="O49" s="17">
        <f t="shared" si="0"/>
        <v>162952</v>
      </c>
      <c r="P49" s="14"/>
      <c r="Q49" s="14"/>
      <c r="R49" s="14"/>
      <c r="S49" s="14"/>
      <c r="T49" s="14"/>
      <c r="U49" s="14"/>
      <c r="V49" s="14"/>
      <c r="W49" s="14"/>
      <c r="X49" s="14"/>
      <c r="Y49" s="14"/>
    </row>
    <row r="50" spans="1:25" x14ac:dyDescent="0.2">
      <c r="A50" s="15" t="s">
        <v>41</v>
      </c>
      <c r="B50" s="17">
        <v>74611.289999999994</v>
      </c>
      <c r="C50" s="17">
        <v>74611.289999999994</v>
      </c>
      <c r="D50" s="17">
        <v>74611.289999999994</v>
      </c>
      <c r="E50" s="17">
        <v>74611.289999999994</v>
      </c>
      <c r="F50" s="17">
        <v>74611.289999999994</v>
      </c>
      <c r="G50" s="17">
        <v>74611.289999999994</v>
      </c>
      <c r="H50" s="17">
        <v>74611.289999999994</v>
      </c>
      <c r="I50" s="17">
        <v>74611.289999999994</v>
      </c>
      <c r="J50" s="17">
        <v>74611.289999999994</v>
      </c>
      <c r="K50" s="17">
        <v>74611.289999999994</v>
      </c>
      <c r="L50" s="17">
        <v>74611.289999999994</v>
      </c>
      <c r="M50" s="17">
        <v>74611.289999999994</v>
      </c>
      <c r="N50" s="17">
        <v>74611.290000000008</v>
      </c>
      <c r="O50" s="17">
        <f t="shared" si="0"/>
        <v>74611</v>
      </c>
      <c r="P50" s="14"/>
      <c r="Q50" s="14"/>
      <c r="R50" s="14"/>
      <c r="S50" s="14"/>
      <c r="T50" s="14"/>
      <c r="U50" s="14"/>
      <c r="V50" s="14"/>
      <c r="W50" s="14"/>
      <c r="X50" s="14"/>
      <c r="Y50" s="14"/>
    </row>
    <row r="51" spans="1:25" x14ac:dyDescent="0.2">
      <c r="A51" s="15" t="s">
        <v>42</v>
      </c>
      <c r="B51" s="17">
        <v>62198.23</v>
      </c>
      <c r="C51" s="17">
        <v>62198.23</v>
      </c>
      <c r="D51" s="17">
        <v>62198.23</v>
      </c>
      <c r="E51" s="17">
        <v>62198.23</v>
      </c>
      <c r="F51" s="17">
        <v>62198.23</v>
      </c>
      <c r="G51" s="17">
        <v>62198.23</v>
      </c>
      <c r="H51" s="17">
        <v>62198.23</v>
      </c>
      <c r="I51" s="17">
        <v>62198.23</v>
      </c>
      <c r="J51" s="17">
        <v>62198.23</v>
      </c>
      <c r="K51" s="17">
        <v>62198.23</v>
      </c>
      <c r="L51" s="17">
        <v>62198.23</v>
      </c>
      <c r="M51" s="17">
        <v>62198.23</v>
      </c>
      <c r="N51" s="17">
        <v>62198.23</v>
      </c>
      <c r="O51" s="17">
        <f t="shared" si="0"/>
        <v>62198</v>
      </c>
      <c r="P51" s="14"/>
      <c r="Q51" s="14"/>
      <c r="R51" s="14"/>
      <c r="S51" s="14"/>
      <c r="T51" s="14"/>
      <c r="U51" s="14"/>
      <c r="V51" s="14"/>
      <c r="W51" s="14"/>
      <c r="X51" s="14"/>
      <c r="Y51" s="14"/>
    </row>
    <row r="52" spans="1:25" x14ac:dyDescent="0.2">
      <c r="A52" s="15" t="s">
        <v>43</v>
      </c>
      <c r="B52" s="17">
        <v>253934.16</v>
      </c>
      <c r="C52" s="17">
        <v>253934.16</v>
      </c>
      <c r="D52" s="17">
        <v>253934.16</v>
      </c>
      <c r="E52" s="17">
        <v>253934.16</v>
      </c>
      <c r="F52" s="17">
        <v>253934.16</v>
      </c>
      <c r="G52" s="17">
        <v>253934.16</v>
      </c>
      <c r="H52" s="17">
        <v>253934.16</v>
      </c>
      <c r="I52" s="17">
        <v>253934.16</v>
      </c>
      <c r="J52" s="17">
        <v>253934.16</v>
      </c>
      <c r="K52" s="17">
        <v>253934.16</v>
      </c>
      <c r="L52" s="17">
        <v>253934.16</v>
      </c>
      <c r="M52" s="17">
        <v>253934.16</v>
      </c>
      <c r="N52" s="17">
        <v>253934.16</v>
      </c>
      <c r="O52" s="17">
        <f t="shared" si="0"/>
        <v>253934</v>
      </c>
      <c r="P52" s="14"/>
      <c r="Q52" s="14"/>
      <c r="R52" s="14"/>
      <c r="S52" s="14"/>
      <c r="T52" s="14"/>
      <c r="U52" s="14"/>
      <c r="V52" s="14"/>
      <c r="W52" s="14"/>
      <c r="X52" s="14"/>
      <c r="Y52" s="14"/>
    </row>
    <row r="53" spans="1:25" x14ac:dyDescent="0.2">
      <c r="A53" s="15" t="s">
        <v>45</v>
      </c>
      <c r="B53" s="17">
        <v>149776.34</v>
      </c>
      <c r="C53" s="17">
        <v>149776.34</v>
      </c>
      <c r="D53" s="17">
        <v>149776.34</v>
      </c>
      <c r="E53" s="17">
        <v>149776.34</v>
      </c>
      <c r="F53" s="17">
        <v>149776.34</v>
      </c>
      <c r="G53" s="17">
        <v>149776.34</v>
      </c>
      <c r="H53" s="17">
        <v>149776.34</v>
      </c>
      <c r="I53" s="17">
        <v>149776.34</v>
      </c>
      <c r="J53" s="17">
        <v>149776.34</v>
      </c>
      <c r="K53" s="17">
        <v>149776.34</v>
      </c>
      <c r="L53" s="17">
        <v>149776.34</v>
      </c>
      <c r="M53" s="17">
        <v>149776.34</v>
      </c>
      <c r="N53" s="17">
        <v>149776.34</v>
      </c>
      <c r="O53" s="17">
        <f t="shared" si="0"/>
        <v>149776</v>
      </c>
      <c r="P53" s="14"/>
      <c r="Q53" s="14"/>
      <c r="R53" s="14"/>
      <c r="S53" s="14"/>
      <c r="T53" s="14"/>
      <c r="U53" s="14"/>
      <c r="V53" s="14"/>
      <c r="W53" s="14"/>
      <c r="X53" s="14"/>
      <c r="Y53" s="14"/>
    </row>
    <row r="54" spans="1:25" x14ac:dyDescent="0.2">
      <c r="A54" s="15" t="s">
        <v>48</v>
      </c>
      <c r="B54" s="17">
        <v>61679.06</v>
      </c>
      <c r="C54" s="17">
        <v>61987.71</v>
      </c>
      <c r="D54" s="17">
        <v>61987.71</v>
      </c>
      <c r="E54" s="17">
        <v>62549.3</v>
      </c>
      <c r="F54" s="17">
        <v>62549.3</v>
      </c>
      <c r="G54" s="17">
        <v>62549.3</v>
      </c>
      <c r="H54" s="17">
        <v>62841.15</v>
      </c>
      <c r="I54" s="17">
        <v>62841.15</v>
      </c>
      <c r="J54" s="17">
        <v>62841.15</v>
      </c>
      <c r="K54" s="17">
        <v>63251.15</v>
      </c>
      <c r="L54" s="17">
        <v>63578.38</v>
      </c>
      <c r="M54" s="17">
        <v>63759.68</v>
      </c>
      <c r="N54" s="17">
        <v>63940.98</v>
      </c>
      <c r="O54" s="17">
        <f t="shared" si="0"/>
        <v>62797</v>
      </c>
      <c r="P54" s="14"/>
      <c r="Q54" s="14"/>
      <c r="R54" s="14"/>
      <c r="S54" s="14"/>
      <c r="T54" s="14"/>
      <c r="U54" s="14"/>
      <c r="V54" s="14"/>
      <c r="W54" s="14"/>
      <c r="X54" s="14"/>
      <c r="Y54" s="14"/>
    </row>
    <row r="55" spans="1:25" x14ac:dyDescent="0.2">
      <c r="A55" s="15" t="s">
        <v>53</v>
      </c>
      <c r="B55" s="17">
        <v>118296.76000000001</v>
      </c>
      <c r="C55" s="17">
        <v>118296.76000000001</v>
      </c>
      <c r="D55" s="17">
        <v>118296.76000000001</v>
      </c>
      <c r="E55" s="17">
        <v>118296.76000000001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f t="shared" si="0"/>
        <v>36399</v>
      </c>
      <c r="P55" s="14"/>
      <c r="Q55" s="14"/>
      <c r="R55" s="14"/>
      <c r="S55" s="14"/>
      <c r="T55" s="14"/>
      <c r="U55" s="14"/>
      <c r="V55" s="14"/>
      <c r="W55" s="14"/>
      <c r="X55" s="14"/>
      <c r="Y55" s="14"/>
    </row>
    <row r="56" spans="1:25" x14ac:dyDescent="0.2">
      <c r="A56" s="15" t="s">
        <v>55</v>
      </c>
      <c r="B56" s="17">
        <v>24376.11</v>
      </c>
      <c r="C56" s="17">
        <v>24376.11</v>
      </c>
      <c r="D56" s="17">
        <v>24376.11</v>
      </c>
      <c r="E56" s="17">
        <v>24376.11</v>
      </c>
      <c r="F56" s="17">
        <v>24376.11</v>
      </c>
      <c r="G56" s="17">
        <v>24376.11</v>
      </c>
      <c r="H56" s="17">
        <v>24376.11</v>
      </c>
      <c r="I56" s="17">
        <v>24376.11</v>
      </c>
      <c r="J56" s="17">
        <v>24376.11</v>
      </c>
      <c r="K56" s="17">
        <v>24376.11</v>
      </c>
      <c r="L56" s="17">
        <v>24376.11</v>
      </c>
      <c r="M56" s="17">
        <v>24376.11</v>
      </c>
      <c r="N56" s="17">
        <v>24376.11</v>
      </c>
      <c r="O56" s="17">
        <f t="shared" si="0"/>
        <v>24376</v>
      </c>
      <c r="P56" s="14"/>
      <c r="Q56" s="14"/>
      <c r="R56" s="14"/>
      <c r="S56" s="14"/>
      <c r="T56" s="14"/>
      <c r="U56" s="14"/>
      <c r="V56" s="14"/>
      <c r="W56" s="14"/>
      <c r="X56" s="14"/>
      <c r="Y56" s="14"/>
    </row>
    <row r="57" spans="1:25" x14ac:dyDescent="0.2">
      <c r="A57" s="15" t="s">
        <v>68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f t="shared" si="0"/>
        <v>0</v>
      </c>
      <c r="P57" s="14"/>
      <c r="Q57" s="14"/>
      <c r="R57" s="14"/>
      <c r="S57" s="14"/>
      <c r="T57" s="14"/>
      <c r="U57" s="14"/>
      <c r="V57" s="14"/>
      <c r="W57" s="14"/>
      <c r="X57" s="14"/>
      <c r="Y57" s="14"/>
    </row>
    <row r="58" spans="1:25" x14ac:dyDescent="0.2">
      <c r="A58" s="15" t="s">
        <v>57</v>
      </c>
      <c r="B58" s="17">
        <v>4546.18</v>
      </c>
      <c r="C58" s="17">
        <v>4571.5200000000004</v>
      </c>
      <c r="D58" s="17">
        <v>4578.4400000000005</v>
      </c>
      <c r="E58" s="17">
        <v>4656.8600000000006</v>
      </c>
      <c r="F58" s="17">
        <v>4666.91</v>
      </c>
      <c r="G58" s="17">
        <v>4684.4799999999996</v>
      </c>
      <c r="H58" s="17">
        <v>4684.4799999999996</v>
      </c>
      <c r="I58" s="17">
        <v>4684.4799999999996</v>
      </c>
      <c r="J58" s="17">
        <v>4684.4799999999996</v>
      </c>
      <c r="K58" s="17">
        <v>4688.4799999999996</v>
      </c>
      <c r="L58" s="17">
        <v>4695.3600000000006</v>
      </c>
      <c r="M58" s="17">
        <v>4698.5599999999995</v>
      </c>
      <c r="N58" s="17">
        <v>4698.8600000000006</v>
      </c>
      <c r="O58" s="17">
        <f t="shared" si="0"/>
        <v>4657</v>
      </c>
      <c r="P58" s="14"/>
      <c r="Q58" s="14"/>
      <c r="R58" s="14"/>
      <c r="S58" s="14"/>
      <c r="T58" s="14"/>
      <c r="U58" s="14"/>
      <c r="V58" s="14"/>
      <c r="W58" s="14"/>
      <c r="X58" s="14"/>
      <c r="Y58" s="14"/>
    </row>
    <row r="59" spans="1:25" x14ac:dyDescent="0.2">
      <c r="A59" s="15" t="s">
        <v>73</v>
      </c>
      <c r="B59" s="17">
        <v>28000</v>
      </c>
      <c r="C59" s="17">
        <v>28000</v>
      </c>
      <c r="D59" s="17">
        <v>28000</v>
      </c>
      <c r="E59" s="17">
        <v>28000</v>
      </c>
      <c r="F59" s="17">
        <v>28000</v>
      </c>
      <c r="G59" s="17">
        <v>28000</v>
      </c>
      <c r="H59" s="17">
        <v>28000</v>
      </c>
      <c r="I59" s="17">
        <v>28000</v>
      </c>
      <c r="J59" s="17">
        <v>28000</v>
      </c>
      <c r="K59" s="17">
        <v>28000</v>
      </c>
      <c r="L59" s="17">
        <v>28000</v>
      </c>
      <c r="M59" s="17">
        <v>28000</v>
      </c>
      <c r="N59" s="17">
        <v>28000</v>
      </c>
      <c r="O59" s="17">
        <f t="shared" si="0"/>
        <v>28000</v>
      </c>
      <c r="P59" s="14"/>
      <c r="Q59" s="14"/>
      <c r="R59" s="14"/>
      <c r="S59" s="14"/>
      <c r="T59" s="14"/>
      <c r="U59" s="14"/>
      <c r="V59" s="14"/>
      <c r="W59" s="14"/>
      <c r="X59" s="14"/>
      <c r="Y59" s="14"/>
    </row>
    <row r="60" spans="1:25" x14ac:dyDescent="0.2">
      <c r="A60" s="20" t="s">
        <v>91</v>
      </c>
      <c r="B60" s="17">
        <v>2816731.6599999997</v>
      </c>
      <c r="C60" s="17">
        <v>2816763.2899999996</v>
      </c>
      <c r="D60" s="17">
        <v>2816942.8</v>
      </c>
      <c r="E60" s="17">
        <v>2799032.6599999997</v>
      </c>
      <c r="F60" s="17">
        <v>2799207.26</v>
      </c>
      <c r="G60" s="17">
        <v>2799270.6</v>
      </c>
      <c r="H60" s="17">
        <v>2800264.57</v>
      </c>
      <c r="I60" s="17">
        <v>2800264.57</v>
      </c>
      <c r="J60" s="17">
        <v>2800264.57</v>
      </c>
      <c r="K60" s="17">
        <v>2800266.1699999995</v>
      </c>
      <c r="L60" s="17">
        <v>2806658.2399999998</v>
      </c>
      <c r="M60" s="17">
        <v>2807408.98</v>
      </c>
      <c r="N60" s="17">
        <v>2807409.1</v>
      </c>
      <c r="O60" s="17">
        <f t="shared" si="0"/>
        <v>2805422</v>
      </c>
      <c r="P60" s="14"/>
      <c r="Q60" s="14"/>
      <c r="R60" s="14"/>
      <c r="S60" s="14"/>
      <c r="T60" s="14"/>
      <c r="U60" s="14"/>
      <c r="V60" s="14"/>
      <c r="W60" s="14"/>
      <c r="X60" s="14"/>
      <c r="Y60" s="14"/>
    </row>
    <row r="61" spans="1:25" x14ac:dyDescent="0.2">
      <c r="A61" s="15" t="s">
        <v>92</v>
      </c>
      <c r="B61" s="17">
        <v>20500</v>
      </c>
      <c r="C61" s="17">
        <v>20500</v>
      </c>
      <c r="D61" s="17">
        <v>20500</v>
      </c>
      <c r="E61" s="17">
        <v>20500</v>
      </c>
      <c r="F61" s="17">
        <v>20500</v>
      </c>
      <c r="G61" s="17">
        <v>20500</v>
      </c>
      <c r="H61" s="17">
        <v>20500</v>
      </c>
      <c r="I61" s="17">
        <v>20500</v>
      </c>
      <c r="J61" s="17">
        <v>20500</v>
      </c>
      <c r="K61" s="17">
        <v>20500</v>
      </c>
      <c r="L61" s="17">
        <v>20500</v>
      </c>
      <c r="M61" s="17">
        <v>20500</v>
      </c>
      <c r="N61" s="17">
        <v>20500</v>
      </c>
      <c r="O61" s="17">
        <f t="shared" si="0"/>
        <v>20500</v>
      </c>
      <c r="P61" s="14"/>
      <c r="Q61" s="14"/>
      <c r="R61" s="14"/>
      <c r="S61" s="14"/>
      <c r="T61" s="14"/>
      <c r="U61" s="14"/>
      <c r="V61" s="14"/>
      <c r="W61" s="14"/>
      <c r="X61" s="14"/>
      <c r="Y61" s="14"/>
    </row>
    <row r="62" spans="1:25" x14ac:dyDescent="0.2">
      <c r="A62" s="15" t="s">
        <v>33</v>
      </c>
      <c r="B62" s="17">
        <v>462705.36</v>
      </c>
      <c r="C62" s="17">
        <v>462705.36</v>
      </c>
      <c r="D62" s="17">
        <v>462705.36</v>
      </c>
      <c r="E62" s="17">
        <v>462705.36</v>
      </c>
      <c r="F62" s="17">
        <v>462705.36</v>
      </c>
      <c r="G62" s="17">
        <v>462705.36</v>
      </c>
      <c r="H62" s="17">
        <v>462705.36</v>
      </c>
      <c r="I62" s="17">
        <v>462705.36</v>
      </c>
      <c r="J62" s="17">
        <v>462705.36</v>
      </c>
      <c r="K62" s="17">
        <v>462705.36</v>
      </c>
      <c r="L62" s="17">
        <v>462705.36</v>
      </c>
      <c r="M62" s="17">
        <v>462705.36</v>
      </c>
      <c r="N62" s="17">
        <v>462705.36</v>
      </c>
      <c r="O62" s="17">
        <f t="shared" si="0"/>
        <v>462705</v>
      </c>
      <c r="P62" s="14"/>
      <c r="Q62" s="14"/>
      <c r="R62" s="14"/>
      <c r="S62" s="14"/>
      <c r="T62" s="14"/>
      <c r="U62" s="14"/>
      <c r="V62" s="14"/>
      <c r="W62" s="14"/>
      <c r="X62" s="14"/>
      <c r="Y62" s="14"/>
    </row>
    <row r="63" spans="1:25" x14ac:dyDescent="0.2">
      <c r="A63" s="15" t="s">
        <v>34</v>
      </c>
      <c r="B63" s="17">
        <v>905925.91</v>
      </c>
      <c r="C63" s="17">
        <v>905925.91</v>
      </c>
      <c r="D63" s="17">
        <v>905925.91</v>
      </c>
      <c r="E63" s="17">
        <v>887798.71</v>
      </c>
      <c r="F63" s="17">
        <v>887798.71</v>
      </c>
      <c r="G63" s="17">
        <v>887798.71</v>
      </c>
      <c r="H63" s="17">
        <v>887798.71</v>
      </c>
      <c r="I63" s="17">
        <v>887798.71</v>
      </c>
      <c r="J63" s="17">
        <v>887798.71</v>
      </c>
      <c r="K63" s="17">
        <v>887798.71</v>
      </c>
      <c r="L63" s="17">
        <v>887798.71</v>
      </c>
      <c r="M63" s="17">
        <v>887798.71</v>
      </c>
      <c r="N63" s="17">
        <v>887798.71</v>
      </c>
      <c r="O63" s="17">
        <f t="shared" si="0"/>
        <v>891982</v>
      </c>
      <c r="P63" s="14"/>
      <c r="Q63" s="14"/>
      <c r="R63" s="14"/>
      <c r="S63" s="14"/>
      <c r="T63" s="14"/>
      <c r="U63" s="14"/>
      <c r="V63" s="14"/>
      <c r="W63" s="14"/>
      <c r="X63" s="14"/>
      <c r="Y63" s="14"/>
    </row>
    <row r="64" spans="1:25" x14ac:dyDescent="0.2">
      <c r="A64" s="15" t="s">
        <v>37</v>
      </c>
      <c r="B64" s="17">
        <v>465762.02</v>
      </c>
      <c r="C64" s="17">
        <v>465762.02</v>
      </c>
      <c r="D64" s="17">
        <v>465762.02</v>
      </c>
      <c r="E64" s="17">
        <v>465762.02</v>
      </c>
      <c r="F64" s="17">
        <v>465762.02</v>
      </c>
      <c r="G64" s="17">
        <v>465762.02</v>
      </c>
      <c r="H64" s="17">
        <v>465762.02</v>
      </c>
      <c r="I64" s="17">
        <v>465762.02</v>
      </c>
      <c r="J64" s="17">
        <v>465762.02</v>
      </c>
      <c r="K64" s="17">
        <v>465762.02</v>
      </c>
      <c r="L64" s="17">
        <v>465762.02</v>
      </c>
      <c r="M64" s="17">
        <v>465762.02</v>
      </c>
      <c r="N64" s="17">
        <v>465762.02</v>
      </c>
      <c r="O64" s="17">
        <f t="shared" si="0"/>
        <v>465762</v>
      </c>
      <c r="P64" s="14"/>
      <c r="Q64" s="14"/>
      <c r="R64" s="14"/>
      <c r="S64" s="14"/>
      <c r="T64" s="14"/>
      <c r="U64" s="14"/>
      <c r="V64" s="14"/>
      <c r="W64" s="14"/>
      <c r="X64" s="14"/>
      <c r="Y64" s="14"/>
    </row>
    <row r="65" spans="1:31" x14ac:dyDescent="0.2">
      <c r="A65" s="15" t="s">
        <v>39</v>
      </c>
      <c r="B65" s="17">
        <v>9374.42</v>
      </c>
      <c r="C65" s="17">
        <v>9374.42</v>
      </c>
      <c r="D65" s="17">
        <v>9374.42</v>
      </c>
      <c r="E65" s="17">
        <v>9374.42</v>
      </c>
      <c r="F65" s="17">
        <v>9374.42</v>
      </c>
      <c r="G65" s="17">
        <v>9374.42</v>
      </c>
      <c r="H65" s="17">
        <v>9374.42</v>
      </c>
      <c r="I65" s="17">
        <v>9374.42</v>
      </c>
      <c r="J65" s="17">
        <v>9374.42</v>
      </c>
      <c r="K65" s="17">
        <v>9374.42</v>
      </c>
      <c r="L65" s="17">
        <v>15763.74</v>
      </c>
      <c r="M65" s="17">
        <v>15763.74</v>
      </c>
      <c r="N65" s="17">
        <v>15763.74</v>
      </c>
      <c r="O65" s="17">
        <f t="shared" si="0"/>
        <v>10849</v>
      </c>
      <c r="P65" s="14"/>
      <c r="Q65" s="14"/>
      <c r="R65" s="14"/>
      <c r="S65" s="14"/>
      <c r="T65" s="14"/>
      <c r="U65" s="14"/>
      <c r="V65" s="14"/>
      <c r="W65" s="14"/>
      <c r="X65" s="14"/>
      <c r="Y65" s="14"/>
    </row>
    <row r="66" spans="1:31" x14ac:dyDescent="0.2">
      <c r="A66" s="15" t="s">
        <v>41</v>
      </c>
      <c r="B66" s="17">
        <v>104132.33</v>
      </c>
      <c r="C66" s="17">
        <v>104132.33</v>
      </c>
      <c r="D66" s="17">
        <v>104309.07</v>
      </c>
      <c r="E66" s="17">
        <v>104309.07</v>
      </c>
      <c r="F66" s="17">
        <v>104309.07</v>
      </c>
      <c r="G66" s="17">
        <v>104309.07</v>
      </c>
      <c r="H66" s="17">
        <v>105303.03999999999</v>
      </c>
      <c r="I66" s="17">
        <v>105303.03999999999</v>
      </c>
      <c r="J66" s="17">
        <v>105303.03999999999</v>
      </c>
      <c r="K66" s="17">
        <v>105303.03999999999</v>
      </c>
      <c r="L66" s="17">
        <v>105303.03999999999</v>
      </c>
      <c r="M66" s="17">
        <v>106052.5</v>
      </c>
      <c r="N66" s="17">
        <v>106052.5</v>
      </c>
      <c r="O66" s="17">
        <f t="shared" si="0"/>
        <v>104932</v>
      </c>
      <c r="P66" s="14"/>
      <c r="Q66" s="14"/>
      <c r="R66" s="14"/>
      <c r="S66" s="14"/>
      <c r="T66" s="14"/>
      <c r="U66" s="14"/>
      <c r="V66" s="14"/>
      <c r="W66" s="14"/>
      <c r="X66" s="14"/>
      <c r="Y66" s="14"/>
    </row>
    <row r="67" spans="1:31" x14ac:dyDescent="0.2">
      <c r="A67" s="15" t="s">
        <v>45</v>
      </c>
      <c r="B67" s="17">
        <v>294203.84000000003</v>
      </c>
      <c r="C67" s="17">
        <v>294203.84000000003</v>
      </c>
      <c r="D67" s="17">
        <v>294203.84000000003</v>
      </c>
      <c r="E67" s="17">
        <v>294203.84000000003</v>
      </c>
      <c r="F67" s="17">
        <v>294203.84000000003</v>
      </c>
      <c r="G67" s="17">
        <v>294203.84000000003</v>
      </c>
      <c r="H67" s="17">
        <v>294203.84000000003</v>
      </c>
      <c r="I67" s="17">
        <v>294203.84000000003</v>
      </c>
      <c r="J67" s="17">
        <v>294203.84000000003</v>
      </c>
      <c r="K67" s="17">
        <v>294203.84000000003</v>
      </c>
      <c r="L67" s="17">
        <v>294203.84000000003</v>
      </c>
      <c r="M67" s="17">
        <v>294203.84000000003</v>
      </c>
      <c r="N67" s="17">
        <v>294203.84000000003</v>
      </c>
      <c r="O67" s="17">
        <f t="shared" si="0"/>
        <v>294204</v>
      </c>
      <c r="P67" s="14"/>
      <c r="Q67" s="14"/>
      <c r="R67" s="14"/>
      <c r="S67" s="14"/>
      <c r="T67" s="14"/>
      <c r="U67" s="14"/>
      <c r="V67" s="14"/>
      <c r="W67" s="14"/>
      <c r="X67" s="14"/>
      <c r="Y67" s="14"/>
    </row>
    <row r="68" spans="1:31" x14ac:dyDescent="0.2">
      <c r="A68" s="15" t="s">
        <v>48</v>
      </c>
      <c r="B68" s="17">
        <v>247679.69</v>
      </c>
      <c r="C68" s="17">
        <v>247679.69</v>
      </c>
      <c r="D68" s="17">
        <v>247679.69</v>
      </c>
      <c r="E68" s="17">
        <v>247865.38</v>
      </c>
      <c r="F68" s="17">
        <v>248035.96</v>
      </c>
      <c r="G68" s="17">
        <v>248092.27</v>
      </c>
      <c r="H68" s="17">
        <v>248092.27</v>
      </c>
      <c r="I68" s="17">
        <v>248092.27</v>
      </c>
      <c r="J68" s="17">
        <v>248092.27</v>
      </c>
      <c r="K68" s="17">
        <v>248092.27</v>
      </c>
      <c r="L68" s="17">
        <v>248092.27</v>
      </c>
      <c r="M68" s="17">
        <v>248092.27</v>
      </c>
      <c r="N68" s="17">
        <v>248092.27000000002</v>
      </c>
      <c r="O68" s="17">
        <f t="shared" si="0"/>
        <v>247975</v>
      </c>
      <c r="P68" s="14"/>
      <c r="Q68" s="14"/>
      <c r="R68" s="14"/>
      <c r="S68" s="14"/>
      <c r="T68" s="14"/>
      <c r="U68" s="14"/>
      <c r="V68" s="14"/>
      <c r="W68" s="14"/>
      <c r="X68" s="14"/>
      <c r="Y68" s="14"/>
    </row>
    <row r="69" spans="1:31" x14ac:dyDescent="0.2">
      <c r="A69" s="15" t="s">
        <v>51</v>
      </c>
      <c r="B69" s="17">
        <v>20315.86</v>
      </c>
      <c r="C69" s="17">
        <v>20315.86</v>
      </c>
      <c r="D69" s="17">
        <v>20315.86</v>
      </c>
      <c r="E69" s="17">
        <v>20315.86</v>
      </c>
      <c r="F69" s="17">
        <v>20315.86</v>
      </c>
      <c r="G69" s="17">
        <v>20315.86</v>
      </c>
      <c r="H69" s="17">
        <v>20315.86</v>
      </c>
      <c r="I69" s="17">
        <v>20315.86</v>
      </c>
      <c r="J69" s="17">
        <v>20315.86</v>
      </c>
      <c r="K69" s="17">
        <v>20315.86</v>
      </c>
      <c r="L69" s="17">
        <v>20315.86</v>
      </c>
      <c r="M69" s="17">
        <v>20315.86</v>
      </c>
      <c r="N69" s="17">
        <v>20315.86</v>
      </c>
      <c r="O69" s="17">
        <f t="shared" ref="O69:O123" si="9">ROUND(SUM(B69:N69)/13,0)</f>
        <v>20316</v>
      </c>
      <c r="P69" s="14"/>
      <c r="Q69" s="14"/>
      <c r="R69" s="14"/>
      <c r="S69" s="14"/>
      <c r="T69" s="14"/>
      <c r="U69" s="14"/>
      <c r="V69" s="14"/>
      <c r="W69" s="14"/>
      <c r="X69" s="14"/>
      <c r="Y69" s="14"/>
    </row>
    <row r="70" spans="1:31" x14ac:dyDescent="0.2">
      <c r="A70" s="15" t="s">
        <v>53</v>
      </c>
      <c r="B70" s="17">
        <v>99570.17</v>
      </c>
      <c r="C70" s="17">
        <v>99570.17</v>
      </c>
      <c r="D70" s="17">
        <v>99570.17</v>
      </c>
      <c r="E70" s="17">
        <v>99570.17</v>
      </c>
      <c r="F70" s="17">
        <v>99570.17</v>
      </c>
      <c r="G70" s="17">
        <v>99570.17</v>
      </c>
      <c r="H70" s="17">
        <v>99570.17</v>
      </c>
      <c r="I70" s="17">
        <v>99570.17</v>
      </c>
      <c r="J70" s="17">
        <v>99570.17</v>
      </c>
      <c r="K70" s="17">
        <v>99570.17</v>
      </c>
      <c r="L70" s="17">
        <v>99570.17</v>
      </c>
      <c r="M70" s="17">
        <v>99570.17</v>
      </c>
      <c r="N70" s="17">
        <v>99570.17</v>
      </c>
      <c r="O70" s="17">
        <f t="shared" si="9"/>
        <v>99570</v>
      </c>
      <c r="P70" s="14"/>
      <c r="Q70" s="14"/>
      <c r="R70" s="14"/>
      <c r="S70" s="14"/>
      <c r="T70" s="14"/>
      <c r="U70" s="14"/>
      <c r="V70" s="14"/>
      <c r="W70" s="14"/>
      <c r="X70" s="14"/>
      <c r="Y70" s="14"/>
    </row>
    <row r="71" spans="1:31" x14ac:dyDescent="0.2">
      <c r="A71" s="15" t="s">
        <v>89</v>
      </c>
      <c r="B71" s="17">
        <v>0</v>
      </c>
      <c r="C71" s="17">
        <v>0</v>
      </c>
      <c r="D71" s="17">
        <v>0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7">
        <f t="shared" si="9"/>
        <v>0</v>
      </c>
      <c r="P71" s="14"/>
      <c r="Q71" s="14"/>
      <c r="R71" s="14"/>
      <c r="S71" s="14"/>
      <c r="T71" s="14"/>
      <c r="U71" s="14"/>
      <c r="V71" s="14"/>
      <c r="W71" s="14"/>
      <c r="X71" s="14"/>
      <c r="Y71" s="14"/>
    </row>
    <row r="72" spans="1:31" x14ac:dyDescent="0.2">
      <c r="A72" s="15" t="s">
        <v>62</v>
      </c>
      <c r="B72" s="17">
        <v>1266.3900000000001</v>
      </c>
      <c r="C72" s="17">
        <v>1266.3900000000001</v>
      </c>
      <c r="D72" s="17">
        <v>1266.3900000000001</v>
      </c>
      <c r="E72" s="17">
        <v>1266.3900000000001</v>
      </c>
      <c r="F72" s="17">
        <v>1266.3900000000001</v>
      </c>
      <c r="G72" s="17">
        <v>1266.3900000000001</v>
      </c>
      <c r="H72" s="17">
        <v>1266.3900000000001</v>
      </c>
      <c r="I72" s="17">
        <v>1266.3900000000001</v>
      </c>
      <c r="J72" s="17">
        <v>1266.3900000000001</v>
      </c>
      <c r="K72" s="17">
        <v>1266.3900000000001</v>
      </c>
      <c r="L72" s="17">
        <v>1266.3900000000001</v>
      </c>
      <c r="M72" s="17">
        <v>1266.3900000000001</v>
      </c>
      <c r="N72" s="17">
        <v>1266.3900000000001</v>
      </c>
      <c r="O72" s="17">
        <f t="shared" si="9"/>
        <v>1266</v>
      </c>
      <c r="P72" s="14"/>
      <c r="Q72" s="14"/>
      <c r="R72" s="14"/>
      <c r="S72" s="14"/>
      <c r="T72" s="14"/>
      <c r="U72" s="14"/>
      <c r="V72" s="14"/>
      <c r="W72" s="14"/>
      <c r="X72" s="14"/>
      <c r="Y72" s="14"/>
    </row>
    <row r="73" spans="1:31" x14ac:dyDescent="0.2">
      <c r="A73" s="15" t="s">
        <v>65</v>
      </c>
      <c r="B73" s="17">
        <v>4010.19</v>
      </c>
      <c r="C73" s="17">
        <v>4010.19</v>
      </c>
      <c r="D73" s="17">
        <v>4010.19</v>
      </c>
      <c r="E73" s="17">
        <v>4010.19</v>
      </c>
      <c r="F73" s="17">
        <v>4010.19</v>
      </c>
      <c r="G73" s="17">
        <v>4010.19</v>
      </c>
      <c r="H73" s="17">
        <v>4010.19</v>
      </c>
      <c r="I73" s="17">
        <v>4010.19</v>
      </c>
      <c r="J73" s="17">
        <v>4010.19</v>
      </c>
      <c r="K73" s="17">
        <v>4010.19</v>
      </c>
      <c r="L73" s="17">
        <v>4010.19</v>
      </c>
      <c r="M73" s="17">
        <v>4010.19</v>
      </c>
      <c r="N73" s="17">
        <v>4010.19</v>
      </c>
      <c r="O73" s="17">
        <f t="shared" si="9"/>
        <v>4010</v>
      </c>
      <c r="P73" s="14"/>
      <c r="Q73" s="14"/>
      <c r="R73" s="14"/>
      <c r="S73" s="14"/>
      <c r="T73" s="14"/>
      <c r="U73" s="14"/>
      <c r="V73" s="14"/>
      <c r="W73" s="14"/>
      <c r="X73" s="14"/>
      <c r="Y73" s="14"/>
    </row>
    <row r="74" spans="1:31" x14ac:dyDescent="0.2">
      <c r="A74" s="15" t="s">
        <v>68</v>
      </c>
      <c r="B74" s="17">
        <v>13227.98</v>
      </c>
      <c r="C74" s="17">
        <v>13227.98</v>
      </c>
      <c r="D74" s="17">
        <v>13227.98</v>
      </c>
      <c r="E74" s="17">
        <v>13227.98</v>
      </c>
      <c r="F74" s="17">
        <v>13227.98</v>
      </c>
      <c r="G74" s="17">
        <v>13227.98</v>
      </c>
      <c r="H74" s="17">
        <v>13227.98</v>
      </c>
      <c r="I74" s="17">
        <v>13227.98</v>
      </c>
      <c r="J74" s="17">
        <v>13227.98</v>
      </c>
      <c r="K74" s="17">
        <v>13227.98</v>
      </c>
      <c r="L74" s="17">
        <v>13227.98</v>
      </c>
      <c r="M74" s="17">
        <v>13227.98</v>
      </c>
      <c r="N74" s="17">
        <v>13227.98</v>
      </c>
      <c r="O74" s="17">
        <f t="shared" si="9"/>
        <v>13228</v>
      </c>
      <c r="P74" s="14"/>
      <c r="Q74" s="14"/>
      <c r="R74" s="15" t="s">
        <v>66</v>
      </c>
      <c r="S74" s="14"/>
      <c r="T74" s="14"/>
      <c r="U74" s="14"/>
      <c r="V74" s="14"/>
      <c r="W74" s="14"/>
      <c r="X74" s="14"/>
      <c r="Y74" s="14"/>
    </row>
    <row r="75" spans="1:31" x14ac:dyDescent="0.2">
      <c r="A75" s="15" t="s">
        <v>69</v>
      </c>
      <c r="B75" s="17">
        <v>80953.440000000002</v>
      </c>
      <c r="C75" s="17">
        <v>80985.070000000007</v>
      </c>
      <c r="D75" s="17">
        <v>80987.840000000011</v>
      </c>
      <c r="E75" s="17">
        <v>81019.210000000006</v>
      </c>
      <c r="F75" s="17">
        <v>81023.23000000001</v>
      </c>
      <c r="G75" s="17">
        <v>81030.260000000009</v>
      </c>
      <c r="H75" s="17">
        <v>81030.260000000009</v>
      </c>
      <c r="I75" s="17">
        <v>81030.260000000009</v>
      </c>
      <c r="J75" s="17">
        <v>81030.260000000009</v>
      </c>
      <c r="K75" s="17">
        <v>81031.86</v>
      </c>
      <c r="L75" s="17">
        <v>81034.61</v>
      </c>
      <c r="M75" s="17">
        <v>81035.89</v>
      </c>
      <c r="N75" s="17">
        <v>81036.010000000009</v>
      </c>
      <c r="O75" s="17">
        <f t="shared" si="9"/>
        <v>81018</v>
      </c>
      <c r="P75" s="14"/>
      <c r="Q75" s="14"/>
      <c r="R75" s="15" t="s">
        <v>67</v>
      </c>
      <c r="S75" s="14"/>
      <c r="T75" s="14"/>
      <c r="U75" s="14"/>
      <c r="V75" s="14"/>
      <c r="W75" s="14"/>
      <c r="X75" s="14"/>
      <c r="Y75" s="14"/>
    </row>
    <row r="76" spans="1:31" x14ac:dyDescent="0.2">
      <c r="A76" s="15" t="s">
        <v>93</v>
      </c>
      <c r="B76" s="17">
        <v>374.07</v>
      </c>
      <c r="C76" s="17">
        <v>374.07</v>
      </c>
      <c r="D76" s="17">
        <v>374.07</v>
      </c>
      <c r="E76" s="17">
        <v>374.07</v>
      </c>
      <c r="F76" s="17">
        <v>374.07</v>
      </c>
      <c r="G76" s="17">
        <v>374.07</v>
      </c>
      <c r="H76" s="17">
        <v>374.07</v>
      </c>
      <c r="I76" s="17">
        <v>374.07</v>
      </c>
      <c r="J76" s="17">
        <v>374.07</v>
      </c>
      <c r="K76" s="17">
        <v>374.07</v>
      </c>
      <c r="L76" s="17">
        <v>374.07</v>
      </c>
      <c r="M76" s="17">
        <v>374.07</v>
      </c>
      <c r="N76" s="17">
        <v>374.07</v>
      </c>
      <c r="O76" s="17">
        <f t="shared" si="9"/>
        <v>374</v>
      </c>
      <c r="P76" s="14"/>
      <c r="Q76" s="14"/>
      <c r="R76" s="15" t="s">
        <v>68</v>
      </c>
      <c r="S76" s="14"/>
      <c r="T76" s="14"/>
      <c r="U76" s="14"/>
      <c r="V76" s="14"/>
      <c r="W76" s="14"/>
      <c r="X76" s="14"/>
      <c r="Y76" s="14"/>
    </row>
    <row r="77" spans="1:31" x14ac:dyDescent="0.2">
      <c r="A77" s="15" t="s">
        <v>57</v>
      </c>
      <c r="B77" s="17">
        <v>1331.9</v>
      </c>
      <c r="C77" s="17">
        <v>1331.9</v>
      </c>
      <c r="D77" s="17">
        <v>1331.9</v>
      </c>
      <c r="E77" s="17">
        <v>1331.9</v>
      </c>
      <c r="F77" s="17">
        <v>1331.9</v>
      </c>
      <c r="G77" s="17">
        <v>1331.9</v>
      </c>
      <c r="H77" s="17">
        <v>1331.9</v>
      </c>
      <c r="I77" s="17">
        <v>1331.9</v>
      </c>
      <c r="J77" s="17">
        <v>1331.9</v>
      </c>
      <c r="K77" s="17">
        <v>1331.9</v>
      </c>
      <c r="L77" s="17">
        <v>1331.9</v>
      </c>
      <c r="M77" s="17">
        <v>1331.9</v>
      </c>
      <c r="N77" s="17">
        <v>1331.9</v>
      </c>
      <c r="O77" s="17">
        <f t="shared" si="9"/>
        <v>1332</v>
      </c>
      <c r="P77" s="14"/>
      <c r="Q77" s="14"/>
      <c r="R77" s="15" t="s">
        <v>69</v>
      </c>
      <c r="S77" s="14">
        <f t="shared" ref="S77:AE77" si="10">+B75+B77</f>
        <v>82285.34</v>
      </c>
      <c r="T77" s="14">
        <f t="shared" si="10"/>
        <v>82316.97</v>
      </c>
      <c r="U77" s="14">
        <f t="shared" si="10"/>
        <v>82319.740000000005</v>
      </c>
      <c r="V77" s="14">
        <f t="shared" si="10"/>
        <v>82351.11</v>
      </c>
      <c r="W77" s="14">
        <f t="shared" si="10"/>
        <v>82355.13</v>
      </c>
      <c r="X77" s="14">
        <f t="shared" si="10"/>
        <v>82362.16</v>
      </c>
      <c r="Y77" s="14">
        <f t="shared" si="10"/>
        <v>82362.16</v>
      </c>
      <c r="Z77" s="14">
        <f t="shared" si="10"/>
        <v>82362.16</v>
      </c>
      <c r="AA77" s="14">
        <f t="shared" si="10"/>
        <v>82362.16</v>
      </c>
      <c r="AB77" s="14">
        <f t="shared" si="10"/>
        <v>82363.759999999995</v>
      </c>
      <c r="AC77" s="14">
        <f t="shared" si="10"/>
        <v>82366.509999999995</v>
      </c>
      <c r="AD77" s="14">
        <f t="shared" si="10"/>
        <v>82367.789999999994</v>
      </c>
      <c r="AE77" s="14">
        <f t="shared" si="10"/>
        <v>82367.91</v>
      </c>
    </row>
    <row r="78" spans="1:31" x14ac:dyDescent="0.2">
      <c r="A78" s="15" t="s">
        <v>76</v>
      </c>
      <c r="B78" s="17">
        <v>13438.12</v>
      </c>
      <c r="C78" s="17">
        <v>13438.12</v>
      </c>
      <c r="D78" s="17">
        <v>13438.12</v>
      </c>
      <c r="E78" s="17">
        <v>13438.12</v>
      </c>
      <c r="F78" s="17">
        <v>13438.12</v>
      </c>
      <c r="G78" s="17">
        <v>13438.12</v>
      </c>
      <c r="H78" s="17">
        <v>13438.12</v>
      </c>
      <c r="I78" s="17">
        <v>13438.12</v>
      </c>
      <c r="J78" s="17">
        <v>13438.12</v>
      </c>
      <c r="K78" s="17">
        <v>13438.12</v>
      </c>
      <c r="L78" s="17">
        <v>13438.12</v>
      </c>
      <c r="M78" s="17">
        <v>13438.12</v>
      </c>
      <c r="N78" s="17">
        <v>13438.12</v>
      </c>
      <c r="O78" s="17">
        <f t="shared" si="9"/>
        <v>13438</v>
      </c>
      <c r="P78" s="14"/>
      <c r="Q78" s="14"/>
      <c r="R78" s="14"/>
      <c r="S78" s="14"/>
      <c r="T78" s="14"/>
      <c r="U78" s="14"/>
      <c r="V78" s="14"/>
      <c r="W78" s="14"/>
      <c r="X78" s="14"/>
      <c r="Y78" s="14"/>
    </row>
    <row r="79" spans="1:31" x14ac:dyDescent="0.2">
      <c r="A79" s="15" t="s">
        <v>78</v>
      </c>
      <c r="B79" s="17">
        <v>58312.73</v>
      </c>
      <c r="C79" s="17">
        <v>58312.73</v>
      </c>
      <c r="D79" s="17">
        <v>58312.73</v>
      </c>
      <c r="E79" s="17">
        <v>58312.73</v>
      </c>
      <c r="F79" s="17">
        <v>58312.73</v>
      </c>
      <c r="G79" s="17">
        <v>58312.73</v>
      </c>
      <c r="H79" s="17">
        <v>58312.73</v>
      </c>
      <c r="I79" s="17">
        <v>58312.73</v>
      </c>
      <c r="J79" s="17">
        <v>58312.73</v>
      </c>
      <c r="K79" s="17">
        <v>58312.73</v>
      </c>
      <c r="L79" s="17">
        <v>58312.73</v>
      </c>
      <c r="M79" s="17">
        <v>58312.73</v>
      </c>
      <c r="N79" s="17">
        <v>58312.73</v>
      </c>
      <c r="O79" s="17">
        <f t="shared" si="9"/>
        <v>58313</v>
      </c>
      <c r="P79" s="14"/>
      <c r="Q79" s="14"/>
      <c r="R79" s="14"/>
      <c r="S79" s="14"/>
      <c r="T79" s="14"/>
      <c r="U79" s="14"/>
      <c r="V79" s="14"/>
      <c r="W79" s="14"/>
      <c r="X79" s="14"/>
      <c r="Y79" s="14"/>
    </row>
    <row r="80" spans="1:31" x14ac:dyDescent="0.2">
      <c r="A80" s="15" t="s">
        <v>82</v>
      </c>
      <c r="B80" s="17">
        <v>13647.24</v>
      </c>
      <c r="C80" s="17">
        <v>13647.24</v>
      </c>
      <c r="D80" s="17">
        <v>13647.24</v>
      </c>
      <c r="E80" s="17">
        <v>13647.24</v>
      </c>
      <c r="F80" s="17">
        <v>13647.24</v>
      </c>
      <c r="G80" s="17">
        <v>13647.24</v>
      </c>
      <c r="H80" s="17">
        <v>13647.24</v>
      </c>
      <c r="I80" s="17">
        <v>13647.24</v>
      </c>
      <c r="J80" s="17">
        <v>13647.24</v>
      </c>
      <c r="K80" s="17">
        <v>13647.24</v>
      </c>
      <c r="L80" s="17">
        <v>13647.24</v>
      </c>
      <c r="M80" s="17">
        <v>13647.24</v>
      </c>
      <c r="N80" s="17">
        <v>13647.24</v>
      </c>
      <c r="O80" s="17">
        <f t="shared" si="9"/>
        <v>13647</v>
      </c>
      <c r="P80" s="14"/>
      <c r="Q80" s="14"/>
      <c r="R80" s="14"/>
      <c r="S80" s="14"/>
      <c r="T80" s="14"/>
      <c r="U80" s="14"/>
      <c r="V80" s="14"/>
      <c r="W80" s="14"/>
      <c r="X80" s="14"/>
      <c r="Y80" s="14"/>
    </row>
    <row r="81" spans="1:31" x14ac:dyDescent="0.2">
      <c r="A81" s="20" t="s">
        <v>94</v>
      </c>
      <c r="B81" s="17">
        <v>342395399.2100001</v>
      </c>
      <c r="C81" s="17">
        <v>344848418.81000012</v>
      </c>
      <c r="D81" s="17">
        <v>343828512.20000011</v>
      </c>
      <c r="E81" s="17">
        <v>348181704.0200001</v>
      </c>
      <c r="F81" s="17">
        <v>350144914.20000005</v>
      </c>
      <c r="G81" s="17">
        <v>352132669.32000011</v>
      </c>
      <c r="H81" s="17">
        <v>356412248.59000009</v>
      </c>
      <c r="I81" s="17">
        <v>357999893.41000015</v>
      </c>
      <c r="J81" s="17">
        <v>362670699.16000015</v>
      </c>
      <c r="K81" s="17">
        <v>364406993.17000008</v>
      </c>
      <c r="L81" s="17">
        <v>365930984.98000008</v>
      </c>
      <c r="M81" s="17">
        <v>368071774.29999989</v>
      </c>
      <c r="N81" s="17">
        <v>374749254.20999992</v>
      </c>
      <c r="O81" s="17">
        <f t="shared" si="9"/>
        <v>356290267</v>
      </c>
      <c r="P81" s="14"/>
      <c r="Q81" s="14"/>
      <c r="R81" s="14"/>
      <c r="S81" s="14"/>
      <c r="T81" s="14"/>
      <c r="U81" s="14"/>
      <c r="V81" s="14"/>
      <c r="W81" s="14"/>
      <c r="X81" s="14"/>
      <c r="Y81" s="14"/>
    </row>
    <row r="82" spans="1:31" x14ac:dyDescent="0.2">
      <c r="A82" s="15" t="s">
        <v>101</v>
      </c>
      <c r="B82" s="17">
        <v>8435.7099999999991</v>
      </c>
      <c r="C82" s="17">
        <v>8435.7099999999991</v>
      </c>
      <c r="D82" s="17">
        <v>8435.7099999999991</v>
      </c>
      <c r="E82" s="17">
        <v>8435.7099999999991</v>
      </c>
      <c r="F82" s="17">
        <v>8435.7099999999991</v>
      </c>
      <c r="G82" s="17">
        <v>8435.7099999999991</v>
      </c>
      <c r="H82" s="17">
        <v>8435.7099999999991</v>
      </c>
      <c r="I82" s="17">
        <v>8435.7099999999991</v>
      </c>
      <c r="J82" s="17">
        <v>8435.7099999999991</v>
      </c>
      <c r="K82" s="17">
        <v>8435.7099999999991</v>
      </c>
      <c r="L82" s="17">
        <v>8435.7099999999991</v>
      </c>
      <c r="M82" s="17">
        <v>8435.7099999999991</v>
      </c>
      <c r="N82" s="17">
        <v>8435.7100000000009</v>
      </c>
      <c r="O82" s="17">
        <f t="shared" si="9"/>
        <v>8436</v>
      </c>
      <c r="P82" s="14"/>
      <c r="Q82" s="14"/>
      <c r="R82" s="14"/>
      <c r="S82" s="14"/>
      <c r="T82" s="14"/>
      <c r="U82" s="14"/>
      <c r="V82" s="14"/>
      <c r="W82" s="14"/>
      <c r="X82" s="14"/>
      <c r="Y82" s="14"/>
    </row>
    <row r="83" spans="1:31" x14ac:dyDescent="0.2">
      <c r="A83" s="15" t="s">
        <v>103</v>
      </c>
      <c r="B83" s="17">
        <v>213641.38</v>
      </c>
      <c r="C83" s="17">
        <v>213641.38</v>
      </c>
      <c r="D83" s="17">
        <v>213641.38</v>
      </c>
      <c r="E83" s="17">
        <v>213641.38</v>
      </c>
      <c r="F83" s="17">
        <v>213641.38</v>
      </c>
      <c r="G83" s="17">
        <v>213641.38</v>
      </c>
      <c r="H83" s="17">
        <v>213641.38</v>
      </c>
      <c r="I83" s="17">
        <v>213641.38</v>
      </c>
      <c r="J83" s="17">
        <v>213641.38</v>
      </c>
      <c r="K83" s="17">
        <v>213641.38</v>
      </c>
      <c r="L83" s="17">
        <v>213641.38</v>
      </c>
      <c r="M83" s="17">
        <v>213641.38</v>
      </c>
      <c r="N83" s="17">
        <v>213641.38</v>
      </c>
      <c r="O83" s="17">
        <f t="shared" si="9"/>
        <v>213641</v>
      </c>
      <c r="P83" s="14"/>
      <c r="Q83" s="14"/>
      <c r="R83" s="14"/>
      <c r="S83" s="14"/>
      <c r="T83" s="14"/>
      <c r="U83" s="14"/>
      <c r="V83" s="14"/>
      <c r="W83" s="14"/>
      <c r="X83" s="14"/>
      <c r="Y83" s="14"/>
    </row>
    <row r="84" spans="1:31" x14ac:dyDescent="0.2">
      <c r="A84" s="15" t="s">
        <v>29</v>
      </c>
      <c r="B84" s="17">
        <v>164608.04999999999</v>
      </c>
      <c r="C84" s="17">
        <v>164608.04999999999</v>
      </c>
      <c r="D84" s="17">
        <v>164608.04999999999</v>
      </c>
      <c r="E84" s="17">
        <v>164608.04999999999</v>
      </c>
      <c r="F84" s="17">
        <v>164608.04999999999</v>
      </c>
      <c r="G84" s="17">
        <v>164608.04999999999</v>
      </c>
      <c r="H84" s="17">
        <v>164608.04999999999</v>
      </c>
      <c r="I84" s="17">
        <v>164608.04999999999</v>
      </c>
      <c r="J84" s="17">
        <v>164608.04999999999</v>
      </c>
      <c r="K84" s="17">
        <v>164608.04999999999</v>
      </c>
      <c r="L84" s="17">
        <v>164608.04999999999</v>
      </c>
      <c r="M84" s="17">
        <v>164608.04999999999</v>
      </c>
      <c r="N84" s="17">
        <v>164608.05000000002</v>
      </c>
      <c r="O84" s="17">
        <f t="shared" si="9"/>
        <v>164608</v>
      </c>
      <c r="P84" s="14"/>
      <c r="Q84" s="14"/>
      <c r="R84" s="14"/>
      <c r="S84" s="14"/>
      <c r="T84" s="14"/>
      <c r="U84" s="14"/>
      <c r="V84" s="14"/>
      <c r="W84" s="14"/>
      <c r="X84" s="14"/>
      <c r="Y84" s="14"/>
    </row>
    <row r="85" spans="1:31" x14ac:dyDescent="0.2">
      <c r="A85" s="15" t="s">
        <v>92</v>
      </c>
      <c r="B85" s="17">
        <v>12909.53</v>
      </c>
      <c r="C85" s="17">
        <v>12909.53</v>
      </c>
      <c r="D85" s="17">
        <v>12909.53</v>
      </c>
      <c r="E85" s="17">
        <v>12909.53</v>
      </c>
      <c r="F85" s="17">
        <v>12909.53</v>
      </c>
      <c r="G85" s="17">
        <v>12909.53</v>
      </c>
      <c r="H85" s="17">
        <v>12909.53</v>
      </c>
      <c r="I85" s="17">
        <v>12909.53</v>
      </c>
      <c r="J85" s="17">
        <v>12909.53</v>
      </c>
      <c r="K85" s="17">
        <v>12909.53</v>
      </c>
      <c r="L85" s="17">
        <v>12909.53</v>
      </c>
      <c r="M85" s="17">
        <v>12909.53</v>
      </c>
      <c r="N85" s="17">
        <v>12909.53</v>
      </c>
      <c r="O85" s="17">
        <f t="shared" si="9"/>
        <v>12910</v>
      </c>
      <c r="P85" s="14"/>
      <c r="Q85" s="14"/>
      <c r="R85" s="14"/>
      <c r="S85" s="14">
        <f t="shared" ref="S85:AD85" si="11">+B84+B85</f>
        <v>177517.58</v>
      </c>
      <c r="T85" s="14">
        <f t="shared" si="11"/>
        <v>177517.58</v>
      </c>
      <c r="U85" s="14">
        <f t="shared" si="11"/>
        <v>177517.58</v>
      </c>
      <c r="V85" s="14">
        <f t="shared" si="11"/>
        <v>177517.58</v>
      </c>
      <c r="W85" s="14">
        <f t="shared" si="11"/>
        <v>177517.58</v>
      </c>
      <c r="X85" s="14">
        <f t="shared" si="11"/>
        <v>177517.58</v>
      </c>
      <c r="Y85" s="14">
        <f t="shared" si="11"/>
        <v>177517.58</v>
      </c>
      <c r="Z85" s="14">
        <f t="shared" si="11"/>
        <v>177517.58</v>
      </c>
      <c r="AA85" s="14">
        <f t="shared" si="11"/>
        <v>177517.58</v>
      </c>
      <c r="AB85" s="14">
        <f t="shared" si="11"/>
        <v>177517.58</v>
      </c>
      <c r="AC85" s="14">
        <f t="shared" si="11"/>
        <v>177517.58</v>
      </c>
      <c r="AD85" s="14">
        <f t="shared" si="11"/>
        <v>177517.58</v>
      </c>
      <c r="AE85" s="14">
        <f>+N84+N85</f>
        <v>177517.58000000002</v>
      </c>
    </row>
    <row r="86" spans="1:31" x14ac:dyDescent="0.2">
      <c r="A86" s="15" t="s">
        <v>31</v>
      </c>
      <c r="B86" s="17">
        <v>689405.9</v>
      </c>
      <c r="C86" s="17">
        <v>703364</v>
      </c>
      <c r="D86" s="17">
        <v>703364</v>
      </c>
      <c r="E86" s="17">
        <v>703364</v>
      </c>
      <c r="F86" s="17">
        <v>703364</v>
      </c>
      <c r="G86" s="17">
        <v>703364</v>
      </c>
      <c r="H86" s="17">
        <v>703364</v>
      </c>
      <c r="I86" s="17">
        <v>703364</v>
      </c>
      <c r="J86" s="17">
        <v>703364</v>
      </c>
      <c r="K86" s="17">
        <v>703364</v>
      </c>
      <c r="L86" s="17">
        <v>703364</v>
      </c>
      <c r="M86" s="17">
        <v>703364</v>
      </c>
      <c r="N86" s="17">
        <v>703364</v>
      </c>
      <c r="O86" s="17">
        <f t="shared" si="9"/>
        <v>702290</v>
      </c>
      <c r="P86" s="14"/>
      <c r="Q86" s="14"/>
      <c r="R86" s="14"/>
      <c r="S86" s="14"/>
      <c r="T86" s="14"/>
      <c r="U86" s="14"/>
      <c r="V86" s="14"/>
      <c r="W86" s="14"/>
      <c r="X86" s="14"/>
      <c r="Y86" s="14"/>
    </row>
    <row r="87" spans="1:31" x14ac:dyDescent="0.2">
      <c r="A87" s="15" t="s">
        <v>33</v>
      </c>
      <c r="B87" s="17">
        <v>74903629.010000005</v>
      </c>
      <c r="C87" s="17">
        <v>75532452.069999993</v>
      </c>
      <c r="D87" s="17">
        <v>75829041.489999995</v>
      </c>
      <c r="E87" s="17">
        <v>76612089.760000005</v>
      </c>
      <c r="F87" s="17">
        <v>76809899.909999996</v>
      </c>
      <c r="G87" s="17">
        <v>77291368.50999999</v>
      </c>
      <c r="H87" s="17">
        <v>78302644.349999994</v>
      </c>
      <c r="I87" s="17">
        <v>77775799.49000001</v>
      </c>
      <c r="J87" s="17">
        <v>77880390.730000004</v>
      </c>
      <c r="K87" s="17">
        <v>78368905.600000009</v>
      </c>
      <c r="L87" s="17">
        <v>78626073.129999995</v>
      </c>
      <c r="M87" s="17">
        <v>78582884.980000004</v>
      </c>
      <c r="N87" s="17">
        <v>78820898.280000001</v>
      </c>
      <c r="O87" s="17">
        <f t="shared" si="9"/>
        <v>77333544</v>
      </c>
      <c r="P87" s="14"/>
      <c r="Q87" s="14"/>
      <c r="R87" s="14"/>
      <c r="S87" s="14"/>
      <c r="T87" s="14"/>
      <c r="U87" s="14"/>
      <c r="V87" s="14"/>
      <c r="W87" s="14"/>
      <c r="X87" s="14"/>
      <c r="Y87" s="14"/>
    </row>
    <row r="88" spans="1:31" x14ac:dyDescent="0.2">
      <c r="A88" s="15" t="s">
        <v>34</v>
      </c>
      <c r="B88" s="17">
        <v>38236094.479999997</v>
      </c>
      <c r="C88" s="17">
        <v>38306124.93</v>
      </c>
      <c r="D88" s="17">
        <v>38695070.740000002</v>
      </c>
      <c r="E88" s="17">
        <v>38597574.109999999</v>
      </c>
      <c r="F88" s="17">
        <v>38791357.910000004</v>
      </c>
      <c r="G88" s="17">
        <v>38958038.32</v>
      </c>
      <c r="H88" s="17">
        <v>38953534.07</v>
      </c>
      <c r="I88" s="17">
        <v>39154347.25</v>
      </c>
      <c r="J88" s="17">
        <v>39111437.700000003</v>
      </c>
      <c r="K88" s="17">
        <v>39056313.700000003</v>
      </c>
      <c r="L88" s="17">
        <v>39057921.390000001</v>
      </c>
      <c r="M88" s="17">
        <v>39095145.490000002</v>
      </c>
      <c r="N88" s="17">
        <v>39110384.369999997</v>
      </c>
      <c r="O88" s="17">
        <f t="shared" si="9"/>
        <v>38855642</v>
      </c>
      <c r="P88" s="14"/>
      <c r="Q88" s="14"/>
      <c r="R88" s="14"/>
      <c r="S88" s="14"/>
      <c r="T88" s="14"/>
      <c r="U88" s="14"/>
      <c r="V88" s="14"/>
      <c r="W88" s="14"/>
      <c r="X88" s="14"/>
      <c r="Y88" s="14"/>
    </row>
    <row r="89" spans="1:31" x14ac:dyDescent="0.2">
      <c r="A89" s="15" t="s">
        <v>35</v>
      </c>
      <c r="B89" s="17">
        <v>89609178.170000002</v>
      </c>
      <c r="C89" s="17">
        <v>89868011.060000002</v>
      </c>
      <c r="D89" s="17">
        <v>90233219.019999996</v>
      </c>
      <c r="E89" s="17">
        <v>91067501.829999998</v>
      </c>
      <c r="F89" s="17">
        <v>91117769.969999999</v>
      </c>
      <c r="G89" s="17">
        <v>91181511.300000012</v>
      </c>
      <c r="H89" s="17">
        <v>92753042.430000007</v>
      </c>
      <c r="I89" s="17">
        <v>92980293.590000004</v>
      </c>
      <c r="J89" s="17">
        <v>96151369.060000002</v>
      </c>
      <c r="K89" s="17">
        <v>96301031.430000007</v>
      </c>
      <c r="L89" s="17">
        <v>96375769.540000007</v>
      </c>
      <c r="M89" s="17">
        <v>96823363.86999999</v>
      </c>
      <c r="N89" s="17">
        <v>103353181.98</v>
      </c>
      <c r="O89" s="17">
        <f t="shared" si="9"/>
        <v>93678096</v>
      </c>
      <c r="P89" s="14"/>
      <c r="Q89" s="14"/>
      <c r="R89" s="14"/>
      <c r="S89" s="14"/>
      <c r="T89" s="14"/>
      <c r="U89" s="14"/>
      <c r="V89" s="14"/>
      <c r="W89" s="14"/>
      <c r="X89" s="14"/>
      <c r="Y89" s="14"/>
    </row>
    <row r="90" spans="1:31" x14ac:dyDescent="0.2">
      <c r="A90" s="15" t="s">
        <v>37</v>
      </c>
      <c r="B90" s="17">
        <v>1393411.11</v>
      </c>
      <c r="C90" s="17">
        <v>1393411.11</v>
      </c>
      <c r="D90" s="17">
        <v>1502115.28</v>
      </c>
      <c r="E90" s="17">
        <v>1484791.61</v>
      </c>
      <c r="F90" s="17">
        <v>1498907.5</v>
      </c>
      <c r="G90" s="17">
        <v>1501896.92</v>
      </c>
      <c r="H90" s="17">
        <v>1501896.92</v>
      </c>
      <c r="I90" s="17">
        <v>1501896.92</v>
      </c>
      <c r="J90" s="17">
        <v>1501896.92</v>
      </c>
      <c r="K90" s="17">
        <v>1501896.92</v>
      </c>
      <c r="L90" s="17">
        <v>1501896.92</v>
      </c>
      <c r="M90" s="17">
        <v>1501896.92</v>
      </c>
      <c r="N90" s="17">
        <v>1501896.9200000002</v>
      </c>
      <c r="O90" s="17">
        <f t="shared" si="9"/>
        <v>1483678</v>
      </c>
      <c r="P90" s="14"/>
      <c r="Q90" s="14"/>
      <c r="R90" s="14"/>
      <c r="S90" s="14"/>
      <c r="T90" s="14"/>
      <c r="U90" s="14"/>
      <c r="V90" s="14"/>
      <c r="W90" s="14"/>
      <c r="X90" s="14"/>
      <c r="Y90" s="14"/>
    </row>
    <row r="91" spans="1:31" x14ac:dyDescent="0.2">
      <c r="A91" s="15" t="s">
        <v>39</v>
      </c>
      <c r="B91" s="17">
        <v>6112371.7999999998</v>
      </c>
      <c r="C91" s="17">
        <v>6123185.0499999998</v>
      </c>
      <c r="D91" s="17">
        <v>6130023.3700000001</v>
      </c>
      <c r="E91" s="17">
        <v>6130023.3700000001</v>
      </c>
      <c r="F91" s="17">
        <v>6157307.3700000001</v>
      </c>
      <c r="G91" s="17">
        <v>6157307.3700000001</v>
      </c>
      <c r="H91" s="17">
        <v>6157307.3700000001</v>
      </c>
      <c r="I91" s="17">
        <v>6157307.3700000001</v>
      </c>
      <c r="J91" s="17">
        <v>6157307.3700000001</v>
      </c>
      <c r="K91" s="17">
        <v>6157307.3700000001</v>
      </c>
      <c r="L91" s="17">
        <v>6157307.3700000001</v>
      </c>
      <c r="M91" s="17">
        <v>6157307.3700000001</v>
      </c>
      <c r="N91" s="17">
        <v>6157307.3700000001</v>
      </c>
      <c r="O91" s="17">
        <f t="shared" si="9"/>
        <v>6147028</v>
      </c>
      <c r="P91" s="14"/>
      <c r="Q91" s="14"/>
      <c r="R91" s="14"/>
      <c r="S91" s="14"/>
      <c r="T91" s="14"/>
      <c r="U91" s="14"/>
      <c r="V91" s="14"/>
      <c r="W91" s="14"/>
      <c r="X91" s="14"/>
      <c r="Y91" s="14"/>
    </row>
    <row r="92" spans="1:31" x14ac:dyDescent="0.2">
      <c r="A92" s="15" t="s">
        <v>41</v>
      </c>
      <c r="B92" s="17">
        <v>43624693.710000001</v>
      </c>
      <c r="C92" s="17">
        <v>44249348.530000001</v>
      </c>
      <c r="D92" s="17">
        <v>44704174.119999997</v>
      </c>
      <c r="E92" s="17">
        <v>45185025.660000004</v>
      </c>
      <c r="F92" s="17">
        <v>45724625.43</v>
      </c>
      <c r="G92" s="17">
        <v>46397868.25</v>
      </c>
      <c r="H92" s="17">
        <v>47070072.439999998</v>
      </c>
      <c r="I92" s="17">
        <v>47496108.340000004</v>
      </c>
      <c r="J92" s="17">
        <v>48082683.210000001</v>
      </c>
      <c r="K92" s="17">
        <v>48472189.119999997</v>
      </c>
      <c r="L92" s="17">
        <v>49190564.770000003</v>
      </c>
      <c r="M92" s="17">
        <v>49748095.890000001</v>
      </c>
      <c r="N92" s="17">
        <v>49409266.32</v>
      </c>
      <c r="O92" s="17">
        <f t="shared" si="9"/>
        <v>46873440</v>
      </c>
      <c r="P92" s="14"/>
      <c r="Q92" s="14"/>
      <c r="R92" s="14"/>
      <c r="S92" s="14"/>
      <c r="T92" s="14"/>
      <c r="U92" s="14"/>
      <c r="V92" s="14"/>
      <c r="W92" s="14"/>
      <c r="X92" s="14"/>
      <c r="Y92" s="14"/>
    </row>
    <row r="93" spans="1:31" x14ac:dyDescent="0.2">
      <c r="A93" s="15" t="s">
        <v>42</v>
      </c>
      <c r="B93" s="17">
        <v>1602827.94</v>
      </c>
      <c r="C93" s="17">
        <v>1607239.34</v>
      </c>
      <c r="D93" s="17">
        <v>1608767.8699999999</v>
      </c>
      <c r="E93" s="17">
        <v>1602841.27</v>
      </c>
      <c r="F93" s="17">
        <v>1602841.27</v>
      </c>
      <c r="G93" s="17">
        <v>1602793.82</v>
      </c>
      <c r="H93" s="17">
        <v>1617217.82</v>
      </c>
      <c r="I93" s="17">
        <v>1617222.02</v>
      </c>
      <c r="J93" s="17">
        <v>1617238.38</v>
      </c>
      <c r="K93" s="17">
        <v>1617240.42</v>
      </c>
      <c r="L93" s="17">
        <v>1617245.05</v>
      </c>
      <c r="M93" s="17">
        <v>1617245.05</v>
      </c>
      <c r="N93" s="17">
        <v>1633014.2000000002</v>
      </c>
      <c r="O93" s="17">
        <f t="shared" si="9"/>
        <v>1612595</v>
      </c>
      <c r="P93" s="14"/>
      <c r="Q93" s="14"/>
      <c r="R93" s="14"/>
      <c r="S93" s="14"/>
      <c r="T93" s="14"/>
      <c r="U93" s="14"/>
      <c r="V93" s="14"/>
      <c r="W93" s="14"/>
      <c r="X93" s="14"/>
      <c r="Y93" s="14"/>
    </row>
    <row r="94" spans="1:31" x14ac:dyDescent="0.2">
      <c r="A94" s="15" t="s">
        <v>43</v>
      </c>
      <c r="B94" s="17">
        <v>33294744.890000001</v>
      </c>
      <c r="C94" s="17">
        <v>33645321.660000004</v>
      </c>
      <c r="D94" s="17">
        <v>34247712.109999999</v>
      </c>
      <c r="E94" s="17">
        <v>36042627.830000006</v>
      </c>
      <c r="F94" s="17">
        <v>36475718.710000001</v>
      </c>
      <c r="G94" s="17">
        <v>37042473.710000001</v>
      </c>
      <c r="H94" s="17">
        <v>37571784.969999999</v>
      </c>
      <c r="I94" s="17">
        <v>38403314.270000003</v>
      </c>
      <c r="J94" s="17">
        <v>39053907.920000002</v>
      </c>
      <c r="K94" s="17">
        <v>39809256.789999999</v>
      </c>
      <c r="L94" s="17">
        <v>40081497.740000002</v>
      </c>
      <c r="M94" s="17">
        <v>40787020.079999998</v>
      </c>
      <c r="N94" s="17">
        <v>40846373.560000002</v>
      </c>
      <c r="O94" s="17">
        <f t="shared" si="9"/>
        <v>37484750</v>
      </c>
      <c r="P94" s="14"/>
      <c r="Q94" s="14"/>
      <c r="R94" s="14"/>
      <c r="S94" s="14"/>
      <c r="T94" s="14"/>
      <c r="U94" s="14"/>
      <c r="V94" s="14"/>
      <c r="W94" s="14"/>
      <c r="X94" s="14"/>
      <c r="Y94" s="14"/>
    </row>
    <row r="95" spans="1:31" x14ac:dyDescent="0.2">
      <c r="A95" s="15" t="s">
        <v>45</v>
      </c>
      <c r="B95" s="17">
        <v>13435868.699999999</v>
      </c>
      <c r="C95" s="17">
        <v>13852047.5</v>
      </c>
      <c r="D95" s="17">
        <v>13989751.789999999</v>
      </c>
      <c r="E95" s="17">
        <v>14359131.039999999</v>
      </c>
      <c r="F95" s="17">
        <v>14579280.83</v>
      </c>
      <c r="G95" s="17">
        <v>14687306.300000001</v>
      </c>
      <c r="H95" s="17">
        <v>14898157.550000001</v>
      </c>
      <c r="I95" s="17">
        <v>15113510.42</v>
      </c>
      <c r="J95" s="17">
        <v>15142152.68</v>
      </c>
      <c r="K95" s="17">
        <v>15179445.949999999</v>
      </c>
      <c r="L95" s="17">
        <v>15264884.74</v>
      </c>
      <c r="M95" s="17">
        <v>15339133.17</v>
      </c>
      <c r="N95" s="17">
        <v>15296767.140000001</v>
      </c>
      <c r="O95" s="17">
        <f t="shared" si="9"/>
        <v>14702880</v>
      </c>
      <c r="P95" s="14"/>
      <c r="Q95" s="14"/>
      <c r="R95" s="14"/>
      <c r="S95" s="14"/>
      <c r="T95" s="14"/>
      <c r="U95" s="14"/>
      <c r="V95" s="14"/>
      <c r="W95" s="14"/>
      <c r="X95" s="14"/>
      <c r="Y95" s="14"/>
    </row>
    <row r="96" spans="1:31" x14ac:dyDescent="0.2">
      <c r="A96" s="15" t="s">
        <v>48</v>
      </c>
      <c r="B96" s="17">
        <v>10814040.540000001</v>
      </c>
      <c r="C96" s="17">
        <v>10915435.74</v>
      </c>
      <c r="D96" s="17">
        <v>11054055.24</v>
      </c>
      <c r="E96" s="17">
        <v>11153233.060000001</v>
      </c>
      <c r="F96" s="17">
        <v>11394945.140000001</v>
      </c>
      <c r="G96" s="17">
        <v>11354867.810000001</v>
      </c>
      <c r="H96" s="17">
        <v>11478911.48</v>
      </c>
      <c r="I96" s="17">
        <v>11579002.92</v>
      </c>
      <c r="J96" s="17">
        <v>11731155.109999999</v>
      </c>
      <c r="K96" s="17">
        <v>11867037.33</v>
      </c>
      <c r="L96" s="17">
        <v>11991954.43</v>
      </c>
      <c r="M96" s="17">
        <v>12083880.58</v>
      </c>
      <c r="N96" s="17">
        <v>12237833.140000001</v>
      </c>
      <c r="O96" s="17">
        <f t="shared" si="9"/>
        <v>11512027</v>
      </c>
      <c r="P96" s="14"/>
      <c r="Q96" s="14"/>
      <c r="R96" s="14"/>
      <c r="S96" s="14"/>
      <c r="T96" s="14"/>
      <c r="U96" s="14"/>
      <c r="V96" s="14"/>
      <c r="W96" s="14"/>
      <c r="X96" s="14"/>
      <c r="Y96" s="14"/>
    </row>
    <row r="97" spans="1:32" x14ac:dyDescent="0.2">
      <c r="A97" s="15" t="s">
        <v>51</v>
      </c>
      <c r="B97" s="17">
        <v>4233053.7</v>
      </c>
      <c r="C97" s="17">
        <v>4371059.6399999997</v>
      </c>
      <c r="D97" s="17">
        <v>4386895.6900000004</v>
      </c>
      <c r="E97" s="17">
        <v>4386895.6900000004</v>
      </c>
      <c r="F97" s="17">
        <v>4387773.09</v>
      </c>
      <c r="G97" s="17">
        <v>4388185.04</v>
      </c>
      <c r="H97" s="17">
        <v>4480975.97</v>
      </c>
      <c r="I97" s="17">
        <v>4513917.91</v>
      </c>
      <c r="J97" s="17">
        <v>4530678.41</v>
      </c>
      <c r="K97" s="17">
        <v>4520073.55</v>
      </c>
      <c r="L97" s="17">
        <v>4538115.7</v>
      </c>
      <c r="M97" s="17">
        <v>4638856.1900000004</v>
      </c>
      <c r="N97" s="17">
        <v>4708782.29</v>
      </c>
      <c r="O97" s="17">
        <f t="shared" si="9"/>
        <v>4468097</v>
      </c>
      <c r="P97" s="14"/>
      <c r="Q97" s="14"/>
      <c r="R97" s="14"/>
      <c r="S97" s="14"/>
      <c r="T97" s="14"/>
      <c r="U97" s="14"/>
      <c r="V97" s="14"/>
      <c r="W97" s="14"/>
      <c r="X97" s="14"/>
      <c r="Y97" s="14"/>
    </row>
    <row r="98" spans="1:32" x14ac:dyDescent="0.2">
      <c r="A98" s="15" t="s">
        <v>96</v>
      </c>
      <c r="B98" s="17">
        <v>1043751.35</v>
      </c>
      <c r="C98" s="17">
        <v>1043751.35</v>
      </c>
      <c r="D98" s="17">
        <v>1043751.35</v>
      </c>
      <c r="E98" s="17">
        <v>1043751.35</v>
      </c>
      <c r="F98" s="17">
        <v>1043751.35</v>
      </c>
      <c r="G98" s="17">
        <v>1043751.35</v>
      </c>
      <c r="H98" s="17">
        <v>1043751.35</v>
      </c>
      <c r="I98" s="17">
        <v>1043751.35</v>
      </c>
      <c r="J98" s="17">
        <v>1043751.35</v>
      </c>
      <c r="K98" s="17">
        <v>1043751.35</v>
      </c>
      <c r="L98" s="17">
        <v>1043751.35</v>
      </c>
      <c r="M98" s="17">
        <v>1043751.35</v>
      </c>
      <c r="N98" s="17">
        <v>1043751.35</v>
      </c>
      <c r="O98" s="17">
        <f t="shared" si="9"/>
        <v>1043751</v>
      </c>
      <c r="P98" s="14"/>
      <c r="Q98" s="14"/>
      <c r="R98" s="14"/>
      <c r="S98" s="14"/>
      <c r="T98" s="14"/>
      <c r="U98" s="14"/>
      <c r="V98" s="14"/>
      <c r="W98" s="14"/>
      <c r="X98" s="14"/>
      <c r="Y98" s="14"/>
    </row>
    <row r="99" spans="1:32" x14ac:dyDescent="0.2">
      <c r="A99" s="15" t="s">
        <v>53</v>
      </c>
      <c r="B99" s="17">
        <v>55465.09</v>
      </c>
      <c r="C99" s="17">
        <v>55465.09</v>
      </c>
      <c r="D99" s="17">
        <v>55465.09</v>
      </c>
      <c r="E99" s="17">
        <v>55465.09</v>
      </c>
      <c r="F99" s="17">
        <v>55465.09</v>
      </c>
      <c r="G99" s="17">
        <v>55465.09</v>
      </c>
      <c r="H99" s="17">
        <v>55465.09</v>
      </c>
      <c r="I99" s="17">
        <v>55465.09</v>
      </c>
      <c r="J99" s="17">
        <v>55465.09</v>
      </c>
      <c r="K99" s="17">
        <v>55465.09</v>
      </c>
      <c r="L99" s="17">
        <v>55465.09</v>
      </c>
      <c r="M99" s="17">
        <v>55465.09</v>
      </c>
      <c r="N99" s="17">
        <v>55465.090000000004</v>
      </c>
      <c r="O99" s="17">
        <f t="shared" si="9"/>
        <v>55465</v>
      </c>
      <c r="P99" s="14"/>
      <c r="Q99" s="14"/>
      <c r="R99" s="15" t="s">
        <v>64</v>
      </c>
      <c r="S99" s="14">
        <f t="shared" ref="S99:AE99" si="12">+B103+B104</f>
        <v>2735675.8</v>
      </c>
      <c r="T99" s="14">
        <f t="shared" si="12"/>
        <v>2735675.8</v>
      </c>
      <c r="U99" s="14">
        <f t="shared" si="12"/>
        <v>2735675.8</v>
      </c>
      <c r="V99" s="14">
        <f t="shared" si="12"/>
        <v>2735675.8</v>
      </c>
      <c r="W99" s="14">
        <f t="shared" si="12"/>
        <v>2735675.8</v>
      </c>
      <c r="X99" s="14">
        <f t="shared" si="12"/>
        <v>2735675.8</v>
      </c>
      <c r="Y99" s="14">
        <f t="shared" si="12"/>
        <v>2735675.8</v>
      </c>
      <c r="Z99" s="14">
        <f t="shared" si="12"/>
        <v>2735675.8</v>
      </c>
      <c r="AA99" s="14">
        <f t="shared" si="12"/>
        <v>2735675.8</v>
      </c>
      <c r="AB99" s="14">
        <f t="shared" si="12"/>
        <v>2735675.8</v>
      </c>
      <c r="AC99" s="14">
        <f t="shared" si="12"/>
        <v>2741048.3</v>
      </c>
      <c r="AD99" s="14">
        <f t="shared" si="12"/>
        <v>2741048.3</v>
      </c>
      <c r="AE99" s="14">
        <f t="shared" si="12"/>
        <v>2741048.3000000003</v>
      </c>
      <c r="AF99" s="8" t="s">
        <v>160</v>
      </c>
    </row>
    <row r="100" spans="1:32" x14ac:dyDescent="0.2">
      <c r="A100" s="15" t="s">
        <v>55</v>
      </c>
      <c r="B100" s="17">
        <v>1851497.69</v>
      </c>
      <c r="C100" s="17">
        <v>1851497.69</v>
      </c>
      <c r="D100" s="17">
        <v>1868966.8900000001</v>
      </c>
      <c r="E100" s="17">
        <v>1873443.89</v>
      </c>
      <c r="F100" s="17">
        <v>1908189.79</v>
      </c>
      <c r="G100" s="17">
        <v>1912666.79</v>
      </c>
      <c r="H100" s="17">
        <v>1912666.79</v>
      </c>
      <c r="I100" s="17">
        <v>1912666.79</v>
      </c>
      <c r="J100" s="17">
        <v>1912666.79</v>
      </c>
      <c r="K100" s="17">
        <v>1912666.79</v>
      </c>
      <c r="L100" s="17">
        <v>1912666.79</v>
      </c>
      <c r="M100" s="17">
        <v>1950007.74</v>
      </c>
      <c r="N100" s="17">
        <v>1950007.74</v>
      </c>
      <c r="O100" s="17">
        <f t="shared" si="9"/>
        <v>1902278</v>
      </c>
      <c r="P100" s="14"/>
      <c r="Q100" s="14"/>
      <c r="R100" s="14"/>
      <c r="S100" s="14"/>
      <c r="T100" s="14"/>
      <c r="U100" s="14"/>
      <c r="V100" s="14"/>
      <c r="W100" s="14"/>
      <c r="X100" s="14"/>
      <c r="Y100" s="14"/>
    </row>
    <row r="101" spans="1:32" x14ac:dyDescent="0.2">
      <c r="A101" s="15" t="s">
        <v>89</v>
      </c>
      <c r="B101" s="17">
        <v>4041861.17</v>
      </c>
      <c r="C101" s="17">
        <v>4041861.17</v>
      </c>
      <c r="D101" s="17">
        <v>496697.71</v>
      </c>
      <c r="E101" s="17">
        <v>496697.71</v>
      </c>
      <c r="F101" s="17">
        <v>496697.71</v>
      </c>
      <c r="G101" s="17">
        <v>496697.71</v>
      </c>
      <c r="H101" s="17">
        <v>496697.71</v>
      </c>
      <c r="I101" s="17">
        <v>496697.71</v>
      </c>
      <c r="J101" s="17">
        <v>496697.71</v>
      </c>
      <c r="K101" s="17">
        <v>496697.71</v>
      </c>
      <c r="L101" s="17">
        <v>496697.71</v>
      </c>
      <c r="M101" s="17">
        <v>496697.71</v>
      </c>
      <c r="N101" s="17">
        <v>496697.71</v>
      </c>
      <c r="O101" s="17">
        <f t="shared" si="9"/>
        <v>1042107</v>
      </c>
      <c r="P101" s="14"/>
      <c r="Q101" s="14"/>
      <c r="R101" s="14"/>
      <c r="S101" s="14"/>
      <c r="T101" s="14"/>
      <c r="U101" s="14"/>
      <c r="V101" s="14"/>
      <c r="W101" s="14"/>
      <c r="X101" s="14"/>
      <c r="Y101" s="14"/>
    </row>
    <row r="102" spans="1:32" x14ac:dyDescent="0.2">
      <c r="A102" s="15" t="s">
        <v>62</v>
      </c>
      <c r="B102" s="17">
        <v>239697.39</v>
      </c>
      <c r="C102" s="17">
        <v>239697.39</v>
      </c>
      <c r="D102" s="17">
        <v>239697.39</v>
      </c>
      <c r="E102" s="17">
        <v>239697.39</v>
      </c>
      <c r="F102" s="17">
        <v>239697.39</v>
      </c>
      <c r="G102" s="17">
        <v>239697.39</v>
      </c>
      <c r="H102" s="17">
        <v>239697.39</v>
      </c>
      <c r="I102" s="17">
        <v>239697.39</v>
      </c>
      <c r="J102" s="17">
        <v>239697.39</v>
      </c>
      <c r="K102" s="17">
        <v>239697.39</v>
      </c>
      <c r="L102" s="17">
        <v>239697.39</v>
      </c>
      <c r="M102" s="17">
        <v>239697.39</v>
      </c>
      <c r="N102" s="17">
        <v>239697.39</v>
      </c>
      <c r="O102" s="17">
        <f t="shared" si="9"/>
        <v>239697</v>
      </c>
      <c r="P102" s="14"/>
      <c r="Q102" s="14"/>
      <c r="R102" s="8" t="s">
        <v>152</v>
      </c>
      <c r="S102" s="14">
        <f t="shared" ref="S102:AE102" si="13">+B101+B102</f>
        <v>4281558.5599999996</v>
      </c>
      <c r="T102" s="14">
        <f t="shared" si="13"/>
        <v>4281558.5599999996</v>
      </c>
      <c r="U102" s="14">
        <f t="shared" si="13"/>
        <v>736395.10000000009</v>
      </c>
      <c r="V102" s="14">
        <f t="shared" si="13"/>
        <v>736395.10000000009</v>
      </c>
      <c r="W102" s="14">
        <f t="shared" si="13"/>
        <v>736395.10000000009</v>
      </c>
      <c r="X102" s="14">
        <f t="shared" si="13"/>
        <v>736395.10000000009</v>
      </c>
      <c r="Y102" s="14">
        <f t="shared" si="13"/>
        <v>736395.10000000009</v>
      </c>
      <c r="Z102" s="14">
        <f t="shared" si="13"/>
        <v>736395.10000000009</v>
      </c>
      <c r="AA102" s="14">
        <f t="shared" si="13"/>
        <v>736395.10000000009</v>
      </c>
      <c r="AB102" s="14">
        <f t="shared" si="13"/>
        <v>736395.10000000009</v>
      </c>
      <c r="AC102" s="14">
        <f t="shared" si="13"/>
        <v>736395.10000000009</v>
      </c>
      <c r="AD102" s="14">
        <f t="shared" si="13"/>
        <v>736395.10000000009</v>
      </c>
      <c r="AE102" s="14">
        <f t="shared" si="13"/>
        <v>736395.10000000009</v>
      </c>
    </row>
    <row r="103" spans="1:32" x14ac:dyDescent="0.2">
      <c r="A103" s="15" t="s">
        <v>64</v>
      </c>
      <c r="B103" s="17">
        <v>1981761.93</v>
      </c>
      <c r="C103" s="17">
        <v>1981761.93</v>
      </c>
      <c r="D103" s="17">
        <v>1981761.93</v>
      </c>
      <c r="E103" s="17">
        <v>1981761.93</v>
      </c>
      <c r="F103" s="17">
        <v>1981761.93</v>
      </c>
      <c r="G103" s="17">
        <v>1981761.93</v>
      </c>
      <c r="H103" s="17">
        <v>1981761.93</v>
      </c>
      <c r="I103" s="17">
        <v>1981761.93</v>
      </c>
      <c r="J103" s="17">
        <v>1981761.93</v>
      </c>
      <c r="K103" s="17">
        <v>1981761.93</v>
      </c>
      <c r="L103" s="17">
        <v>1987134.43</v>
      </c>
      <c r="M103" s="17">
        <v>1987134.43</v>
      </c>
      <c r="N103" s="17">
        <v>1987134.4300000002</v>
      </c>
      <c r="O103" s="17">
        <f t="shared" si="9"/>
        <v>1983002</v>
      </c>
      <c r="P103" s="14"/>
      <c r="Q103" s="14"/>
      <c r="R103" s="8" t="s">
        <v>161</v>
      </c>
      <c r="S103" s="14">
        <v>-3545163.46</v>
      </c>
      <c r="T103" s="14">
        <v>-3545163.46</v>
      </c>
      <c r="U103" s="14"/>
      <c r="V103" s="14"/>
      <c r="W103" s="14"/>
      <c r="X103" s="14"/>
      <c r="Y103" s="14"/>
      <c r="Z103" s="14"/>
    </row>
    <row r="104" spans="1:32" x14ac:dyDescent="0.2">
      <c r="A104" s="15" t="s">
        <v>65</v>
      </c>
      <c r="B104" s="17">
        <v>753913.87</v>
      </c>
      <c r="C104" s="17">
        <v>753913.87</v>
      </c>
      <c r="D104" s="17">
        <v>753913.87</v>
      </c>
      <c r="E104" s="17">
        <v>753913.87</v>
      </c>
      <c r="F104" s="17">
        <v>753913.87</v>
      </c>
      <c r="G104" s="17">
        <v>753913.87</v>
      </c>
      <c r="H104" s="17">
        <v>753913.87</v>
      </c>
      <c r="I104" s="17">
        <v>753913.87</v>
      </c>
      <c r="J104" s="17">
        <v>753913.87</v>
      </c>
      <c r="K104" s="17">
        <v>753913.87</v>
      </c>
      <c r="L104" s="17">
        <v>753913.87</v>
      </c>
      <c r="M104" s="17">
        <v>753913.87</v>
      </c>
      <c r="N104" s="17">
        <v>753913.87</v>
      </c>
      <c r="O104" s="17">
        <f t="shared" si="9"/>
        <v>753914</v>
      </c>
      <c r="P104" s="14"/>
      <c r="Q104" s="14"/>
      <c r="S104" s="14">
        <f>+SUM(S102:S103)</f>
        <v>736395.09999999963</v>
      </c>
      <c r="T104" s="14">
        <f t="shared" ref="T104" si="14">+SUM(T102:T103)</f>
        <v>736395.09999999963</v>
      </c>
      <c r="U104" s="14"/>
      <c r="V104" s="14"/>
      <c r="W104" s="14"/>
      <c r="X104" s="14"/>
      <c r="Y104" s="14"/>
      <c r="Z104" s="14"/>
    </row>
    <row r="105" spans="1:32" x14ac:dyDescent="0.2">
      <c r="A105" s="15" t="s">
        <v>66</v>
      </c>
      <c r="B105" s="17">
        <v>967964.91999999993</v>
      </c>
      <c r="C105" s="17">
        <v>967964.91999999993</v>
      </c>
      <c r="D105" s="17">
        <v>967964.91999999993</v>
      </c>
      <c r="E105" s="17">
        <v>967964.92</v>
      </c>
      <c r="F105" s="17">
        <v>967964.92</v>
      </c>
      <c r="G105" s="17">
        <v>967964.92</v>
      </c>
      <c r="H105" s="17">
        <v>973330.57000000007</v>
      </c>
      <c r="I105" s="17">
        <v>977484.28</v>
      </c>
      <c r="J105" s="17">
        <v>977484.28</v>
      </c>
      <c r="K105" s="17">
        <v>976693.02</v>
      </c>
      <c r="L105" s="17">
        <v>976693.02</v>
      </c>
      <c r="M105" s="17">
        <v>976693.02</v>
      </c>
      <c r="N105" s="17">
        <v>976693.02</v>
      </c>
      <c r="O105" s="17">
        <f t="shared" si="9"/>
        <v>972528</v>
      </c>
      <c r="P105" s="14"/>
      <c r="Q105" s="14"/>
      <c r="R105" s="14"/>
      <c r="S105" s="14"/>
      <c r="T105" s="14"/>
      <c r="U105" s="14"/>
      <c r="V105" s="14"/>
      <c r="W105" s="14"/>
      <c r="X105" s="14"/>
      <c r="Y105" s="14"/>
    </row>
    <row r="106" spans="1:32" x14ac:dyDescent="0.2">
      <c r="A106" s="15" t="s">
        <v>97</v>
      </c>
      <c r="B106" s="17">
        <v>140101.44</v>
      </c>
      <c r="C106" s="17">
        <v>140101.44</v>
      </c>
      <c r="D106" s="17">
        <v>140101.44</v>
      </c>
      <c r="E106" s="17">
        <v>143043.96</v>
      </c>
      <c r="F106" s="17">
        <v>143043.96</v>
      </c>
      <c r="G106" s="17">
        <v>143043.96</v>
      </c>
      <c r="H106" s="17">
        <v>143043.96</v>
      </c>
      <c r="I106" s="17">
        <v>143043.96</v>
      </c>
      <c r="J106" s="17">
        <v>143043.96</v>
      </c>
      <c r="K106" s="17">
        <v>143043.96</v>
      </c>
      <c r="L106" s="17">
        <v>143043.96</v>
      </c>
      <c r="M106" s="17">
        <v>143043.96</v>
      </c>
      <c r="N106" s="17">
        <v>143043.96</v>
      </c>
      <c r="O106" s="17">
        <f t="shared" si="9"/>
        <v>142365</v>
      </c>
      <c r="P106" s="14"/>
      <c r="Q106" s="14"/>
      <c r="R106" s="14"/>
      <c r="S106" s="14"/>
      <c r="T106" s="14"/>
      <c r="U106" s="14"/>
      <c r="V106" s="14"/>
      <c r="W106" s="14"/>
      <c r="X106" s="14"/>
      <c r="Y106" s="14"/>
    </row>
    <row r="107" spans="1:32" x14ac:dyDescent="0.2">
      <c r="A107" s="15" t="s">
        <v>67</v>
      </c>
      <c r="B107" s="17">
        <v>74053.09</v>
      </c>
      <c r="C107" s="17">
        <v>56547.31</v>
      </c>
      <c r="D107" s="17">
        <v>45950.559999999998</v>
      </c>
      <c r="E107" s="17">
        <v>63518.99</v>
      </c>
      <c r="F107" s="17">
        <v>67210.489999999991</v>
      </c>
      <c r="G107" s="17">
        <v>67210.489999999991</v>
      </c>
      <c r="H107" s="17">
        <v>67210.489999999991</v>
      </c>
      <c r="I107" s="17">
        <v>68259.97</v>
      </c>
      <c r="J107" s="17">
        <v>68259.97</v>
      </c>
      <c r="K107" s="17">
        <v>68130.86</v>
      </c>
      <c r="L107" s="17">
        <v>68130.86</v>
      </c>
      <c r="M107" s="17">
        <v>68130.86</v>
      </c>
      <c r="N107" s="17">
        <v>64177.03</v>
      </c>
      <c r="O107" s="17">
        <f t="shared" si="9"/>
        <v>65138</v>
      </c>
      <c r="Q107" s="22" t="s">
        <v>146</v>
      </c>
      <c r="R107" s="15" t="s">
        <v>66</v>
      </c>
      <c r="S107" s="14">
        <f t="shared" ref="S107:AE107" si="15">B105+B110</f>
        <v>1038289.6699999999</v>
      </c>
      <c r="T107" s="14">
        <f t="shared" si="15"/>
        <v>1038289.6699999999</v>
      </c>
      <c r="U107" s="14">
        <f t="shared" si="15"/>
        <v>1038289.6699999999</v>
      </c>
      <c r="V107" s="14">
        <f t="shared" si="15"/>
        <v>1038289.67</v>
      </c>
      <c r="W107" s="14">
        <f t="shared" si="15"/>
        <v>1038289.67</v>
      </c>
      <c r="X107" s="14">
        <f t="shared" si="15"/>
        <v>1038289.67</v>
      </c>
      <c r="Y107" s="14">
        <f t="shared" si="15"/>
        <v>1043655.3200000001</v>
      </c>
      <c r="Z107" s="14">
        <f t="shared" si="15"/>
        <v>1047809.03</v>
      </c>
      <c r="AA107" s="14">
        <f t="shared" si="15"/>
        <v>1047809.03</v>
      </c>
      <c r="AB107" s="14">
        <f t="shared" si="15"/>
        <v>1047017.77</v>
      </c>
      <c r="AC107" s="14">
        <f t="shared" si="15"/>
        <v>1047017.77</v>
      </c>
      <c r="AD107" s="14">
        <f t="shared" si="15"/>
        <v>1047017.77</v>
      </c>
      <c r="AE107" s="14">
        <f t="shared" si="15"/>
        <v>1047017.77</v>
      </c>
    </row>
    <row r="108" spans="1:32" x14ac:dyDescent="0.2">
      <c r="A108" s="15" t="s">
        <v>68</v>
      </c>
      <c r="B108" s="17">
        <v>64459.16</v>
      </c>
      <c r="C108" s="17">
        <v>64459.16</v>
      </c>
      <c r="D108" s="17">
        <v>64459.16</v>
      </c>
      <c r="E108" s="17">
        <v>64459.16</v>
      </c>
      <c r="F108" s="17">
        <v>64459.16</v>
      </c>
      <c r="G108" s="17">
        <v>64459.16</v>
      </c>
      <c r="H108" s="17">
        <v>64459.16</v>
      </c>
      <c r="I108" s="17">
        <v>64459.16</v>
      </c>
      <c r="J108" s="17">
        <v>64459.16</v>
      </c>
      <c r="K108" s="17">
        <v>64459.16</v>
      </c>
      <c r="L108" s="17">
        <v>64459.16</v>
      </c>
      <c r="M108" s="17">
        <v>64459.16</v>
      </c>
      <c r="N108" s="17">
        <v>62709.32</v>
      </c>
      <c r="O108" s="17">
        <f t="shared" si="9"/>
        <v>64325</v>
      </c>
      <c r="Q108" s="22" t="s">
        <v>153</v>
      </c>
      <c r="R108" s="15" t="s">
        <v>97</v>
      </c>
      <c r="S108" s="17">
        <f t="shared" ref="S108:AE108" si="16">+B106</f>
        <v>140101.44</v>
      </c>
      <c r="T108" s="17">
        <f t="shared" si="16"/>
        <v>140101.44</v>
      </c>
      <c r="U108" s="17">
        <f t="shared" si="16"/>
        <v>140101.44</v>
      </c>
      <c r="V108" s="17">
        <f t="shared" si="16"/>
        <v>143043.96</v>
      </c>
      <c r="W108" s="17">
        <f t="shared" si="16"/>
        <v>143043.96</v>
      </c>
      <c r="X108" s="17">
        <f t="shared" si="16"/>
        <v>143043.96</v>
      </c>
      <c r="Y108" s="17">
        <f t="shared" si="16"/>
        <v>143043.96</v>
      </c>
      <c r="Z108" s="17">
        <f t="shared" si="16"/>
        <v>143043.96</v>
      </c>
      <c r="AA108" s="17">
        <f t="shared" si="16"/>
        <v>143043.96</v>
      </c>
      <c r="AB108" s="17">
        <f t="shared" si="16"/>
        <v>143043.96</v>
      </c>
      <c r="AC108" s="17">
        <f t="shared" si="16"/>
        <v>143043.96</v>
      </c>
      <c r="AD108" s="17">
        <f t="shared" si="16"/>
        <v>143043.96</v>
      </c>
      <c r="AE108" s="17">
        <f t="shared" si="16"/>
        <v>143043.96</v>
      </c>
    </row>
    <row r="109" spans="1:32" x14ac:dyDescent="0.2">
      <c r="A109" s="15" t="s">
        <v>69</v>
      </c>
      <c r="B109" s="17">
        <v>4906384.53</v>
      </c>
      <c r="C109" s="17">
        <v>4910757.91</v>
      </c>
      <c r="D109" s="17">
        <v>4911952.2200000007</v>
      </c>
      <c r="E109" s="17">
        <v>4925487.4700000007</v>
      </c>
      <c r="F109" s="17">
        <v>4913276.17</v>
      </c>
      <c r="G109" s="17">
        <v>4916308.9700000007</v>
      </c>
      <c r="H109" s="17">
        <v>4916308.9700000007</v>
      </c>
      <c r="I109" s="17">
        <v>4916308.9700000007</v>
      </c>
      <c r="J109" s="17">
        <v>4916308.9700000007</v>
      </c>
      <c r="K109" s="17">
        <v>4916999.37</v>
      </c>
      <c r="L109" s="17">
        <v>4903739.07</v>
      </c>
      <c r="M109" s="17">
        <v>4904291.3900000006</v>
      </c>
      <c r="N109" s="17">
        <v>4904342.82</v>
      </c>
      <c r="O109" s="17">
        <f t="shared" si="9"/>
        <v>4912497</v>
      </c>
      <c r="P109" s="14"/>
      <c r="Q109" s="22" t="s">
        <v>147</v>
      </c>
      <c r="R109" s="15" t="s">
        <v>67</v>
      </c>
      <c r="S109" s="17">
        <f t="shared" ref="S109:S110" si="17">+B107</f>
        <v>74053.09</v>
      </c>
      <c r="T109" s="17">
        <f t="shared" ref="T109:AE110" si="18">+C107</f>
        <v>56547.31</v>
      </c>
      <c r="U109" s="17">
        <f t="shared" si="18"/>
        <v>45950.559999999998</v>
      </c>
      <c r="V109" s="17">
        <f t="shared" si="18"/>
        <v>63518.99</v>
      </c>
      <c r="W109" s="17">
        <f t="shared" si="18"/>
        <v>67210.489999999991</v>
      </c>
      <c r="X109" s="17">
        <f t="shared" si="18"/>
        <v>67210.489999999991</v>
      </c>
      <c r="Y109" s="17">
        <f t="shared" si="18"/>
        <v>67210.489999999991</v>
      </c>
      <c r="Z109" s="17">
        <f t="shared" si="18"/>
        <v>68259.97</v>
      </c>
      <c r="AA109" s="17">
        <f t="shared" si="18"/>
        <v>68259.97</v>
      </c>
      <c r="AB109" s="17">
        <f t="shared" si="18"/>
        <v>68130.86</v>
      </c>
      <c r="AC109" s="17">
        <f t="shared" si="18"/>
        <v>68130.86</v>
      </c>
      <c r="AD109" s="17">
        <f t="shared" si="18"/>
        <v>68130.86</v>
      </c>
      <c r="AE109" s="17">
        <f t="shared" si="18"/>
        <v>64177.03</v>
      </c>
    </row>
    <row r="110" spans="1:32" x14ac:dyDescent="0.2">
      <c r="A110" s="15" t="s">
        <v>93</v>
      </c>
      <c r="B110" s="17">
        <v>70324.75</v>
      </c>
      <c r="C110" s="17">
        <v>70324.75</v>
      </c>
      <c r="D110" s="17">
        <v>70324.75</v>
      </c>
      <c r="E110" s="17">
        <v>70324.75</v>
      </c>
      <c r="F110" s="17">
        <v>70324.75</v>
      </c>
      <c r="G110" s="17">
        <v>70324.75</v>
      </c>
      <c r="H110" s="17">
        <v>70324.75</v>
      </c>
      <c r="I110" s="17">
        <v>70324.75</v>
      </c>
      <c r="J110" s="17">
        <v>70324.75</v>
      </c>
      <c r="K110" s="17">
        <v>70324.75</v>
      </c>
      <c r="L110" s="17">
        <v>70324.75</v>
      </c>
      <c r="M110" s="17">
        <v>70324.75</v>
      </c>
      <c r="N110" s="17">
        <v>70324.75</v>
      </c>
      <c r="O110" s="17">
        <f t="shared" si="9"/>
        <v>70325</v>
      </c>
      <c r="P110" s="14"/>
      <c r="Q110" s="22" t="s">
        <v>148</v>
      </c>
      <c r="R110" s="15" t="s">
        <v>68</v>
      </c>
      <c r="S110" s="17">
        <f t="shared" si="17"/>
        <v>64459.16</v>
      </c>
      <c r="T110" s="17">
        <f t="shared" si="18"/>
        <v>64459.16</v>
      </c>
      <c r="U110" s="17">
        <f t="shared" si="18"/>
        <v>64459.16</v>
      </c>
      <c r="V110" s="17">
        <f t="shared" si="18"/>
        <v>64459.16</v>
      </c>
      <c r="W110" s="17">
        <f t="shared" si="18"/>
        <v>64459.16</v>
      </c>
      <c r="X110" s="17">
        <f t="shared" si="18"/>
        <v>64459.16</v>
      </c>
      <c r="Y110" s="17">
        <f t="shared" si="18"/>
        <v>64459.16</v>
      </c>
      <c r="Z110" s="17">
        <f t="shared" si="18"/>
        <v>64459.16</v>
      </c>
      <c r="AA110" s="17">
        <f t="shared" si="18"/>
        <v>64459.16</v>
      </c>
      <c r="AB110" s="17">
        <f t="shared" si="18"/>
        <v>64459.16</v>
      </c>
      <c r="AC110" s="17">
        <f t="shared" si="18"/>
        <v>64459.16</v>
      </c>
      <c r="AD110" s="17">
        <f t="shared" si="18"/>
        <v>64459.16</v>
      </c>
      <c r="AE110" s="17">
        <f t="shared" si="18"/>
        <v>62709.32</v>
      </c>
    </row>
    <row r="111" spans="1:32" x14ac:dyDescent="0.2">
      <c r="A111" s="15" t="s">
        <v>57</v>
      </c>
      <c r="B111" s="17">
        <v>270807.74</v>
      </c>
      <c r="C111" s="17">
        <v>270807.74</v>
      </c>
      <c r="D111" s="17">
        <v>270807.74</v>
      </c>
      <c r="E111" s="17">
        <v>270807.74</v>
      </c>
      <c r="F111" s="17">
        <v>270807.74</v>
      </c>
      <c r="G111" s="17">
        <v>270807.74</v>
      </c>
      <c r="H111" s="17">
        <v>270807.74</v>
      </c>
      <c r="I111" s="17">
        <v>270807.74</v>
      </c>
      <c r="J111" s="17">
        <v>270807.74</v>
      </c>
      <c r="K111" s="17">
        <v>270807.74</v>
      </c>
      <c r="L111" s="17">
        <v>270807.74</v>
      </c>
      <c r="M111" s="17">
        <v>270807.74</v>
      </c>
      <c r="N111" s="17">
        <v>270807.74</v>
      </c>
      <c r="O111" s="17">
        <f t="shared" si="9"/>
        <v>270808</v>
      </c>
      <c r="P111" s="14"/>
      <c r="Q111" s="22" t="s">
        <v>149</v>
      </c>
      <c r="R111" s="15" t="s">
        <v>69</v>
      </c>
      <c r="S111" s="14">
        <f t="shared" ref="S111:AE111" si="19">+B109+B111</f>
        <v>5177192.2700000005</v>
      </c>
      <c r="T111" s="14">
        <f t="shared" si="19"/>
        <v>5181565.6500000004</v>
      </c>
      <c r="U111" s="14">
        <f t="shared" si="19"/>
        <v>5182759.9600000009</v>
      </c>
      <c r="V111" s="14">
        <f t="shared" si="19"/>
        <v>5196295.2100000009</v>
      </c>
      <c r="W111" s="14">
        <f t="shared" si="19"/>
        <v>5184083.91</v>
      </c>
      <c r="X111" s="14">
        <f t="shared" si="19"/>
        <v>5187116.7100000009</v>
      </c>
      <c r="Y111" s="14">
        <f t="shared" si="19"/>
        <v>5187116.7100000009</v>
      </c>
      <c r="Z111" s="14">
        <f t="shared" si="19"/>
        <v>5187116.7100000009</v>
      </c>
      <c r="AA111" s="14">
        <f t="shared" si="19"/>
        <v>5187116.7100000009</v>
      </c>
      <c r="AB111" s="14">
        <f t="shared" si="19"/>
        <v>5187807.1100000003</v>
      </c>
      <c r="AC111" s="14">
        <f t="shared" si="19"/>
        <v>5174546.8100000005</v>
      </c>
      <c r="AD111" s="14">
        <f t="shared" si="19"/>
        <v>5175099.1300000008</v>
      </c>
      <c r="AE111" s="14">
        <f t="shared" si="19"/>
        <v>5175150.5600000005</v>
      </c>
    </row>
    <row r="112" spans="1:32" x14ac:dyDescent="0.2">
      <c r="A112" s="15" t="s">
        <v>71</v>
      </c>
      <c r="B112" s="17">
        <v>0</v>
      </c>
      <c r="C112" s="17">
        <v>0</v>
      </c>
      <c r="D112" s="17">
        <v>0</v>
      </c>
      <c r="E112" s="17">
        <v>0</v>
      </c>
      <c r="F112" s="17">
        <v>18987.63</v>
      </c>
      <c r="G112" s="17">
        <v>18987.63</v>
      </c>
      <c r="H112" s="17">
        <v>18987.63</v>
      </c>
      <c r="I112" s="17">
        <v>18987.63</v>
      </c>
      <c r="J112" s="17">
        <v>18987.63</v>
      </c>
      <c r="K112" s="17">
        <v>18987.63</v>
      </c>
      <c r="L112" s="17">
        <v>18987.63</v>
      </c>
      <c r="M112" s="17">
        <v>18987.63</v>
      </c>
      <c r="N112" s="17">
        <v>18987.63</v>
      </c>
      <c r="O112" s="17">
        <f t="shared" si="9"/>
        <v>13145</v>
      </c>
      <c r="P112" s="14"/>
      <c r="Q112" s="14"/>
      <c r="S112" s="17">
        <f t="shared" ref="S112:AE112" si="20">-SUM(B105:B111)</f>
        <v>-6494095.6300000008</v>
      </c>
      <c r="T112" s="17">
        <f t="shared" si="20"/>
        <v>-6480963.2300000004</v>
      </c>
      <c r="U112" s="17">
        <f t="shared" si="20"/>
        <v>-6471560.790000001</v>
      </c>
      <c r="V112" s="17">
        <f t="shared" si="20"/>
        <v>-6505606.9900000012</v>
      </c>
      <c r="W112" s="17">
        <f t="shared" si="20"/>
        <v>-6497087.1900000004</v>
      </c>
      <c r="X112" s="17">
        <f t="shared" si="20"/>
        <v>-6500119.9900000012</v>
      </c>
      <c r="Y112" s="17">
        <f t="shared" si="20"/>
        <v>-6505485.6400000006</v>
      </c>
      <c r="Z112" s="17">
        <f t="shared" si="20"/>
        <v>-6510688.830000001</v>
      </c>
      <c r="AA112" s="17">
        <f t="shared" si="20"/>
        <v>-6510688.830000001</v>
      </c>
      <c r="AB112" s="17">
        <f t="shared" si="20"/>
        <v>-6510458.8600000003</v>
      </c>
      <c r="AC112" s="17">
        <f t="shared" si="20"/>
        <v>-6497198.5600000005</v>
      </c>
      <c r="AD112" s="17">
        <f t="shared" si="20"/>
        <v>-6497750.8800000008</v>
      </c>
      <c r="AE112" s="17">
        <f t="shared" si="20"/>
        <v>-6492098.6400000006</v>
      </c>
    </row>
    <row r="113" spans="1:31" x14ac:dyDescent="0.2">
      <c r="A113" s="15" t="s">
        <v>72</v>
      </c>
      <c r="B113" s="17">
        <v>58922.35</v>
      </c>
      <c r="C113" s="17">
        <v>58922.35</v>
      </c>
      <c r="D113" s="17">
        <v>58922.35</v>
      </c>
      <c r="E113" s="17">
        <v>58922.35</v>
      </c>
      <c r="F113" s="17">
        <v>58922.35</v>
      </c>
      <c r="G113" s="17">
        <v>58922.35</v>
      </c>
      <c r="H113" s="17">
        <v>58922.35</v>
      </c>
      <c r="I113" s="17">
        <v>58922.35</v>
      </c>
      <c r="J113" s="17">
        <v>58922.35</v>
      </c>
      <c r="K113" s="17">
        <v>58922.35</v>
      </c>
      <c r="L113" s="17">
        <v>58922.35</v>
      </c>
      <c r="M113" s="17">
        <v>109013.15</v>
      </c>
      <c r="N113" s="17">
        <v>109013.15</v>
      </c>
      <c r="O113" s="17">
        <f t="shared" si="9"/>
        <v>66629</v>
      </c>
      <c r="P113" s="14"/>
      <c r="Q113" s="14"/>
      <c r="R113" s="14"/>
      <c r="S113" s="14">
        <f>SUM(S107:S112)</f>
        <v>0</v>
      </c>
      <c r="T113" s="14">
        <f t="shared" ref="T113:AD113" si="21">SUM(T107:T112)</f>
        <v>0</v>
      </c>
      <c r="U113" s="14">
        <f t="shared" si="21"/>
        <v>0</v>
      </c>
      <c r="V113" s="14">
        <f t="shared" si="21"/>
        <v>0</v>
      </c>
      <c r="W113" s="14">
        <f t="shared" si="21"/>
        <v>0</v>
      </c>
      <c r="X113" s="14">
        <f t="shared" si="21"/>
        <v>0</v>
      </c>
      <c r="Y113" s="14">
        <f t="shared" si="21"/>
        <v>0</v>
      </c>
      <c r="Z113" s="14">
        <f t="shared" si="21"/>
        <v>0</v>
      </c>
      <c r="AA113" s="14">
        <f t="shared" si="21"/>
        <v>0</v>
      </c>
      <c r="AB113" s="14">
        <f t="shared" si="21"/>
        <v>0</v>
      </c>
      <c r="AC113" s="14">
        <f t="shared" si="21"/>
        <v>0</v>
      </c>
      <c r="AD113" s="14">
        <f t="shared" si="21"/>
        <v>0</v>
      </c>
    </row>
    <row r="114" spans="1:31" x14ac:dyDescent="0.2">
      <c r="A114" s="15" t="s">
        <v>73</v>
      </c>
      <c r="B114" s="17">
        <v>4386165.2</v>
      </c>
      <c r="C114" s="17">
        <v>4234636.5200000005</v>
      </c>
      <c r="D114" s="17">
        <v>4234636.5200000005</v>
      </c>
      <c r="E114" s="17">
        <v>4239779.68</v>
      </c>
      <c r="F114" s="17">
        <v>4239779.68</v>
      </c>
      <c r="G114" s="17">
        <v>4196834.7799999993</v>
      </c>
      <c r="H114" s="17">
        <v>4242348.2</v>
      </c>
      <c r="I114" s="17">
        <v>4303263.8</v>
      </c>
      <c r="J114" s="17">
        <v>4306572.5600000005</v>
      </c>
      <c r="K114" s="17">
        <v>4154404.9200000004</v>
      </c>
      <c r="L114" s="17">
        <v>4126460.04</v>
      </c>
      <c r="M114" s="17">
        <v>4210499.4000000004</v>
      </c>
      <c r="N114" s="17">
        <v>4280929.9399999995</v>
      </c>
      <c r="O114" s="17">
        <f t="shared" si="9"/>
        <v>4242793</v>
      </c>
      <c r="P114" s="14"/>
      <c r="Q114" s="14"/>
      <c r="R114" s="14"/>
      <c r="S114" s="14">
        <f>+B113+B112</f>
        <v>58922.35</v>
      </c>
      <c r="T114" s="14">
        <f t="shared" ref="T114:AE114" si="22">+C113+C112</f>
        <v>58922.35</v>
      </c>
      <c r="U114" s="14">
        <f t="shared" si="22"/>
        <v>58922.35</v>
      </c>
      <c r="V114" s="14">
        <f t="shared" si="22"/>
        <v>58922.35</v>
      </c>
      <c r="W114" s="14">
        <f t="shared" si="22"/>
        <v>77909.98</v>
      </c>
      <c r="X114" s="14">
        <f t="shared" si="22"/>
        <v>77909.98</v>
      </c>
      <c r="Y114" s="14">
        <f t="shared" si="22"/>
        <v>77909.98</v>
      </c>
      <c r="Z114" s="14">
        <f t="shared" si="22"/>
        <v>77909.98</v>
      </c>
      <c r="AA114" s="14">
        <f t="shared" si="22"/>
        <v>77909.98</v>
      </c>
      <c r="AB114" s="14">
        <f t="shared" si="22"/>
        <v>77909.98</v>
      </c>
      <c r="AC114" s="14">
        <f t="shared" si="22"/>
        <v>77909.98</v>
      </c>
      <c r="AD114" s="14">
        <f t="shared" si="22"/>
        <v>128000.78</v>
      </c>
      <c r="AE114" s="14">
        <f t="shared" si="22"/>
        <v>128000.78</v>
      </c>
    </row>
    <row r="115" spans="1:31" x14ac:dyDescent="0.2">
      <c r="A115" s="15" t="s">
        <v>104</v>
      </c>
      <c r="B115" s="17">
        <v>0</v>
      </c>
      <c r="C115" s="17"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f t="shared" si="9"/>
        <v>0</v>
      </c>
      <c r="P115" s="14"/>
      <c r="Q115" s="14"/>
      <c r="R115" s="14"/>
      <c r="S115" s="14"/>
      <c r="T115" s="14"/>
      <c r="U115" s="14"/>
      <c r="V115" s="14"/>
      <c r="W115" s="14"/>
      <c r="X115" s="14"/>
      <c r="Y115" s="14"/>
    </row>
    <row r="116" spans="1:31" x14ac:dyDescent="0.2">
      <c r="A116" s="15" t="s">
        <v>74</v>
      </c>
      <c r="B116" s="17">
        <v>69324.58</v>
      </c>
      <c r="C116" s="17">
        <v>69324.58</v>
      </c>
      <c r="D116" s="17">
        <v>69324.58</v>
      </c>
      <c r="E116" s="17">
        <v>69324.58</v>
      </c>
      <c r="F116" s="17">
        <v>69324.58</v>
      </c>
      <c r="G116" s="17">
        <v>69324.58</v>
      </c>
      <c r="H116" s="17">
        <v>69324.58</v>
      </c>
      <c r="I116" s="17">
        <v>69324.58</v>
      </c>
      <c r="J116" s="17">
        <v>69324.58</v>
      </c>
      <c r="K116" s="17">
        <v>69324.58</v>
      </c>
      <c r="L116" s="17">
        <v>69324.58</v>
      </c>
      <c r="M116" s="17">
        <v>69324.58</v>
      </c>
      <c r="N116" s="17">
        <v>69324.58</v>
      </c>
      <c r="O116" s="17">
        <f t="shared" si="9"/>
        <v>69325</v>
      </c>
      <c r="P116" s="14"/>
      <c r="Q116" s="14"/>
      <c r="R116" s="14"/>
      <c r="S116" s="14"/>
      <c r="T116" s="14"/>
      <c r="U116" s="14"/>
      <c r="V116" s="14"/>
      <c r="W116" s="14"/>
      <c r="X116" s="14"/>
      <c r="Y116" s="14"/>
    </row>
    <row r="117" spans="1:31" x14ac:dyDescent="0.2">
      <c r="A117" s="15" t="s">
        <v>99</v>
      </c>
      <c r="B117" s="17">
        <v>28510.13</v>
      </c>
      <c r="C117" s="17">
        <v>28510.13</v>
      </c>
      <c r="D117" s="17">
        <v>28510.13</v>
      </c>
      <c r="E117" s="17">
        <v>28510.13</v>
      </c>
      <c r="F117" s="17">
        <v>28510.13</v>
      </c>
      <c r="G117" s="17">
        <v>28510.13</v>
      </c>
      <c r="H117" s="17">
        <v>28510.13</v>
      </c>
      <c r="I117" s="17">
        <v>28510.13</v>
      </c>
      <c r="J117" s="17">
        <v>28510.13</v>
      </c>
      <c r="K117" s="17">
        <v>28510.13</v>
      </c>
      <c r="L117" s="17">
        <v>29982.45</v>
      </c>
      <c r="M117" s="17">
        <v>29982.45</v>
      </c>
      <c r="N117" s="17">
        <v>29982.45</v>
      </c>
      <c r="O117" s="17">
        <f t="shared" si="9"/>
        <v>28850</v>
      </c>
      <c r="P117" s="14"/>
      <c r="Q117" s="14"/>
      <c r="R117" s="14"/>
      <c r="S117" s="14"/>
      <c r="T117" s="14"/>
      <c r="U117" s="14"/>
      <c r="V117" s="14"/>
      <c r="W117" s="14"/>
      <c r="X117" s="14"/>
      <c r="Y117" s="14"/>
    </row>
    <row r="118" spans="1:31" x14ac:dyDescent="0.2">
      <c r="A118" s="15" t="s">
        <v>76</v>
      </c>
      <c r="B118" s="17">
        <v>720218.85</v>
      </c>
      <c r="C118" s="17">
        <v>720218.85</v>
      </c>
      <c r="D118" s="17">
        <v>720218.85</v>
      </c>
      <c r="E118" s="17">
        <v>725687.37</v>
      </c>
      <c r="F118" s="17">
        <v>725687.37</v>
      </c>
      <c r="G118" s="17">
        <v>725687.37</v>
      </c>
      <c r="H118" s="17">
        <v>732459.54999999993</v>
      </c>
      <c r="I118" s="17">
        <v>746810.45</v>
      </c>
      <c r="J118" s="17">
        <v>746810.45</v>
      </c>
      <c r="K118" s="17">
        <v>739853.35000000009</v>
      </c>
      <c r="L118" s="17">
        <v>743157.35000000009</v>
      </c>
      <c r="M118" s="17">
        <v>743157.35</v>
      </c>
      <c r="N118" s="17">
        <v>755326.6</v>
      </c>
      <c r="O118" s="17">
        <f t="shared" si="9"/>
        <v>734253</v>
      </c>
      <c r="P118" s="14"/>
      <c r="Q118" s="14"/>
      <c r="R118" s="14"/>
      <c r="S118" s="14"/>
      <c r="T118" s="14"/>
      <c r="U118" s="14"/>
      <c r="V118" s="14"/>
      <c r="W118" s="14"/>
      <c r="X118" s="14"/>
      <c r="Y118" s="14"/>
    </row>
    <row r="119" spans="1:31" x14ac:dyDescent="0.2">
      <c r="A119" s="15" t="s">
        <v>78</v>
      </c>
      <c r="B119" s="17">
        <v>957349.73</v>
      </c>
      <c r="C119" s="17">
        <v>957349.73</v>
      </c>
      <c r="D119" s="17">
        <v>957349.73</v>
      </c>
      <c r="E119" s="17">
        <v>957349.73</v>
      </c>
      <c r="F119" s="17">
        <v>957349.73</v>
      </c>
      <c r="G119" s="17">
        <v>957349.73</v>
      </c>
      <c r="H119" s="17">
        <v>957349.73</v>
      </c>
      <c r="I119" s="17">
        <v>957349.73</v>
      </c>
      <c r="J119" s="17">
        <v>957349.73</v>
      </c>
      <c r="K119" s="17">
        <v>962517.76</v>
      </c>
      <c r="L119" s="17">
        <v>962517.76</v>
      </c>
      <c r="M119" s="17">
        <v>962517.76</v>
      </c>
      <c r="N119" s="17">
        <v>901615.37</v>
      </c>
      <c r="O119" s="17">
        <f t="shared" si="9"/>
        <v>954255</v>
      </c>
      <c r="P119" s="14"/>
      <c r="Q119" s="14"/>
      <c r="R119" s="14"/>
      <c r="S119" s="14"/>
      <c r="T119" s="14"/>
      <c r="U119" s="14"/>
      <c r="V119" s="14"/>
      <c r="W119" s="14"/>
      <c r="X119" s="14"/>
      <c r="Y119" s="14"/>
    </row>
    <row r="120" spans="1:31" x14ac:dyDescent="0.2">
      <c r="A120" s="15" t="s">
        <v>80</v>
      </c>
      <c r="B120" s="17">
        <v>1099962.3900000001</v>
      </c>
      <c r="C120" s="17">
        <v>1099962.3900000001</v>
      </c>
      <c r="D120" s="17">
        <v>1099962.3900000001</v>
      </c>
      <c r="E120" s="17">
        <v>1163110.82</v>
      </c>
      <c r="F120" s="17">
        <v>1162415.3700000001</v>
      </c>
      <c r="G120" s="17">
        <v>1162415.3700000001</v>
      </c>
      <c r="H120" s="17">
        <v>1162415.3700000001</v>
      </c>
      <c r="I120" s="17">
        <v>1162415.3700000001</v>
      </c>
      <c r="J120" s="17">
        <v>1162415.3700000001</v>
      </c>
      <c r="K120" s="17">
        <v>1162415.3700000001</v>
      </c>
      <c r="L120" s="17">
        <v>1164930.94</v>
      </c>
      <c r="M120" s="17">
        <v>1162098.02</v>
      </c>
      <c r="N120" s="17">
        <v>1122656.79</v>
      </c>
      <c r="O120" s="17">
        <f t="shared" si="9"/>
        <v>1145167</v>
      </c>
      <c r="P120" s="14"/>
      <c r="Q120" s="14"/>
      <c r="R120" s="14"/>
      <c r="S120" s="14"/>
      <c r="T120" s="14"/>
      <c r="U120" s="14"/>
      <c r="V120" s="14"/>
      <c r="W120" s="14"/>
      <c r="X120" s="14"/>
      <c r="Y120" s="14"/>
    </row>
    <row r="121" spans="1:31" x14ac:dyDescent="0.2">
      <c r="A121" s="15" t="s">
        <v>82</v>
      </c>
      <c r="B121" s="17">
        <v>194961.79</v>
      </c>
      <c r="C121" s="17">
        <v>194961.79</v>
      </c>
      <c r="D121" s="17">
        <v>194961.79</v>
      </c>
      <c r="E121" s="17">
        <v>194961.79</v>
      </c>
      <c r="F121" s="17">
        <v>194961.79</v>
      </c>
      <c r="G121" s="17">
        <v>194961.79</v>
      </c>
      <c r="H121" s="17">
        <v>194961.79</v>
      </c>
      <c r="I121" s="17">
        <v>194961.79</v>
      </c>
      <c r="J121" s="17">
        <v>194961.79</v>
      </c>
      <c r="K121" s="17">
        <v>194961.79</v>
      </c>
      <c r="L121" s="17">
        <v>194961.79</v>
      </c>
      <c r="M121" s="17">
        <v>194961.79</v>
      </c>
      <c r="N121" s="17">
        <v>194961.79</v>
      </c>
      <c r="O121" s="17">
        <f t="shared" si="9"/>
        <v>194962</v>
      </c>
      <c r="P121" s="14"/>
      <c r="Q121" s="14"/>
      <c r="R121" s="14"/>
      <c r="S121" s="14">
        <f>+B121+B122</f>
        <v>263987.24</v>
      </c>
      <c r="T121" s="14">
        <f t="shared" ref="T121:AE121" si="23">+C121+C122</f>
        <v>263987.24</v>
      </c>
      <c r="U121" s="14">
        <f t="shared" si="23"/>
        <v>263987.24</v>
      </c>
      <c r="V121" s="14">
        <f t="shared" si="23"/>
        <v>263987.24</v>
      </c>
      <c r="W121" s="14">
        <f t="shared" si="23"/>
        <v>263987.24</v>
      </c>
      <c r="X121" s="14">
        <f t="shared" si="23"/>
        <v>263987.24</v>
      </c>
      <c r="Y121" s="14">
        <f t="shared" si="23"/>
        <v>263987.24</v>
      </c>
      <c r="Z121" s="14">
        <f t="shared" si="23"/>
        <v>263987.24</v>
      </c>
      <c r="AA121" s="14">
        <f t="shared" si="23"/>
        <v>263987.24</v>
      </c>
      <c r="AB121" s="14">
        <f t="shared" si="23"/>
        <v>263987.24</v>
      </c>
      <c r="AC121" s="14">
        <f t="shared" si="23"/>
        <v>263987.24</v>
      </c>
      <c r="AD121" s="14">
        <f t="shared" si="23"/>
        <v>263987.24</v>
      </c>
      <c r="AE121" s="14">
        <f t="shared" si="23"/>
        <v>263987.24</v>
      </c>
    </row>
    <row r="122" spans="1:31" x14ac:dyDescent="0.2">
      <c r="A122" s="15" t="s">
        <v>59</v>
      </c>
      <c r="B122" s="17">
        <v>69025.45</v>
      </c>
      <c r="C122" s="17">
        <v>69025.45</v>
      </c>
      <c r="D122" s="17">
        <v>69025.45</v>
      </c>
      <c r="E122" s="17">
        <v>69025.45</v>
      </c>
      <c r="F122" s="17">
        <v>69025.45</v>
      </c>
      <c r="G122" s="17">
        <v>69025.45</v>
      </c>
      <c r="H122" s="17">
        <v>69025.45</v>
      </c>
      <c r="I122" s="17">
        <v>69025.45</v>
      </c>
      <c r="J122" s="17">
        <v>69025.45</v>
      </c>
      <c r="K122" s="17">
        <v>69025.45</v>
      </c>
      <c r="L122" s="17">
        <v>69025.45</v>
      </c>
      <c r="M122" s="17">
        <v>69025.45</v>
      </c>
      <c r="N122" s="17">
        <v>69025.45</v>
      </c>
      <c r="O122" s="17">
        <f t="shared" si="9"/>
        <v>69025</v>
      </c>
      <c r="P122" s="14"/>
      <c r="Q122" s="14"/>
      <c r="R122" s="14"/>
      <c r="S122" s="14"/>
      <c r="T122" s="14"/>
      <c r="U122" s="14"/>
      <c r="V122" s="14"/>
      <c r="W122" s="14"/>
      <c r="X122" s="14"/>
      <c r="Y122" s="14"/>
    </row>
    <row r="123" spans="1:31" x14ac:dyDescent="0.2">
      <c r="A123" s="20" t="s">
        <v>120</v>
      </c>
      <c r="B123" s="17">
        <v>489948856.3900001</v>
      </c>
      <c r="C123" s="17">
        <v>492910197.38000023</v>
      </c>
      <c r="D123" s="17">
        <v>492215535.22000009</v>
      </c>
      <c r="E123" s="17">
        <v>496868755.19000018</v>
      </c>
      <c r="F123" s="17">
        <v>499477341.04000002</v>
      </c>
      <c r="G123" s="17">
        <v>503250677.54000008</v>
      </c>
      <c r="H123" s="17">
        <v>509058128.13000017</v>
      </c>
      <c r="I123" s="17">
        <v>511509523.87000012</v>
      </c>
      <c r="J123" s="17">
        <v>516808724.51000017</v>
      </c>
      <c r="K123" s="17">
        <v>519212255.10000014</v>
      </c>
      <c r="L123" s="17">
        <v>521596363.50000018</v>
      </c>
      <c r="M123" s="17">
        <v>524144147.85999995</v>
      </c>
      <c r="N123" s="17">
        <v>531098175.31999993</v>
      </c>
      <c r="O123" s="17">
        <f t="shared" si="9"/>
        <v>508315283</v>
      </c>
      <c r="P123" s="14"/>
      <c r="Q123" s="14"/>
      <c r="R123" s="14"/>
      <c r="S123" s="14"/>
      <c r="T123" s="14"/>
      <c r="U123" s="14"/>
      <c r="V123" s="14"/>
      <c r="W123" s="14"/>
      <c r="X123" s="14"/>
      <c r="Y123" s="14"/>
    </row>
    <row r="124" spans="1:31" x14ac:dyDescent="0.2"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</row>
    <row r="125" spans="1:31" x14ac:dyDescent="0.2">
      <c r="B125" s="17">
        <f>+SUM(B83:B122)</f>
        <v>342386963.50000006</v>
      </c>
      <c r="C125" s="8">
        <f t="shared" ref="C125:M125" si="24">+SUM(C83:C122)</f>
        <v>344839983.10000014</v>
      </c>
      <c r="D125" s="8">
        <f t="shared" si="24"/>
        <v>343820076.49000007</v>
      </c>
      <c r="E125" s="8">
        <f t="shared" si="24"/>
        <v>348173268.31000012</v>
      </c>
      <c r="F125" s="8">
        <f t="shared" si="24"/>
        <v>350136478.49000007</v>
      </c>
      <c r="G125" s="8">
        <f t="shared" si="24"/>
        <v>352124233.61000007</v>
      </c>
      <c r="H125" s="8">
        <f t="shared" si="24"/>
        <v>356403812.88000011</v>
      </c>
      <c r="I125" s="8">
        <f t="shared" si="24"/>
        <v>357991457.70000017</v>
      </c>
      <c r="J125" s="8">
        <f t="shared" si="24"/>
        <v>362662263.45000011</v>
      </c>
      <c r="K125" s="8">
        <f t="shared" si="24"/>
        <v>364398557.46000004</v>
      </c>
      <c r="L125" s="8">
        <f t="shared" si="24"/>
        <v>365922549.27000004</v>
      </c>
      <c r="M125" s="8">
        <f t="shared" si="24"/>
        <v>368063338.58999991</v>
      </c>
      <c r="N125" s="8">
        <f>+SUM(N83:N122)</f>
        <v>374740818.49999988</v>
      </c>
    </row>
    <row r="126" spans="1:31" x14ac:dyDescent="0.2"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</row>
    <row r="127" spans="1:31" x14ac:dyDescent="0.2">
      <c r="A127" s="20">
        <v>3890</v>
      </c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</row>
    <row r="128" spans="1:31" x14ac:dyDescent="0.2">
      <c r="A128" s="20" t="s">
        <v>165</v>
      </c>
      <c r="B128" s="17">
        <f>B101</f>
        <v>4041861.17</v>
      </c>
      <c r="C128" s="17">
        <f>C101</f>
        <v>4041861.17</v>
      </c>
    </row>
    <row r="129" spans="1:3" x14ac:dyDescent="0.2">
      <c r="A129" s="20" t="s">
        <v>161</v>
      </c>
      <c r="B129" s="8">
        <v>3545163.46</v>
      </c>
      <c r="C129" s="8">
        <v>3545163.46</v>
      </c>
    </row>
    <row r="130" spans="1:3" x14ac:dyDescent="0.2">
      <c r="A130" s="20" t="s">
        <v>166</v>
      </c>
      <c r="B130" s="17">
        <f>+B128-B129</f>
        <v>496697.70999999996</v>
      </c>
      <c r="C130" s="17">
        <f>+C128-C129</f>
        <v>496697.70999999996</v>
      </c>
    </row>
    <row r="132" spans="1:3" x14ac:dyDescent="0.2">
      <c r="B132" s="17">
        <f>B125-B129</f>
        <v>338841800.04000008</v>
      </c>
      <c r="C132" s="17">
        <f>C125-C129</f>
        <v>341294819.64000016</v>
      </c>
    </row>
  </sheetData>
  <pageMargins left="0.7" right="0.7" top="0.75" bottom="0.75" header="0.3" footer="0.3"/>
  <pageSetup orientation="portrait" horizontalDpi="0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0"/>
  <sheetViews>
    <sheetView workbookViewId="0">
      <selection activeCell="D21" sqref="D21"/>
    </sheetView>
  </sheetViews>
  <sheetFormatPr defaultRowHeight="12.75" x14ac:dyDescent="0.2"/>
  <cols>
    <col min="1" max="1" width="32.7109375" bestFit="1" customWidth="1"/>
    <col min="2" max="2" width="22.28515625" bestFit="1" customWidth="1"/>
    <col min="3" max="3" width="20.140625" bestFit="1" customWidth="1"/>
    <col min="4" max="4" width="21" bestFit="1" customWidth="1"/>
    <col min="5" max="5" width="18.42578125" bestFit="1" customWidth="1"/>
    <col min="6" max="6" width="17" bestFit="1" customWidth="1"/>
    <col min="7" max="7" width="16.42578125" bestFit="1" customWidth="1"/>
    <col min="8" max="8" width="17.28515625" bestFit="1" customWidth="1"/>
    <col min="9" max="9" width="10.28515625" bestFit="1" customWidth="1"/>
  </cols>
  <sheetData>
    <row r="3" spans="1:9" x14ac:dyDescent="0.2">
      <c r="A3" s="2" t="s">
        <v>119</v>
      </c>
      <c r="B3" t="s">
        <v>123</v>
      </c>
      <c r="C3" t="s">
        <v>124</v>
      </c>
      <c r="D3" t="s">
        <v>125</v>
      </c>
      <c r="E3" t="s">
        <v>126</v>
      </c>
      <c r="F3" t="s">
        <v>127</v>
      </c>
      <c r="G3" t="s">
        <v>121</v>
      </c>
      <c r="H3" t="s">
        <v>122</v>
      </c>
    </row>
    <row r="4" spans="1:9" x14ac:dyDescent="0.2">
      <c r="A4" s="3" t="s">
        <v>100</v>
      </c>
      <c r="B4" s="5">
        <v>8435.7099999999991</v>
      </c>
      <c r="C4" s="5">
        <v>8435.7099999999991</v>
      </c>
      <c r="D4" s="5">
        <v>8435.7099999999991</v>
      </c>
      <c r="E4" s="5">
        <v>8435.7099999999991</v>
      </c>
      <c r="F4" s="5">
        <v>8435.7099999999991</v>
      </c>
      <c r="G4" s="5">
        <v>8435.7099999999991</v>
      </c>
      <c r="H4" s="5">
        <v>8435.7099999999991</v>
      </c>
      <c r="I4" s="5"/>
    </row>
    <row r="5" spans="1:9" x14ac:dyDescent="0.2">
      <c r="A5" s="3" t="s">
        <v>84</v>
      </c>
      <c r="B5" s="5">
        <v>23328.06</v>
      </c>
      <c r="C5" s="5">
        <v>23328.06</v>
      </c>
      <c r="D5" s="5">
        <v>23328.06</v>
      </c>
      <c r="E5" s="5">
        <v>23328.06</v>
      </c>
      <c r="F5" s="5">
        <v>23328.06</v>
      </c>
      <c r="G5" s="5">
        <v>23328.06</v>
      </c>
      <c r="H5" s="5">
        <v>23328.06</v>
      </c>
    </row>
    <row r="6" spans="1:9" x14ac:dyDescent="0.2">
      <c r="A6" s="3" t="s">
        <v>86</v>
      </c>
      <c r="B6" s="5">
        <v>14132.29</v>
      </c>
      <c r="C6" s="5">
        <v>14132.29</v>
      </c>
      <c r="D6" s="5">
        <v>14132.29</v>
      </c>
      <c r="E6" s="5">
        <v>14132.29</v>
      </c>
      <c r="F6" s="5">
        <v>14132.29</v>
      </c>
      <c r="G6" s="5">
        <v>14132.29</v>
      </c>
      <c r="H6" s="5">
        <v>14132.29</v>
      </c>
    </row>
    <row r="7" spans="1:9" x14ac:dyDescent="0.2">
      <c r="A7" s="3" t="s">
        <v>102</v>
      </c>
      <c r="B7" s="5">
        <v>213641.38</v>
      </c>
      <c r="C7" s="5">
        <v>213641.38</v>
      </c>
      <c r="D7" s="5">
        <v>213641.38</v>
      </c>
      <c r="E7" s="5">
        <v>213641.38</v>
      </c>
      <c r="F7" s="5">
        <v>213641.38</v>
      </c>
      <c r="G7" s="5">
        <v>213641.38</v>
      </c>
      <c r="H7" s="5">
        <v>213641.38</v>
      </c>
    </row>
    <row r="8" spans="1:9" x14ac:dyDescent="0.2">
      <c r="A8" s="3" t="s">
        <v>24</v>
      </c>
      <c r="B8" s="5">
        <v>25081.87</v>
      </c>
      <c r="C8" s="5">
        <v>25081.87</v>
      </c>
      <c r="D8" s="5">
        <v>25081.87</v>
      </c>
      <c r="E8" s="5">
        <v>25081.87</v>
      </c>
      <c r="F8" s="5">
        <v>25081.87</v>
      </c>
      <c r="G8" s="5">
        <v>25081.87</v>
      </c>
      <c r="H8" s="5">
        <v>25081.87</v>
      </c>
    </row>
    <row r="9" spans="1:9" x14ac:dyDescent="0.2">
      <c r="A9" s="3" t="s">
        <v>28</v>
      </c>
      <c r="B9" s="5">
        <v>410208.13</v>
      </c>
      <c r="C9" s="5">
        <v>410208.13</v>
      </c>
      <c r="D9" s="5">
        <v>410208.13</v>
      </c>
      <c r="E9" s="5">
        <v>410208.13</v>
      </c>
      <c r="F9" s="5">
        <v>410208.13</v>
      </c>
      <c r="G9" s="5">
        <v>410208.13</v>
      </c>
      <c r="H9" s="5">
        <v>410208.13</v>
      </c>
    </row>
    <row r="10" spans="1:9" x14ac:dyDescent="0.2">
      <c r="A10" s="3" t="s">
        <v>30</v>
      </c>
      <c r="B10" s="5">
        <v>1486592.6800000002</v>
      </c>
      <c r="C10" s="5">
        <v>1515500.78</v>
      </c>
      <c r="D10" s="5">
        <v>1515500.78</v>
      </c>
      <c r="E10" s="5">
        <v>1515500.78</v>
      </c>
      <c r="F10" s="5">
        <v>1515500.78</v>
      </c>
      <c r="G10" s="5">
        <v>1515500.78</v>
      </c>
      <c r="H10" s="5">
        <v>1515500.78</v>
      </c>
    </row>
    <row r="11" spans="1:9" x14ac:dyDescent="0.2">
      <c r="A11" s="3" t="s">
        <v>32</v>
      </c>
      <c r="B11" s="5">
        <v>294635826.24999994</v>
      </c>
      <c r="C11" s="5">
        <v>295812669.98000002</v>
      </c>
      <c r="D11" s="5">
        <v>296928674.88000011</v>
      </c>
      <c r="E11" s="5">
        <v>298481673.48000002</v>
      </c>
      <c r="F11" s="5">
        <v>299424306.31999999</v>
      </c>
      <c r="G11" s="5">
        <v>301725874.9600001</v>
      </c>
      <c r="H11" s="5">
        <v>305679047.35000008</v>
      </c>
    </row>
    <row r="12" spans="1:9" x14ac:dyDescent="0.2">
      <c r="A12" s="3" t="s">
        <v>36</v>
      </c>
      <c r="B12" s="5">
        <v>4688920.07</v>
      </c>
      <c r="C12" s="5">
        <v>4688920.07</v>
      </c>
      <c r="D12" s="5">
        <v>4797624.24</v>
      </c>
      <c r="E12" s="5">
        <v>4780300.57</v>
      </c>
      <c r="F12" s="5">
        <v>4794416.46</v>
      </c>
      <c r="G12" s="5">
        <v>4843208.07</v>
      </c>
      <c r="H12" s="5">
        <v>4843208.07</v>
      </c>
    </row>
    <row r="13" spans="1:9" x14ac:dyDescent="0.2">
      <c r="A13" s="3" t="s">
        <v>38</v>
      </c>
      <c r="B13" s="5">
        <v>13847001.539999999</v>
      </c>
      <c r="C13" s="5">
        <v>13858212.25</v>
      </c>
      <c r="D13" s="5">
        <v>13865050.57</v>
      </c>
      <c r="E13" s="5">
        <v>13865050.57</v>
      </c>
      <c r="F13" s="5">
        <v>13892334.57</v>
      </c>
      <c r="G13" s="5">
        <v>13913415.560000001</v>
      </c>
      <c r="H13" s="5">
        <v>13913415.560000001</v>
      </c>
    </row>
    <row r="14" spans="1:9" x14ac:dyDescent="0.2">
      <c r="A14" s="3" t="s">
        <v>40</v>
      </c>
      <c r="B14" s="5">
        <v>98250375.400000006</v>
      </c>
      <c r="C14" s="5">
        <v>99365822.030000001</v>
      </c>
      <c r="D14" s="5">
        <v>100551786.88000001</v>
      </c>
      <c r="E14" s="5">
        <v>103006888.39000002</v>
      </c>
      <c r="F14" s="5">
        <v>104139782.56999999</v>
      </c>
      <c r="G14" s="5">
        <v>105476070.78999999</v>
      </c>
      <c r="H14" s="5">
        <v>106779032.91</v>
      </c>
    </row>
    <row r="15" spans="1:9" x14ac:dyDescent="0.2">
      <c r="A15" s="3" t="s">
        <v>44</v>
      </c>
      <c r="B15" s="5">
        <v>22065000.509999998</v>
      </c>
      <c r="C15" s="5">
        <v>22571035.98</v>
      </c>
      <c r="D15" s="5">
        <v>22785867.739999998</v>
      </c>
      <c r="E15" s="5">
        <v>23182153.149999999</v>
      </c>
      <c r="F15" s="5">
        <v>23484481.549999997</v>
      </c>
      <c r="G15" s="5">
        <v>23602313.969999999</v>
      </c>
      <c r="H15" s="5">
        <v>23855697.940000001</v>
      </c>
    </row>
    <row r="16" spans="1:9" x14ac:dyDescent="0.2">
      <c r="A16" s="3" t="s">
        <v>47</v>
      </c>
      <c r="B16" s="5">
        <v>16826734.140000001</v>
      </c>
      <c r="C16" s="5">
        <v>16948093.129999999</v>
      </c>
      <c r="D16" s="5">
        <v>17103467.649999999</v>
      </c>
      <c r="E16" s="5">
        <v>17248496.710000001</v>
      </c>
      <c r="F16" s="5">
        <v>17515012.23</v>
      </c>
      <c r="G16" s="5">
        <v>17494726.059999999</v>
      </c>
      <c r="H16" s="5">
        <v>17634805.350000001</v>
      </c>
    </row>
    <row r="17" spans="1:8" x14ac:dyDescent="0.2">
      <c r="A17" s="3" t="s">
        <v>50</v>
      </c>
      <c r="B17" s="5">
        <v>6159457.1799999997</v>
      </c>
      <c r="C17" s="5">
        <v>6322775.9699999997</v>
      </c>
      <c r="D17" s="5">
        <v>6361711.4600000009</v>
      </c>
      <c r="E17" s="5">
        <v>6361711.4600000009</v>
      </c>
      <c r="F17" s="5">
        <v>6362588.8600000003</v>
      </c>
      <c r="G17" s="5">
        <v>6364249.5</v>
      </c>
      <c r="H17" s="5">
        <v>6457040.4299999997</v>
      </c>
    </row>
    <row r="18" spans="1:8" x14ac:dyDescent="0.2">
      <c r="A18" s="3" t="s">
        <v>95</v>
      </c>
      <c r="B18" s="5">
        <v>1043751.35</v>
      </c>
      <c r="C18" s="5">
        <v>1043751.35</v>
      </c>
      <c r="D18" s="5">
        <v>1043751.35</v>
      </c>
      <c r="E18" s="5">
        <v>1043751.35</v>
      </c>
      <c r="F18" s="5">
        <v>1043751.35</v>
      </c>
      <c r="G18" s="5">
        <v>1043751.35</v>
      </c>
      <c r="H18" s="5">
        <v>1043751.35</v>
      </c>
    </row>
    <row r="19" spans="1:8" x14ac:dyDescent="0.2">
      <c r="A19" s="3" t="s">
        <v>52</v>
      </c>
      <c r="B19" s="5">
        <v>2009021.8900000001</v>
      </c>
      <c r="C19" s="5">
        <v>2009021.8900000001</v>
      </c>
      <c r="D19" s="5">
        <v>2009021.8900000001</v>
      </c>
      <c r="E19" s="5">
        <v>2009021.8900000001</v>
      </c>
      <c r="F19" s="5">
        <v>1890725.1300000001</v>
      </c>
      <c r="G19" s="5">
        <v>1890725.1300000001</v>
      </c>
      <c r="H19" s="5">
        <v>1890725.1300000001</v>
      </c>
    </row>
    <row r="20" spans="1:8" x14ac:dyDescent="0.2">
      <c r="A20" s="3" t="s">
        <v>54</v>
      </c>
      <c r="B20" s="5">
        <v>2998550.49</v>
      </c>
      <c r="C20" s="5">
        <v>2998550.49</v>
      </c>
      <c r="D20" s="5">
        <v>3016019.6900000004</v>
      </c>
      <c r="E20" s="5">
        <v>3020496.69</v>
      </c>
      <c r="F20" s="5">
        <v>3055242.59</v>
      </c>
      <c r="G20" s="5">
        <v>3059719.59</v>
      </c>
      <c r="H20" s="5">
        <v>3059719.59</v>
      </c>
    </row>
    <row r="21" spans="1:8" x14ac:dyDescent="0.2">
      <c r="A21" s="3" t="s">
        <v>61</v>
      </c>
      <c r="B21" s="5">
        <v>4305282.99</v>
      </c>
      <c r="C21" s="5">
        <v>4305282.99</v>
      </c>
      <c r="D21" s="5">
        <v>760119.53</v>
      </c>
      <c r="E21" s="5">
        <v>760119.53</v>
      </c>
      <c r="F21" s="5">
        <v>760119.53</v>
      </c>
      <c r="G21" s="5">
        <v>762184.53</v>
      </c>
      <c r="H21" s="5">
        <v>762184.53</v>
      </c>
    </row>
    <row r="22" spans="1:8" x14ac:dyDescent="0.2">
      <c r="A22" s="3" t="s">
        <v>63</v>
      </c>
      <c r="B22" s="5">
        <v>2860497.41</v>
      </c>
      <c r="C22" s="5">
        <v>2860497.41</v>
      </c>
      <c r="D22" s="5">
        <v>2875497.41</v>
      </c>
      <c r="E22" s="5">
        <v>2875497.41</v>
      </c>
      <c r="F22" s="5">
        <v>2875497.41</v>
      </c>
      <c r="G22" s="5">
        <v>2894898.69</v>
      </c>
      <c r="H22" s="5">
        <v>2894898.69</v>
      </c>
    </row>
    <row r="23" spans="1:8" x14ac:dyDescent="0.2">
      <c r="A23" s="3" t="s">
        <v>56</v>
      </c>
      <c r="B23" s="5">
        <v>7839485.830000001</v>
      </c>
      <c r="C23" s="5">
        <v>7829233.0800000001</v>
      </c>
      <c r="D23" s="5">
        <v>7820611.1700000009</v>
      </c>
      <c r="E23" s="5">
        <v>7863503.1200000001</v>
      </c>
      <c r="F23" s="5">
        <v>7850699.419999999</v>
      </c>
      <c r="G23" s="5">
        <v>7855714.2599999998</v>
      </c>
      <c r="H23" s="5">
        <v>7861079.9100000001</v>
      </c>
    </row>
    <row r="24" spans="1:8" x14ac:dyDescent="0.2">
      <c r="A24" s="3" t="s">
        <v>70</v>
      </c>
      <c r="B24" s="5">
        <v>5309275.55</v>
      </c>
      <c r="C24" s="5">
        <v>5157746.87</v>
      </c>
      <c r="D24" s="5">
        <v>5157746.87</v>
      </c>
      <c r="E24" s="5">
        <v>5162890.0299999993</v>
      </c>
      <c r="F24" s="5">
        <v>5181877.6599999992</v>
      </c>
      <c r="G24" s="5">
        <v>5138932.7599999988</v>
      </c>
      <c r="H24" s="5">
        <v>5184446.18</v>
      </c>
    </row>
    <row r="25" spans="1:8" x14ac:dyDescent="0.2">
      <c r="A25" s="3" t="s">
        <v>98</v>
      </c>
      <c r="B25" s="5">
        <v>28510.13</v>
      </c>
      <c r="C25" s="5">
        <v>28510.13</v>
      </c>
      <c r="D25" s="5">
        <v>28510.13</v>
      </c>
      <c r="E25" s="5">
        <v>28510.13</v>
      </c>
      <c r="F25" s="5">
        <v>28510.13</v>
      </c>
      <c r="G25" s="5">
        <v>28510.13</v>
      </c>
      <c r="H25" s="5">
        <v>28510.13</v>
      </c>
    </row>
    <row r="26" spans="1:8" x14ac:dyDescent="0.2">
      <c r="A26" s="3" t="s">
        <v>75</v>
      </c>
      <c r="B26" s="5">
        <v>1049428.19</v>
      </c>
      <c r="C26" s="5">
        <v>1049428.19</v>
      </c>
      <c r="D26" s="5">
        <v>1049428.19</v>
      </c>
      <c r="E26" s="5">
        <v>1054896.71</v>
      </c>
      <c r="F26" s="5">
        <v>1054896.71</v>
      </c>
      <c r="G26" s="5">
        <v>1070790.1800000002</v>
      </c>
      <c r="H26" s="5">
        <v>1084972.9999999998</v>
      </c>
    </row>
    <row r="27" spans="1:8" x14ac:dyDescent="0.2">
      <c r="A27" s="3" t="s">
        <v>77</v>
      </c>
      <c r="B27" s="5">
        <v>1467893.1</v>
      </c>
      <c r="C27" s="5">
        <v>1467893.1</v>
      </c>
      <c r="D27" s="5">
        <v>1467893.1</v>
      </c>
      <c r="E27" s="5">
        <v>1467893.1</v>
      </c>
      <c r="F27" s="5">
        <v>1467893.1</v>
      </c>
      <c r="G27" s="5">
        <v>1467893.1</v>
      </c>
      <c r="H27" s="5">
        <v>1467893.1</v>
      </c>
    </row>
    <row r="28" spans="1:8" x14ac:dyDescent="0.2">
      <c r="A28" s="3" t="s">
        <v>79</v>
      </c>
      <c r="B28" s="5">
        <v>2043241.1500000001</v>
      </c>
      <c r="C28" s="5">
        <v>2043241.15</v>
      </c>
      <c r="D28" s="5">
        <v>2043241.15</v>
      </c>
      <c r="E28" s="5">
        <v>2106389.58</v>
      </c>
      <c r="F28" s="5">
        <v>2105694.13</v>
      </c>
      <c r="G28" s="5">
        <v>2068187.59</v>
      </c>
      <c r="H28" s="5">
        <v>2068187.59</v>
      </c>
    </row>
    <row r="29" spans="1:8" x14ac:dyDescent="0.2">
      <c r="A29" s="3" t="s">
        <v>58</v>
      </c>
      <c r="B29" s="5">
        <v>339183.1</v>
      </c>
      <c r="C29" s="5">
        <v>339183.1</v>
      </c>
      <c r="D29" s="5">
        <v>339183.1</v>
      </c>
      <c r="E29" s="5">
        <v>339183.1</v>
      </c>
      <c r="F29" s="5">
        <v>339183.1</v>
      </c>
      <c r="G29" s="5">
        <v>339183.1</v>
      </c>
      <c r="H29" s="5">
        <v>339183.1</v>
      </c>
    </row>
    <row r="30" spans="1:8" x14ac:dyDescent="0.2">
      <c r="A30" s="3" t="s">
        <v>120</v>
      </c>
      <c r="B30" s="5">
        <v>489948856.39000005</v>
      </c>
      <c r="C30" s="5">
        <v>492910197.38000017</v>
      </c>
      <c r="D30" s="5">
        <v>492215535.22000015</v>
      </c>
      <c r="E30" s="5">
        <v>496868755.18999994</v>
      </c>
      <c r="F30" s="5">
        <v>499477341.04000008</v>
      </c>
      <c r="G30" s="5">
        <v>503250677.54000014</v>
      </c>
      <c r="H30" s="5">
        <v>509058128.13000017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opLeftCell="A10" workbookViewId="0">
      <selection activeCell="B45" sqref="B45"/>
    </sheetView>
  </sheetViews>
  <sheetFormatPr defaultRowHeight="12.75" x14ac:dyDescent="0.2"/>
  <cols>
    <col min="1" max="1" width="26.140625" customWidth="1"/>
    <col min="2" max="2" width="23" customWidth="1"/>
    <col min="3" max="3" width="20" customWidth="1"/>
    <col min="4" max="5" width="22.28515625" customWidth="1"/>
    <col min="6" max="6" width="20.140625" customWidth="1"/>
    <col min="7" max="7" width="21" customWidth="1"/>
    <col min="8" max="8" width="18.42578125" customWidth="1"/>
    <col min="9" max="9" width="17" customWidth="1"/>
    <col min="10" max="10" width="16.42578125" customWidth="1"/>
    <col min="11" max="11" width="17.28515625" bestFit="1" customWidth="1"/>
  </cols>
  <sheetData>
    <row r="1" spans="1:14" x14ac:dyDescent="0.2">
      <c r="A1" s="2" t="s">
        <v>0</v>
      </c>
      <c r="B1" t="s">
        <v>94</v>
      </c>
    </row>
    <row r="3" spans="1:14" x14ac:dyDescent="0.2">
      <c r="A3" s="2" t="s">
        <v>119</v>
      </c>
      <c r="B3" t="s">
        <v>131</v>
      </c>
      <c r="C3" t="s">
        <v>129</v>
      </c>
      <c r="D3" t="s">
        <v>130</v>
      </c>
      <c r="E3" t="s">
        <v>123</v>
      </c>
      <c r="F3" t="s">
        <v>124</v>
      </c>
      <c r="G3" t="s">
        <v>125</v>
      </c>
      <c r="H3" t="s">
        <v>126</v>
      </c>
      <c r="I3" t="s">
        <v>127</v>
      </c>
      <c r="J3" t="s">
        <v>121</v>
      </c>
      <c r="K3" t="s">
        <v>122</v>
      </c>
    </row>
    <row r="4" spans="1:14" x14ac:dyDescent="0.2">
      <c r="A4" s="3" t="s">
        <v>101</v>
      </c>
      <c r="B4" s="6">
        <v>8435.7099999999991</v>
      </c>
      <c r="C4" s="6">
        <v>8435.7099999999991</v>
      </c>
      <c r="D4" s="6">
        <v>8435.7099999999991</v>
      </c>
      <c r="E4" s="6">
        <v>8435.7099999999991</v>
      </c>
      <c r="F4" s="6">
        <v>8435.7099999999991</v>
      </c>
      <c r="G4" s="6">
        <v>8435.7099999999991</v>
      </c>
      <c r="H4" s="6">
        <v>8435.7099999999991</v>
      </c>
      <c r="I4" s="6">
        <v>8435.7099999999991</v>
      </c>
      <c r="J4" s="6">
        <v>8435.7099999999991</v>
      </c>
      <c r="K4" s="6">
        <v>8435.7099999999991</v>
      </c>
      <c r="L4" s="6"/>
      <c r="M4" s="6"/>
      <c r="N4" s="6"/>
    </row>
    <row r="5" spans="1:14" x14ac:dyDescent="0.2">
      <c r="A5" s="3" t="s">
        <v>103</v>
      </c>
      <c r="B5" s="6">
        <v>213641.38</v>
      </c>
      <c r="C5" s="6">
        <v>213641.38</v>
      </c>
      <c r="D5" s="6">
        <v>213641.38</v>
      </c>
      <c r="E5" s="6">
        <v>213641.38</v>
      </c>
      <c r="F5" s="6">
        <v>213641.38</v>
      </c>
      <c r="G5" s="6">
        <v>213641.38</v>
      </c>
      <c r="H5" s="6">
        <v>213641.38</v>
      </c>
      <c r="I5" s="6">
        <v>213641.38</v>
      </c>
      <c r="J5" s="6">
        <v>213641.38</v>
      </c>
      <c r="K5" s="6">
        <v>213641.38</v>
      </c>
      <c r="L5" s="6"/>
      <c r="M5" s="6"/>
      <c r="N5" s="6"/>
    </row>
    <row r="6" spans="1:14" x14ac:dyDescent="0.2">
      <c r="A6" s="3" t="s">
        <v>29</v>
      </c>
      <c r="B6" s="6">
        <v>164608.04999999999</v>
      </c>
      <c r="C6" s="6">
        <v>164608.04999999999</v>
      </c>
      <c r="D6" s="6">
        <v>164608.04999999999</v>
      </c>
      <c r="E6" s="6">
        <v>164608.04999999999</v>
      </c>
      <c r="F6" s="6">
        <v>164608.04999999999</v>
      </c>
      <c r="G6" s="6">
        <v>164608.04999999999</v>
      </c>
      <c r="H6" s="6">
        <v>164608.04999999999</v>
      </c>
      <c r="I6" s="7">
        <v>164608.04999999999</v>
      </c>
      <c r="J6" s="7">
        <v>164608.04999999999</v>
      </c>
      <c r="K6" s="7">
        <v>164608.04999999999</v>
      </c>
      <c r="L6" s="6"/>
      <c r="M6" s="6"/>
      <c r="N6" s="6"/>
    </row>
    <row r="7" spans="1:14" x14ac:dyDescent="0.2">
      <c r="A7" s="3" t="s">
        <v>92</v>
      </c>
      <c r="B7" s="6">
        <v>12909.53</v>
      </c>
      <c r="C7" s="6">
        <v>12909.53</v>
      </c>
      <c r="D7" s="6">
        <v>12909.53</v>
      </c>
      <c r="E7" s="6">
        <v>12909.53</v>
      </c>
      <c r="F7" s="6">
        <v>12909.53</v>
      </c>
      <c r="G7" s="6">
        <v>12909.53</v>
      </c>
      <c r="H7" s="6">
        <v>12909.53</v>
      </c>
      <c r="I7" s="7">
        <v>12909.53</v>
      </c>
      <c r="J7" s="7">
        <v>12909.53</v>
      </c>
      <c r="K7" s="7">
        <v>12909.53</v>
      </c>
      <c r="L7" s="6"/>
      <c r="M7" s="6"/>
      <c r="N7" s="6"/>
    </row>
    <row r="8" spans="1:14" x14ac:dyDescent="0.2">
      <c r="A8" s="3" t="s">
        <v>31</v>
      </c>
      <c r="B8" s="6">
        <v>1158627.72</v>
      </c>
      <c r="C8" s="6">
        <v>1158627.72</v>
      </c>
      <c r="D8" s="6">
        <v>1158627.72</v>
      </c>
      <c r="E8" s="6">
        <v>689405.9</v>
      </c>
      <c r="F8" s="6">
        <v>703364</v>
      </c>
      <c r="G8" s="6">
        <v>703364</v>
      </c>
      <c r="H8" s="6">
        <v>703364</v>
      </c>
      <c r="I8" s="7">
        <v>703364</v>
      </c>
      <c r="J8" s="7">
        <v>703364</v>
      </c>
      <c r="K8" s="7">
        <v>703364</v>
      </c>
      <c r="L8" s="6"/>
      <c r="M8" s="6"/>
      <c r="N8" s="6"/>
    </row>
    <row r="9" spans="1:14" x14ac:dyDescent="0.2">
      <c r="A9" s="3" t="s">
        <v>33</v>
      </c>
      <c r="B9" s="6">
        <v>73789556.310000002</v>
      </c>
      <c r="C9" s="6">
        <v>73667257.819999993</v>
      </c>
      <c r="D9" s="6">
        <v>73866748.089999989</v>
      </c>
      <c r="E9" s="6">
        <v>74903629.010000005</v>
      </c>
      <c r="F9" s="6">
        <v>75532452.069999993</v>
      </c>
      <c r="G9" s="6">
        <v>75829041.489999995</v>
      </c>
      <c r="H9" s="6">
        <v>76612089.760000005</v>
      </c>
      <c r="I9" s="6">
        <v>76809899.909999996</v>
      </c>
      <c r="J9" s="6">
        <v>77291368.50999999</v>
      </c>
      <c r="K9" s="6">
        <v>78302644.349999994</v>
      </c>
      <c r="L9" s="6"/>
      <c r="M9" s="6"/>
      <c r="N9" s="6"/>
    </row>
    <row r="10" spans="1:14" x14ac:dyDescent="0.2">
      <c r="A10" s="3" t="s">
        <v>34</v>
      </c>
      <c r="B10" s="6">
        <v>38286561.170000002</v>
      </c>
      <c r="C10" s="6">
        <v>38202200.850000001</v>
      </c>
      <c r="D10" s="6">
        <v>38224845.420000002</v>
      </c>
      <c r="E10" s="6">
        <v>38236094.479999997</v>
      </c>
      <c r="F10" s="6">
        <v>38306124.93</v>
      </c>
      <c r="G10" s="6">
        <v>38695070.740000002</v>
      </c>
      <c r="H10" s="6">
        <v>38597574.109999999</v>
      </c>
      <c r="I10" s="6">
        <v>38791357.910000004</v>
      </c>
      <c r="J10" s="6">
        <v>38958038.32</v>
      </c>
      <c r="K10" s="6">
        <v>38953534.07</v>
      </c>
      <c r="L10" s="6"/>
      <c r="M10" s="6"/>
      <c r="N10" s="6"/>
    </row>
    <row r="11" spans="1:14" x14ac:dyDescent="0.2">
      <c r="A11" s="3" t="s">
        <v>35</v>
      </c>
      <c r="B11" s="6">
        <v>86438418.879999995</v>
      </c>
      <c r="C11" s="6">
        <v>89045919.519999996</v>
      </c>
      <c r="D11" s="6">
        <v>89307291.379999995</v>
      </c>
      <c r="E11" s="6">
        <v>89609178.170000002</v>
      </c>
      <c r="F11" s="6">
        <v>89868011.060000002</v>
      </c>
      <c r="G11" s="6">
        <v>90233219.019999996</v>
      </c>
      <c r="H11" s="6">
        <v>91067501.829999998</v>
      </c>
      <c r="I11" s="6">
        <v>91117769.969999999</v>
      </c>
      <c r="J11" s="6">
        <v>91181511.300000012</v>
      </c>
      <c r="K11" s="6">
        <v>92753042.430000007</v>
      </c>
      <c r="L11" s="6"/>
      <c r="M11" s="6"/>
      <c r="N11" s="6"/>
    </row>
    <row r="12" spans="1:14" x14ac:dyDescent="0.2">
      <c r="A12" s="3" t="s">
        <v>37</v>
      </c>
      <c r="B12" s="6">
        <v>1393411.11</v>
      </c>
      <c r="C12" s="6">
        <v>1393411.11</v>
      </c>
      <c r="D12" s="6">
        <v>1393411.11</v>
      </c>
      <c r="E12" s="6">
        <v>1393411.11</v>
      </c>
      <c r="F12" s="6">
        <v>1393411.11</v>
      </c>
      <c r="G12" s="6">
        <v>1502115.28</v>
      </c>
      <c r="H12" s="6">
        <v>1484791.61</v>
      </c>
      <c r="I12" s="6">
        <v>1498907.5</v>
      </c>
      <c r="J12" s="6">
        <v>1501896.92</v>
      </c>
      <c r="K12" s="6">
        <v>1501896.92</v>
      </c>
      <c r="L12" s="6"/>
      <c r="M12" s="6"/>
      <c r="N12" s="6"/>
    </row>
    <row r="13" spans="1:14" x14ac:dyDescent="0.2">
      <c r="A13" s="3" t="s">
        <v>39</v>
      </c>
      <c r="B13" s="6">
        <v>6112371.7999999998</v>
      </c>
      <c r="C13" s="6">
        <v>6112371.7999999998</v>
      </c>
      <c r="D13" s="6">
        <v>6112371.7999999998</v>
      </c>
      <c r="E13" s="6">
        <v>6112371.7999999998</v>
      </c>
      <c r="F13" s="6">
        <v>6123185.0499999998</v>
      </c>
      <c r="G13" s="6">
        <v>6130023.3700000001</v>
      </c>
      <c r="H13" s="6">
        <v>6130023.3700000001</v>
      </c>
      <c r="I13" s="6">
        <v>6157307.3700000001</v>
      </c>
      <c r="J13" s="6">
        <v>6157307.3700000001</v>
      </c>
      <c r="K13" s="6">
        <v>6157307.3700000001</v>
      </c>
      <c r="L13" s="6"/>
      <c r="M13" s="6"/>
      <c r="N13" s="6"/>
    </row>
    <row r="14" spans="1:14" x14ac:dyDescent="0.2">
      <c r="A14" s="3" t="s">
        <v>41</v>
      </c>
      <c r="B14" s="6">
        <v>43274322.939999998</v>
      </c>
      <c r="C14" s="6">
        <v>43667682.810000002</v>
      </c>
      <c r="D14" s="6">
        <v>43770334.789999999</v>
      </c>
      <c r="E14" s="6">
        <v>43624693.710000001</v>
      </c>
      <c r="F14" s="6">
        <v>44249348.530000001</v>
      </c>
      <c r="G14" s="6">
        <v>44704174.119999997</v>
      </c>
      <c r="H14" s="6">
        <v>45185025.660000004</v>
      </c>
      <c r="I14" s="6">
        <v>45724625.43</v>
      </c>
      <c r="J14" s="6">
        <v>46397868.25</v>
      </c>
      <c r="K14" s="6">
        <v>47070072.439999998</v>
      </c>
      <c r="L14" s="6"/>
      <c r="M14" s="6"/>
      <c r="N14" s="6"/>
    </row>
    <row r="15" spans="1:14" x14ac:dyDescent="0.2">
      <c r="A15" s="3" t="s">
        <v>42</v>
      </c>
      <c r="B15" s="6">
        <v>1639341.88</v>
      </c>
      <c r="C15" s="6">
        <v>1639341.88</v>
      </c>
      <c r="D15" s="6">
        <v>1604015.37</v>
      </c>
      <c r="E15" s="6">
        <v>1602827.94</v>
      </c>
      <c r="F15" s="6">
        <v>1607239.34</v>
      </c>
      <c r="G15" s="6">
        <v>1608767.8699999999</v>
      </c>
      <c r="H15" s="6">
        <v>1602841.27</v>
      </c>
      <c r="I15" s="6">
        <v>1602841.27</v>
      </c>
      <c r="J15" s="6">
        <v>1602793.82</v>
      </c>
      <c r="K15" s="6">
        <v>1617217.82</v>
      </c>
      <c r="L15" s="6"/>
      <c r="M15" s="6"/>
      <c r="N15" s="6"/>
    </row>
    <row r="16" spans="1:14" x14ac:dyDescent="0.2">
      <c r="A16" s="3" t="s">
        <v>43</v>
      </c>
      <c r="B16" s="6">
        <v>31380093.760000002</v>
      </c>
      <c r="C16" s="6">
        <v>32056423.399999999</v>
      </c>
      <c r="D16" s="6">
        <v>32796673.77</v>
      </c>
      <c r="E16" s="6">
        <v>33294744.890000001</v>
      </c>
      <c r="F16" s="6">
        <v>33645321.660000004</v>
      </c>
      <c r="G16" s="6">
        <v>34247712.109999999</v>
      </c>
      <c r="H16" s="6">
        <v>36042627.830000006</v>
      </c>
      <c r="I16" s="6">
        <v>36475718.710000001</v>
      </c>
      <c r="J16" s="6">
        <v>37042473.710000001</v>
      </c>
      <c r="K16" s="6">
        <v>37571784.969999999</v>
      </c>
      <c r="L16" s="6"/>
      <c r="M16" s="6"/>
      <c r="N16" s="6"/>
    </row>
    <row r="17" spans="1:14" x14ac:dyDescent="0.2">
      <c r="A17" s="3" t="s">
        <v>45</v>
      </c>
      <c r="B17" s="6">
        <v>13269580.310000001</v>
      </c>
      <c r="C17" s="6">
        <v>13360990.050000001</v>
      </c>
      <c r="D17" s="6">
        <v>13376641.27</v>
      </c>
      <c r="E17" s="6">
        <v>13435868.699999999</v>
      </c>
      <c r="F17" s="6">
        <v>13852047.5</v>
      </c>
      <c r="G17" s="6">
        <v>13989751.789999999</v>
      </c>
      <c r="H17" s="6">
        <v>14359131.039999999</v>
      </c>
      <c r="I17" s="6">
        <v>14579280.83</v>
      </c>
      <c r="J17" s="6">
        <v>14687306.300000001</v>
      </c>
      <c r="K17" s="6">
        <v>14898157.550000001</v>
      </c>
      <c r="L17" s="6"/>
      <c r="M17" s="6"/>
      <c r="N17" s="6"/>
    </row>
    <row r="18" spans="1:14" x14ac:dyDescent="0.2">
      <c r="A18" s="3" t="s">
        <v>48</v>
      </c>
      <c r="B18" s="6">
        <v>10559530.6</v>
      </c>
      <c r="C18" s="6">
        <v>10612531.01</v>
      </c>
      <c r="D18" s="6">
        <v>10693016.92</v>
      </c>
      <c r="E18" s="6">
        <v>10814040.540000001</v>
      </c>
      <c r="F18" s="6">
        <v>10915435.74</v>
      </c>
      <c r="G18" s="6">
        <v>11054055.24</v>
      </c>
      <c r="H18" s="6">
        <v>11153233.060000001</v>
      </c>
      <c r="I18" s="6">
        <v>11394945.140000001</v>
      </c>
      <c r="J18" s="6">
        <v>11354867.810000001</v>
      </c>
      <c r="K18" s="6">
        <v>11478911.48</v>
      </c>
      <c r="L18" s="6"/>
      <c r="M18" s="6"/>
      <c r="N18" s="6"/>
    </row>
    <row r="19" spans="1:14" x14ac:dyDescent="0.2">
      <c r="A19" s="3" t="s">
        <v>51</v>
      </c>
      <c r="B19" s="6">
        <v>3974455.92</v>
      </c>
      <c r="C19" s="6">
        <v>4237721.4800000004</v>
      </c>
      <c r="D19" s="6">
        <v>4233455.74</v>
      </c>
      <c r="E19" s="6">
        <v>4233053.7</v>
      </c>
      <c r="F19" s="6">
        <v>4371059.6399999997</v>
      </c>
      <c r="G19" s="6">
        <v>4386895.6900000004</v>
      </c>
      <c r="H19" s="6">
        <v>4386895.6900000004</v>
      </c>
      <c r="I19" s="6">
        <v>4387773.09</v>
      </c>
      <c r="J19" s="6">
        <v>4388185.04</v>
      </c>
      <c r="K19" s="6">
        <v>4480975.97</v>
      </c>
      <c r="L19" s="6"/>
      <c r="M19" s="6"/>
      <c r="N19" s="6"/>
    </row>
    <row r="20" spans="1:14" x14ac:dyDescent="0.2">
      <c r="A20" s="3" t="s">
        <v>96</v>
      </c>
      <c r="B20" s="6">
        <v>1043751.35</v>
      </c>
      <c r="C20" s="6">
        <v>1043751.35</v>
      </c>
      <c r="D20" s="6">
        <v>1043751.35</v>
      </c>
      <c r="E20" s="6">
        <v>1043751.35</v>
      </c>
      <c r="F20" s="6">
        <v>1043751.35</v>
      </c>
      <c r="G20" s="6">
        <v>1043751.35</v>
      </c>
      <c r="H20" s="6">
        <v>1043751.35</v>
      </c>
      <c r="I20" s="6">
        <v>1043751.35</v>
      </c>
      <c r="J20" s="6">
        <v>1043751.35</v>
      </c>
      <c r="K20" s="6">
        <v>1043751.35</v>
      </c>
      <c r="L20" s="6"/>
      <c r="M20" s="6"/>
      <c r="N20" s="6"/>
    </row>
    <row r="21" spans="1:14" x14ac:dyDescent="0.2">
      <c r="A21" s="3" t="s">
        <v>53</v>
      </c>
      <c r="B21" s="6">
        <v>55465.09</v>
      </c>
      <c r="C21" s="6">
        <v>55465.09</v>
      </c>
      <c r="D21" s="6">
        <v>55465.09</v>
      </c>
      <c r="E21" s="6">
        <v>55465.09</v>
      </c>
      <c r="F21" s="6">
        <v>55465.09</v>
      </c>
      <c r="G21" s="6">
        <v>55465.09</v>
      </c>
      <c r="H21" s="6">
        <v>55465.09</v>
      </c>
      <c r="I21" s="6">
        <v>55465.09</v>
      </c>
      <c r="J21" s="6">
        <v>55465.09</v>
      </c>
      <c r="K21" s="6">
        <v>55465.09</v>
      </c>
      <c r="L21" s="6"/>
      <c r="M21" s="6"/>
      <c r="N21" s="6"/>
    </row>
    <row r="22" spans="1:14" x14ac:dyDescent="0.2">
      <c r="A22" s="3" t="s">
        <v>55</v>
      </c>
      <c r="B22" s="6">
        <v>1940888.9</v>
      </c>
      <c r="C22" s="6">
        <v>1940888.9</v>
      </c>
      <c r="D22" s="6">
        <v>1940888.9</v>
      </c>
      <c r="E22" s="6">
        <v>1851497.69</v>
      </c>
      <c r="F22" s="6">
        <v>1851497.69</v>
      </c>
      <c r="G22" s="6">
        <v>1868966.8900000001</v>
      </c>
      <c r="H22" s="6">
        <v>1873443.89</v>
      </c>
      <c r="I22" s="6">
        <v>1908189.79</v>
      </c>
      <c r="J22" s="6">
        <v>1912666.79</v>
      </c>
      <c r="K22" s="6">
        <v>1912666.79</v>
      </c>
      <c r="L22" s="6"/>
      <c r="M22" s="6"/>
      <c r="N22" s="6"/>
    </row>
    <row r="23" spans="1:14" x14ac:dyDescent="0.2">
      <c r="A23" s="3" t="s">
        <v>89</v>
      </c>
      <c r="B23" s="6">
        <v>4041861.17</v>
      </c>
      <c r="C23" s="6">
        <v>4041861.17</v>
      </c>
      <c r="D23" s="6">
        <v>4041861.17</v>
      </c>
      <c r="E23" s="6">
        <v>4041861.17</v>
      </c>
      <c r="F23" s="6">
        <v>4041861.17</v>
      </c>
      <c r="G23" s="6">
        <v>496697.71</v>
      </c>
      <c r="H23" s="6">
        <v>496697.71</v>
      </c>
      <c r="I23" s="6">
        <v>496697.71</v>
      </c>
      <c r="J23" s="6">
        <v>496697.71</v>
      </c>
      <c r="K23" s="6">
        <v>496697.71</v>
      </c>
      <c r="L23" s="6"/>
      <c r="M23" s="6"/>
      <c r="N23" s="6"/>
    </row>
    <row r="24" spans="1:14" x14ac:dyDescent="0.2">
      <c r="A24" s="3" t="s">
        <v>62</v>
      </c>
      <c r="B24" s="6">
        <v>239697.39</v>
      </c>
      <c r="C24" s="6">
        <v>239697.39</v>
      </c>
      <c r="D24" s="6">
        <v>239697.39</v>
      </c>
      <c r="E24" s="6">
        <v>239697.39</v>
      </c>
      <c r="F24" s="6">
        <v>239697.39</v>
      </c>
      <c r="G24" s="6">
        <v>239697.39</v>
      </c>
      <c r="H24" s="6">
        <v>239697.39</v>
      </c>
      <c r="I24" s="6">
        <v>239697.39</v>
      </c>
      <c r="J24" s="6">
        <v>239697.39</v>
      </c>
      <c r="K24" s="6">
        <v>239697.39</v>
      </c>
      <c r="L24" s="6"/>
      <c r="M24" s="6"/>
      <c r="N24" s="6"/>
    </row>
    <row r="25" spans="1:14" x14ac:dyDescent="0.2">
      <c r="A25" s="3" t="s">
        <v>64</v>
      </c>
      <c r="B25" s="6">
        <v>2082315.54</v>
      </c>
      <c r="C25" s="6">
        <v>2082315.54</v>
      </c>
      <c r="D25" s="6">
        <v>2083711.54</v>
      </c>
      <c r="E25" s="6">
        <v>1981761.93</v>
      </c>
      <c r="F25" s="6">
        <v>1981761.93</v>
      </c>
      <c r="G25" s="6">
        <v>1981761.93</v>
      </c>
      <c r="H25" s="6">
        <v>1981761.93</v>
      </c>
      <c r="I25" s="6">
        <v>1981761.93</v>
      </c>
      <c r="J25" s="6">
        <v>1981761.93</v>
      </c>
      <c r="K25" s="6">
        <v>1981761.93</v>
      </c>
      <c r="L25" s="6"/>
      <c r="M25" s="6"/>
      <c r="N25" s="6"/>
    </row>
    <row r="26" spans="1:14" x14ac:dyDescent="0.2">
      <c r="A26" s="3" t="s">
        <v>65</v>
      </c>
      <c r="B26" s="6">
        <v>753913.87</v>
      </c>
      <c r="C26" s="6">
        <v>753913.87</v>
      </c>
      <c r="D26" s="6">
        <v>753913.87</v>
      </c>
      <c r="E26" s="6">
        <v>753913.87</v>
      </c>
      <c r="F26" s="6">
        <v>753913.87</v>
      </c>
      <c r="G26" s="6">
        <v>753913.87</v>
      </c>
      <c r="H26" s="6">
        <v>753913.87</v>
      </c>
      <c r="I26" s="6">
        <v>753913.87</v>
      </c>
      <c r="J26" s="6">
        <v>753913.87</v>
      </c>
      <c r="K26" s="6">
        <v>753913.87</v>
      </c>
      <c r="L26" s="6"/>
      <c r="M26" s="6"/>
      <c r="N26" s="6"/>
    </row>
    <row r="27" spans="1:14" x14ac:dyDescent="0.2">
      <c r="A27" s="3" t="s">
        <v>66</v>
      </c>
      <c r="B27" s="6">
        <v>1000857.7799999999</v>
      </c>
      <c r="C27" s="6">
        <v>1000857.7799999999</v>
      </c>
      <c r="D27" s="6">
        <v>1000857.7799999999</v>
      </c>
      <c r="E27" s="6">
        <v>967964.91999999993</v>
      </c>
      <c r="F27" s="6">
        <v>967964.91999999993</v>
      </c>
      <c r="G27" s="6">
        <v>967964.91999999993</v>
      </c>
      <c r="H27" s="6">
        <v>967964.92</v>
      </c>
      <c r="I27" s="6">
        <v>967964.92</v>
      </c>
      <c r="J27" s="6">
        <v>967964.92</v>
      </c>
      <c r="K27" s="6">
        <v>973330.57000000007</v>
      </c>
      <c r="L27" s="6"/>
      <c r="M27" s="6"/>
      <c r="N27" s="6"/>
    </row>
    <row r="28" spans="1:14" x14ac:dyDescent="0.2">
      <c r="A28" s="3" t="s">
        <v>97</v>
      </c>
      <c r="B28" s="6">
        <v>140101.44</v>
      </c>
      <c r="C28" s="6">
        <v>140101.44</v>
      </c>
      <c r="D28" s="6">
        <v>140101.44</v>
      </c>
      <c r="E28" s="6">
        <v>140101.44</v>
      </c>
      <c r="F28" s="6">
        <v>140101.44</v>
      </c>
      <c r="G28" s="6">
        <v>140101.44</v>
      </c>
      <c r="H28" s="6">
        <v>143043.96</v>
      </c>
      <c r="I28" s="6">
        <v>143043.96</v>
      </c>
      <c r="J28" s="6">
        <v>143043.96</v>
      </c>
      <c r="K28" s="6">
        <v>143043.96</v>
      </c>
      <c r="L28" s="6"/>
      <c r="M28" s="6"/>
      <c r="N28" s="6"/>
    </row>
    <row r="29" spans="1:14" x14ac:dyDescent="0.2">
      <c r="A29" s="3" t="s">
        <v>67</v>
      </c>
      <c r="B29" s="6">
        <v>88795.44</v>
      </c>
      <c r="C29" s="6">
        <v>88795.44</v>
      </c>
      <c r="D29" s="6">
        <v>88795.44</v>
      </c>
      <c r="E29" s="6">
        <v>74053.09</v>
      </c>
      <c r="F29" s="6">
        <v>56547.31</v>
      </c>
      <c r="G29" s="6">
        <v>45950.559999999998</v>
      </c>
      <c r="H29" s="6">
        <v>63518.99</v>
      </c>
      <c r="I29" s="6">
        <v>67210.489999999991</v>
      </c>
      <c r="J29" s="6">
        <v>67210.489999999991</v>
      </c>
      <c r="K29" s="6">
        <v>67210.489999999991</v>
      </c>
      <c r="L29" s="6"/>
      <c r="M29" s="6"/>
      <c r="N29" s="6"/>
    </row>
    <row r="30" spans="1:14" x14ac:dyDescent="0.2">
      <c r="A30" s="3" t="s">
        <v>68</v>
      </c>
      <c r="B30" s="6">
        <v>97764.09</v>
      </c>
      <c r="C30" s="6">
        <v>97764.09</v>
      </c>
      <c r="D30" s="6">
        <v>97764.09</v>
      </c>
      <c r="E30" s="6">
        <v>64459.16</v>
      </c>
      <c r="F30" s="6">
        <v>64459.16</v>
      </c>
      <c r="G30" s="6">
        <v>64459.16</v>
      </c>
      <c r="H30" s="6">
        <v>64459.16</v>
      </c>
      <c r="I30" s="6">
        <v>64459.16</v>
      </c>
      <c r="J30" s="6">
        <v>64459.16</v>
      </c>
      <c r="K30" s="6">
        <v>64459.16</v>
      </c>
      <c r="L30" s="6"/>
      <c r="M30" s="6"/>
      <c r="N30" s="6"/>
    </row>
    <row r="31" spans="1:14" x14ac:dyDescent="0.2">
      <c r="A31" s="3" t="s">
        <v>69</v>
      </c>
      <c r="B31" s="6">
        <v>4880274.0500000007</v>
      </c>
      <c r="C31" s="6">
        <v>4883658.2600000007</v>
      </c>
      <c r="D31" s="6">
        <v>4880755.8000000007</v>
      </c>
      <c r="E31" s="6">
        <v>4906384.53</v>
      </c>
      <c r="F31" s="6">
        <v>4910757.91</v>
      </c>
      <c r="G31" s="6">
        <v>4911952.2200000007</v>
      </c>
      <c r="H31" s="6">
        <v>4925487.4700000007</v>
      </c>
      <c r="I31" s="6">
        <v>4913276.17</v>
      </c>
      <c r="J31" s="6">
        <v>4916308.9700000007</v>
      </c>
      <c r="K31" s="6">
        <v>4916308.9700000007</v>
      </c>
      <c r="L31" s="6"/>
      <c r="M31" s="6"/>
      <c r="N31" s="6"/>
    </row>
    <row r="32" spans="1:14" x14ac:dyDescent="0.2">
      <c r="A32" s="3" t="s">
        <v>93</v>
      </c>
      <c r="B32" s="6">
        <v>70324.75</v>
      </c>
      <c r="C32" s="6">
        <v>70324.75</v>
      </c>
      <c r="D32" s="6">
        <v>70324.75</v>
      </c>
      <c r="E32" s="6">
        <v>70324.75</v>
      </c>
      <c r="F32" s="6">
        <v>70324.75</v>
      </c>
      <c r="G32" s="6">
        <v>70324.75</v>
      </c>
      <c r="H32" s="6">
        <v>70324.75</v>
      </c>
      <c r="I32" s="6">
        <v>70324.75</v>
      </c>
      <c r="J32" s="6">
        <v>70324.75</v>
      </c>
      <c r="K32" s="6">
        <v>70324.75</v>
      </c>
      <c r="L32" s="6"/>
      <c r="M32" s="6"/>
      <c r="N32" s="6"/>
    </row>
    <row r="33" spans="1:14" x14ac:dyDescent="0.2">
      <c r="A33" s="3" t="s">
        <v>57</v>
      </c>
      <c r="B33" s="6">
        <v>270807.74</v>
      </c>
      <c r="C33" s="6">
        <v>270807.74</v>
      </c>
      <c r="D33" s="6">
        <v>270807.74</v>
      </c>
      <c r="E33" s="6">
        <v>270807.74</v>
      </c>
      <c r="F33" s="6">
        <v>270807.74</v>
      </c>
      <c r="G33" s="6">
        <v>270807.74</v>
      </c>
      <c r="H33" s="6">
        <v>270807.74</v>
      </c>
      <c r="I33" s="6">
        <v>270807.74</v>
      </c>
      <c r="J33" s="6">
        <v>270807.74</v>
      </c>
      <c r="K33" s="6">
        <v>270807.74</v>
      </c>
      <c r="L33" s="6"/>
      <c r="M33" s="6"/>
      <c r="N33" s="6"/>
    </row>
    <row r="34" spans="1:14" x14ac:dyDescent="0.2">
      <c r="A34" s="3" t="s">
        <v>71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18987.63</v>
      </c>
      <c r="J34" s="6">
        <v>18987.63</v>
      </c>
      <c r="K34" s="6">
        <v>18987.63</v>
      </c>
      <c r="L34" s="6"/>
      <c r="M34" s="6"/>
      <c r="N34" s="6"/>
    </row>
    <row r="35" spans="1:14" x14ac:dyDescent="0.2">
      <c r="A35" s="3" t="s">
        <v>72</v>
      </c>
      <c r="B35" s="6">
        <v>58922.35</v>
      </c>
      <c r="C35" s="6">
        <v>58922.35</v>
      </c>
      <c r="D35" s="6">
        <v>58922.35</v>
      </c>
      <c r="E35" s="6">
        <v>58922.35</v>
      </c>
      <c r="F35" s="6">
        <v>58922.35</v>
      </c>
      <c r="G35" s="6">
        <v>58922.35</v>
      </c>
      <c r="H35" s="6">
        <v>58922.35</v>
      </c>
      <c r="I35" s="6">
        <v>58922.35</v>
      </c>
      <c r="J35" s="6">
        <v>58922.35</v>
      </c>
      <c r="K35" s="6">
        <v>58922.35</v>
      </c>
      <c r="L35" s="6"/>
      <c r="M35" s="6"/>
      <c r="N35" s="6"/>
    </row>
    <row r="36" spans="1:14" x14ac:dyDescent="0.2">
      <c r="A36" s="3" t="s">
        <v>73</v>
      </c>
      <c r="B36" s="6">
        <v>4014098.5</v>
      </c>
      <c r="C36" s="6">
        <v>4014098.5</v>
      </c>
      <c r="D36" s="6">
        <v>4065182.7199999997</v>
      </c>
      <c r="E36" s="6">
        <v>4386165.2</v>
      </c>
      <c r="F36" s="6">
        <v>4234636.5200000005</v>
      </c>
      <c r="G36" s="6">
        <v>4234636.5200000005</v>
      </c>
      <c r="H36" s="6">
        <v>4239779.68</v>
      </c>
      <c r="I36" s="6">
        <v>4239779.68</v>
      </c>
      <c r="J36" s="6">
        <v>4196834.7799999993</v>
      </c>
      <c r="K36" s="6">
        <v>4242348.2</v>
      </c>
      <c r="L36" s="6"/>
      <c r="M36" s="6"/>
      <c r="N36" s="6"/>
    </row>
    <row r="37" spans="1:14" x14ac:dyDescent="0.2">
      <c r="A37" s="3" t="s">
        <v>104</v>
      </c>
      <c r="B37" s="6">
        <v>0</v>
      </c>
      <c r="C37" s="6">
        <v>18475.62</v>
      </c>
      <c r="D37" s="6">
        <v>18475.62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/>
      <c r="M37" s="6"/>
      <c r="N37" s="6"/>
    </row>
    <row r="38" spans="1:14" x14ac:dyDescent="0.2">
      <c r="A38" s="3" t="s">
        <v>74</v>
      </c>
      <c r="B38" s="6">
        <v>69324.58</v>
      </c>
      <c r="C38" s="6">
        <v>69324.58</v>
      </c>
      <c r="D38" s="6">
        <v>69324.58</v>
      </c>
      <c r="E38" s="6">
        <v>69324.58</v>
      </c>
      <c r="F38" s="6">
        <v>69324.58</v>
      </c>
      <c r="G38" s="6">
        <v>69324.58</v>
      </c>
      <c r="H38" s="6">
        <v>69324.58</v>
      </c>
      <c r="I38" s="6">
        <v>69324.58</v>
      </c>
      <c r="J38" s="6">
        <v>69324.58</v>
      </c>
      <c r="K38" s="6">
        <v>69324.58</v>
      </c>
      <c r="L38" s="6"/>
      <c r="M38" s="6"/>
      <c r="N38" s="6"/>
    </row>
    <row r="39" spans="1:14" x14ac:dyDescent="0.2">
      <c r="A39" s="3" t="s">
        <v>99</v>
      </c>
      <c r="B39" s="6">
        <v>28510.13</v>
      </c>
      <c r="C39" s="6">
        <v>28510.13</v>
      </c>
      <c r="D39" s="6">
        <v>28510.13</v>
      </c>
      <c r="E39" s="6">
        <v>28510.13</v>
      </c>
      <c r="F39" s="6">
        <v>28510.13</v>
      </c>
      <c r="G39" s="6">
        <v>28510.13</v>
      </c>
      <c r="H39" s="6">
        <v>28510.13</v>
      </c>
      <c r="I39" s="6">
        <v>28510.13</v>
      </c>
      <c r="J39" s="6">
        <v>28510.13</v>
      </c>
      <c r="K39" s="6">
        <v>28510.13</v>
      </c>
      <c r="L39" s="6"/>
      <c r="M39" s="6"/>
      <c r="N39" s="6"/>
    </row>
    <row r="40" spans="1:14" x14ac:dyDescent="0.2">
      <c r="A40" s="3" t="s">
        <v>76</v>
      </c>
      <c r="B40" s="6">
        <v>726049.51</v>
      </c>
      <c r="C40" s="6">
        <v>728353.72</v>
      </c>
      <c r="D40" s="6">
        <v>728353.72</v>
      </c>
      <c r="E40" s="6">
        <v>720218.85</v>
      </c>
      <c r="F40" s="6">
        <v>720218.85</v>
      </c>
      <c r="G40" s="6">
        <v>720218.85</v>
      </c>
      <c r="H40" s="6">
        <v>725687.37</v>
      </c>
      <c r="I40" s="6">
        <v>725687.37</v>
      </c>
      <c r="J40" s="6">
        <v>725687.37</v>
      </c>
      <c r="K40" s="6">
        <v>732459.54999999993</v>
      </c>
      <c r="L40" s="6"/>
      <c r="M40" s="6"/>
      <c r="N40" s="6"/>
    </row>
    <row r="41" spans="1:14" x14ac:dyDescent="0.2">
      <c r="A41" s="3" t="s">
        <v>78</v>
      </c>
      <c r="B41" s="6">
        <v>978882.31</v>
      </c>
      <c r="C41" s="6">
        <v>978882.31</v>
      </c>
      <c r="D41" s="6">
        <v>978882.31</v>
      </c>
      <c r="E41" s="6">
        <v>957349.73</v>
      </c>
      <c r="F41" s="6">
        <v>957349.73</v>
      </c>
      <c r="G41" s="6">
        <v>957349.73</v>
      </c>
      <c r="H41" s="6">
        <v>957349.73</v>
      </c>
      <c r="I41" s="6">
        <v>957349.73</v>
      </c>
      <c r="J41" s="6">
        <v>957349.73</v>
      </c>
      <c r="K41" s="6">
        <v>957349.73</v>
      </c>
      <c r="L41" s="6"/>
      <c r="M41" s="6"/>
      <c r="N41" s="6"/>
    </row>
    <row r="42" spans="1:14" x14ac:dyDescent="0.2">
      <c r="A42" s="3" t="s">
        <v>80</v>
      </c>
      <c r="B42" s="6">
        <v>1021759.06</v>
      </c>
      <c r="C42" s="6">
        <v>1021759.06</v>
      </c>
      <c r="D42" s="6">
        <v>1023402.5900000001</v>
      </c>
      <c r="E42" s="6">
        <v>1099962.3900000001</v>
      </c>
      <c r="F42" s="6">
        <v>1099962.3900000001</v>
      </c>
      <c r="G42" s="6">
        <v>1099962.3900000001</v>
      </c>
      <c r="H42" s="6">
        <v>1163110.82</v>
      </c>
      <c r="I42" s="6">
        <v>1162415.3700000001</v>
      </c>
      <c r="J42" s="6">
        <v>1162415.3700000001</v>
      </c>
      <c r="K42" s="6">
        <v>1162415.3700000001</v>
      </c>
      <c r="L42" s="6"/>
      <c r="M42" s="6"/>
      <c r="N42" s="6"/>
    </row>
    <row r="43" spans="1:14" x14ac:dyDescent="0.2">
      <c r="A43" s="3" t="s">
        <v>82</v>
      </c>
      <c r="B43" s="6">
        <v>204037.32</v>
      </c>
      <c r="C43" s="6">
        <v>204037.32</v>
      </c>
      <c r="D43" s="6">
        <v>204037.32</v>
      </c>
      <c r="E43" s="6">
        <v>194961.79</v>
      </c>
      <c r="F43" s="6">
        <v>194961.79</v>
      </c>
      <c r="G43" s="6">
        <v>194961.79</v>
      </c>
      <c r="H43" s="6">
        <v>194961.79</v>
      </c>
      <c r="I43" s="6">
        <v>194961.79</v>
      </c>
      <c r="J43" s="6">
        <v>194961.79</v>
      </c>
      <c r="K43" s="6">
        <v>194961.79</v>
      </c>
      <c r="L43" s="6"/>
      <c r="M43" s="6"/>
      <c r="N43" s="6"/>
    </row>
    <row r="44" spans="1:14" x14ac:dyDescent="0.2">
      <c r="A44" s="3" t="s">
        <v>59</v>
      </c>
      <c r="B44" s="6">
        <v>69025.45</v>
      </c>
      <c r="C44" s="6">
        <v>69025.45</v>
      </c>
      <c r="D44" s="6">
        <v>69025.45</v>
      </c>
      <c r="E44" s="6">
        <v>69025.45</v>
      </c>
      <c r="F44" s="6">
        <v>69025.45</v>
      </c>
      <c r="G44" s="6">
        <v>69025.45</v>
      </c>
      <c r="H44" s="6">
        <v>69025.45</v>
      </c>
      <c r="I44" s="6">
        <v>69025.45</v>
      </c>
      <c r="J44" s="6">
        <v>69025.45</v>
      </c>
      <c r="K44" s="6">
        <v>69025.45</v>
      </c>
      <c r="L44" s="6"/>
      <c r="M44" s="6"/>
      <c r="N44" s="6"/>
    </row>
    <row r="45" spans="1:14" x14ac:dyDescent="0.2">
      <c r="A45" s="3" t="s">
        <v>120</v>
      </c>
      <c r="B45" s="6">
        <v>335553294.88</v>
      </c>
      <c r="C45" s="6">
        <v>339455665.96999997</v>
      </c>
      <c r="D45" s="6">
        <v>340889841.19</v>
      </c>
      <c r="E45" s="6">
        <v>342395399.2100001</v>
      </c>
      <c r="F45" s="6">
        <v>344848418.81000012</v>
      </c>
      <c r="G45" s="6">
        <v>343828512.20000011</v>
      </c>
      <c r="H45" s="6">
        <v>348181704.0200001</v>
      </c>
      <c r="I45" s="6">
        <v>350144914.20000005</v>
      </c>
      <c r="J45" s="6">
        <v>352132669.32000011</v>
      </c>
      <c r="K45" s="6">
        <v>356412248.59000009</v>
      </c>
      <c r="L45" s="6"/>
      <c r="M45" s="6"/>
      <c r="N45" s="6"/>
    </row>
    <row r="46" spans="1:14" x14ac:dyDescent="0.2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14" x14ac:dyDescent="0.2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</row>
    <row r="48" spans="1:14" x14ac:dyDescent="0.2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pans="2:14" x14ac:dyDescent="0.2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pans="2:14" x14ac:dyDescent="0.2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</row>
    <row r="51" spans="2:14" x14ac:dyDescent="0.2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</row>
    <row r="52" spans="2:14" x14ac:dyDescent="0.2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</row>
    <row r="53" spans="2:14" x14ac:dyDescent="0.2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</row>
    <row r="54" spans="2:14" x14ac:dyDescent="0.2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2:14" x14ac:dyDescent="0.2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2:14" x14ac:dyDescent="0.2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spans="2:14" x14ac:dyDescent="0.2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2:14" x14ac:dyDescent="0.2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spans="2:14" x14ac:dyDescent="0.2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8"/>
  <sheetViews>
    <sheetView zoomScale="85" zoomScaleNormal="85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G2" sqref="G2"/>
    </sheetView>
  </sheetViews>
  <sheetFormatPr defaultRowHeight="12.75" x14ac:dyDescent="0.2"/>
  <cols>
    <col min="1" max="1" width="20" style="8" bestFit="1" customWidth="1"/>
    <col min="2" max="2" width="29" style="8" customWidth="1"/>
    <col min="3" max="3" width="22.28515625" style="8" customWidth="1"/>
    <col min="4" max="4" width="31.140625" style="8" bestFit="1" customWidth="1"/>
    <col min="5" max="5" width="32.7109375" style="8" bestFit="1" customWidth="1"/>
    <col min="6" max="6" width="34" style="8" bestFit="1" customWidth="1"/>
    <col min="7" max="9" width="15" style="9" bestFit="1" customWidth="1"/>
    <col min="10" max="10" width="15.140625" style="9" bestFit="1" customWidth="1"/>
    <col min="11" max="11" width="19.140625" style="9" bestFit="1" customWidth="1"/>
    <col min="12" max="12" width="16.28515625" style="9" bestFit="1" customWidth="1"/>
    <col min="13" max="14" width="18.42578125" style="9" bestFit="1" customWidth="1"/>
    <col min="15" max="20" width="15" style="9" bestFit="1" customWidth="1"/>
    <col min="21" max="21" width="15.85546875" style="8" customWidth="1"/>
    <col min="22" max="25" width="15.140625" style="8" customWidth="1"/>
    <col min="26" max="26" width="16.28515625" style="8" customWidth="1"/>
    <col min="27" max="27" width="9.140625" style="8" customWidth="1"/>
    <col min="28" max="16384" width="9.140625" style="8"/>
  </cols>
  <sheetData>
    <row r="1" spans="1:27" x14ac:dyDescent="0.2">
      <c r="F1" s="9"/>
      <c r="G1" s="9">
        <f t="shared" ref="G1:X1" si="0">SUBTOTAL(9,G3:G165)</f>
        <v>465343749.73000002</v>
      </c>
      <c r="H1" s="9">
        <f t="shared" si="0"/>
        <v>469999111.24999994</v>
      </c>
      <c r="I1" s="9">
        <f t="shared" si="0"/>
        <v>472582630.0399999</v>
      </c>
      <c r="J1" s="9">
        <f t="shared" si="0"/>
        <v>475298187.46000004</v>
      </c>
      <c r="K1" s="9">
        <f t="shared" si="0"/>
        <v>481140409.29999995</v>
      </c>
      <c r="L1" s="9">
        <f t="shared" si="0"/>
        <v>486364051.01999992</v>
      </c>
      <c r="M1" s="9">
        <f t="shared" si="0"/>
        <v>488284521.15999997</v>
      </c>
      <c r="N1" s="9">
        <f t="shared" si="0"/>
        <v>489948856.38999999</v>
      </c>
      <c r="O1" s="9">
        <f t="shared" si="0"/>
        <v>492910197.38000005</v>
      </c>
      <c r="P1" s="9">
        <f t="shared" si="0"/>
        <v>492215535.22000015</v>
      </c>
      <c r="Q1" s="9">
        <f t="shared" si="0"/>
        <v>496868755.18999994</v>
      </c>
      <c r="R1" s="9">
        <f t="shared" si="0"/>
        <v>499477341.03999996</v>
      </c>
      <c r="S1" s="9">
        <f t="shared" si="0"/>
        <v>503250677.54000002</v>
      </c>
      <c r="T1" s="9">
        <f t="shared" si="0"/>
        <v>509058128.13000005</v>
      </c>
      <c r="U1" s="9">
        <f>SUBTOTAL(9,U3:U165)</f>
        <v>511509523.87</v>
      </c>
      <c r="V1" s="9">
        <f>SUBTOTAL(9,V3:V165)</f>
        <v>516808724.51000017</v>
      </c>
      <c r="W1" s="9">
        <f t="shared" si="0"/>
        <v>519212255.10000008</v>
      </c>
      <c r="X1" s="9">
        <f t="shared" si="0"/>
        <v>521596363.50000012</v>
      </c>
      <c r="Y1" s="9">
        <f>SUBTOTAL(9,Y3:Y165)</f>
        <v>524144147.86000007</v>
      </c>
      <c r="Z1" s="9">
        <f>SUBTOTAL(9,Z3:Z165)</f>
        <v>531098175.31999987</v>
      </c>
    </row>
    <row r="2" spans="1:27" s="10" customFormat="1" x14ac:dyDescent="0.2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1" t="s">
        <v>105</v>
      </c>
      <c r="H2" s="11" t="s">
        <v>106</v>
      </c>
      <c r="I2" s="11" t="s">
        <v>107</v>
      </c>
      <c r="J2" s="11" t="s">
        <v>116</v>
      </c>
      <c r="K2" s="11" t="s">
        <v>108</v>
      </c>
      <c r="L2" s="11" t="s">
        <v>109</v>
      </c>
      <c r="M2" s="11" t="s">
        <v>110</v>
      </c>
      <c r="N2" s="11" t="s">
        <v>111</v>
      </c>
      <c r="O2" s="11" t="s">
        <v>112</v>
      </c>
      <c r="P2" s="11" t="s">
        <v>113</v>
      </c>
      <c r="Q2" s="11" t="s">
        <v>114</v>
      </c>
      <c r="R2" s="11" t="s">
        <v>118</v>
      </c>
      <c r="S2" s="11" t="s">
        <v>117</v>
      </c>
      <c r="T2" s="11" t="s">
        <v>115</v>
      </c>
      <c r="U2" s="11" t="s">
        <v>132</v>
      </c>
      <c r="V2" s="12" t="s">
        <v>133</v>
      </c>
      <c r="W2" s="13" t="s">
        <v>134</v>
      </c>
      <c r="X2" s="13" t="s">
        <v>154</v>
      </c>
      <c r="Y2" s="13" t="s">
        <v>155</v>
      </c>
      <c r="Z2" s="16" t="s">
        <v>156</v>
      </c>
    </row>
    <row r="3" spans="1:27" x14ac:dyDescent="0.2">
      <c r="A3" s="8" t="s">
        <v>20</v>
      </c>
      <c r="B3" s="8" t="s">
        <v>21</v>
      </c>
      <c r="C3" s="8" t="s">
        <v>22</v>
      </c>
      <c r="D3" s="8" t="s">
        <v>23</v>
      </c>
      <c r="E3" s="8" t="s">
        <v>24</v>
      </c>
      <c r="F3" s="8" t="s">
        <v>25</v>
      </c>
      <c r="G3" s="9" t="s">
        <v>26</v>
      </c>
      <c r="H3" s="9" t="s">
        <v>26</v>
      </c>
      <c r="I3" s="9" t="s">
        <v>26</v>
      </c>
      <c r="J3" s="9" t="s">
        <v>26</v>
      </c>
      <c r="K3" s="9" t="s">
        <v>26</v>
      </c>
      <c r="L3" s="9" t="s">
        <v>26</v>
      </c>
      <c r="M3" s="9" t="s">
        <v>26</v>
      </c>
      <c r="N3" s="9" t="s">
        <v>26</v>
      </c>
      <c r="O3" s="9">
        <v>25081.87</v>
      </c>
      <c r="P3" s="9">
        <v>25081.87</v>
      </c>
      <c r="Q3" s="9">
        <v>25081.87</v>
      </c>
      <c r="R3" s="9">
        <v>25081.87</v>
      </c>
      <c r="S3" s="9">
        <v>25081.87</v>
      </c>
      <c r="T3" s="9">
        <v>25081.87</v>
      </c>
      <c r="U3" s="9">
        <v>25081.87</v>
      </c>
      <c r="V3" s="9">
        <v>25081.87</v>
      </c>
      <c r="W3" s="9">
        <v>25081.87</v>
      </c>
      <c r="X3" s="9">
        <v>25081.87</v>
      </c>
      <c r="Y3" s="9">
        <v>25081.87</v>
      </c>
      <c r="Z3" s="14"/>
    </row>
    <row r="4" spans="1:27" x14ac:dyDescent="0.2">
      <c r="A4" s="8" t="s">
        <v>20</v>
      </c>
      <c r="B4" s="8" t="s">
        <v>21</v>
      </c>
      <c r="C4" s="8" t="s">
        <v>22</v>
      </c>
      <c r="D4" s="8" t="s">
        <v>27</v>
      </c>
      <c r="E4" s="8" t="s">
        <v>28</v>
      </c>
      <c r="F4" s="8" t="s">
        <v>29</v>
      </c>
      <c r="G4" s="9">
        <v>212190.55</v>
      </c>
      <c r="H4" s="9">
        <v>212190.55</v>
      </c>
      <c r="I4" s="9">
        <v>212190.55</v>
      </c>
      <c r="J4" s="9">
        <v>212190.55</v>
      </c>
      <c r="K4" s="9">
        <v>212190.55</v>
      </c>
      <c r="L4" s="9">
        <v>212190.55</v>
      </c>
      <c r="M4" s="9">
        <v>212190.55</v>
      </c>
      <c r="N4" s="9">
        <v>212190.55</v>
      </c>
      <c r="O4" s="9">
        <v>212190.55</v>
      </c>
      <c r="P4" s="9">
        <v>212190.55</v>
      </c>
      <c r="Q4" s="9">
        <v>212190.55</v>
      </c>
      <c r="R4" s="9">
        <v>212190.55</v>
      </c>
      <c r="S4" s="9">
        <v>212190.55</v>
      </c>
      <c r="T4" s="9">
        <v>212190.55</v>
      </c>
      <c r="U4" s="9">
        <v>212190.55</v>
      </c>
      <c r="V4" s="9">
        <v>212190.55</v>
      </c>
      <c r="W4" s="9">
        <v>212190.55</v>
      </c>
      <c r="X4" s="9">
        <v>212190.55</v>
      </c>
      <c r="Y4" s="9">
        <v>212190.55</v>
      </c>
      <c r="Z4" s="14">
        <v>212190.55000000002</v>
      </c>
      <c r="AA4" s="14"/>
    </row>
    <row r="5" spans="1:27" x14ac:dyDescent="0.2">
      <c r="A5" s="8" t="s">
        <v>20</v>
      </c>
      <c r="B5" s="8" t="s">
        <v>21</v>
      </c>
      <c r="C5" s="8" t="s">
        <v>22</v>
      </c>
      <c r="D5" s="8" t="s">
        <v>27</v>
      </c>
      <c r="E5" s="8" t="s">
        <v>30</v>
      </c>
      <c r="F5" s="8" t="s">
        <v>31</v>
      </c>
      <c r="G5" s="9">
        <v>788018.97</v>
      </c>
      <c r="H5" s="9">
        <v>788018.97</v>
      </c>
      <c r="I5" s="9">
        <v>788018.97</v>
      </c>
      <c r="J5" s="9">
        <v>788018.97</v>
      </c>
      <c r="K5" s="9">
        <v>788018.97</v>
      </c>
      <c r="L5" s="9">
        <v>788018.97</v>
      </c>
      <c r="M5" s="9">
        <v>788018.97</v>
      </c>
      <c r="N5" s="9">
        <v>788018.97</v>
      </c>
      <c r="O5" s="9">
        <v>802968.97</v>
      </c>
      <c r="P5" s="9">
        <v>802968.97</v>
      </c>
      <c r="Q5" s="9">
        <v>802968.97</v>
      </c>
      <c r="R5" s="9">
        <v>802968.97</v>
      </c>
      <c r="S5" s="9">
        <v>802968.97</v>
      </c>
      <c r="T5" s="9">
        <v>802968.97</v>
      </c>
      <c r="U5" s="9">
        <v>802968.97</v>
      </c>
      <c r="V5" s="9">
        <v>802968.97</v>
      </c>
      <c r="W5" s="9">
        <v>802968.97</v>
      </c>
      <c r="X5" s="9">
        <v>802968.97</v>
      </c>
      <c r="Y5" s="9">
        <v>802968.97</v>
      </c>
      <c r="Z5" s="14">
        <v>802968.97</v>
      </c>
    </row>
    <row r="6" spans="1:27" x14ac:dyDescent="0.2">
      <c r="A6" s="8" t="s">
        <v>20</v>
      </c>
      <c r="B6" s="8" t="s">
        <v>21</v>
      </c>
      <c r="C6" s="8" t="s">
        <v>22</v>
      </c>
      <c r="D6" s="8" t="s">
        <v>27</v>
      </c>
      <c r="E6" s="8" t="s">
        <v>32</v>
      </c>
      <c r="F6" s="8" t="s">
        <v>33</v>
      </c>
      <c r="G6" s="9">
        <v>31390921.829999998</v>
      </c>
      <c r="H6" s="9">
        <v>31390921.829999998</v>
      </c>
      <c r="I6" s="9">
        <v>31390921.829999998</v>
      </c>
      <c r="J6" s="9">
        <v>31390921.829999998</v>
      </c>
      <c r="K6" s="9">
        <v>31390921.829999998</v>
      </c>
      <c r="L6" s="9">
        <v>31390921.829999998</v>
      </c>
      <c r="M6" s="9">
        <v>31390921.829999998</v>
      </c>
      <c r="N6" s="9">
        <v>31377377.43</v>
      </c>
      <c r="O6" s="9">
        <v>31403326.879999999</v>
      </c>
      <c r="P6" s="9">
        <v>31410171</v>
      </c>
      <c r="Q6" s="9">
        <v>31408962.969999999</v>
      </c>
      <c r="R6" s="9">
        <v>31408962.969999999</v>
      </c>
      <c r="S6" s="9">
        <v>31408962.969999999</v>
      </c>
      <c r="T6" s="9">
        <v>31408962.969999999</v>
      </c>
      <c r="U6" s="9">
        <v>31554243.609999999</v>
      </c>
      <c r="V6" s="9">
        <v>31554243.609999999</v>
      </c>
      <c r="W6" s="9">
        <v>31408962.969999999</v>
      </c>
      <c r="X6" s="9">
        <v>31408962.969999999</v>
      </c>
      <c r="Y6" s="9">
        <v>31596784.59</v>
      </c>
      <c r="Z6" s="14">
        <v>31631542.23</v>
      </c>
    </row>
    <row r="7" spans="1:27" x14ac:dyDescent="0.2">
      <c r="A7" s="8" t="s">
        <v>20</v>
      </c>
      <c r="B7" s="8" t="s">
        <v>21</v>
      </c>
      <c r="C7" s="8" t="s">
        <v>22</v>
      </c>
      <c r="D7" s="8" t="s">
        <v>27</v>
      </c>
      <c r="E7" s="8" t="s">
        <v>32</v>
      </c>
      <c r="F7" s="8" t="s">
        <v>34</v>
      </c>
      <c r="G7" s="9">
        <v>21105122.280000001</v>
      </c>
      <c r="H7" s="9">
        <v>21105122.280000001</v>
      </c>
      <c r="I7" s="9">
        <v>21105122.280000001</v>
      </c>
      <c r="J7" s="9">
        <v>21105122.280000001</v>
      </c>
      <c r="K7" s="9">
        <v>21105122.280000001</v>
      </c>
      <c r="L7" s="9">
        <v>21105122.280000001</v>
      </c>
      <c r="M7" s="9">
        <v>21055871.399999999</v>
      </c>
      <c r="N7" s="9">
        <v>20959287.489999998</v>
      </c>
      <c r="O7" s="9">
        <v>20959287.489999998</v>
      </c>
      <c r="P7" s="9">
        <v>20959287.489999998</v>
      </c>
      <c r="Q7" s="9">
        <v>20956629.989999998</v>
      </c>
      <c r="R7" s="9">
        <v>20956637.489999998</v>
      </c>
      <c r="S7" s="9">
        <v>20956637.489999998</v>
      </c>
      <c r="T7" s="9">
        <v>20956637.489999998</v>
      </c>
      <c r="U7" s="9">
        <v>20956637.489999998</v>
      </c>
      <c r="V7" s="9">
        <v>20956637.489999998</v>
      </c>
      <c r="W7" s="9">
        <v>20956637.489999998</v>
      </c>
      <c r="X7" s="9">
        <v>20956637.489999998</v>
      </c>
      <c r="Y7" s="9">
        <v>20958542.710000001</v>
      </c>
      <c r="Z7" s="14">
        <v>20930165.82</v>
      </c>
    </row>
    <row r="8" spans="1:27" x14ac:dyDescent="0.2">
      <c r="A8" s="8" t="s">
        <v>20</v>
      </c>
      <c r="B8" s="8" t="s">
        <v>21</v>
      </c>
      <c r="C8" s="8" t="s">
        <v>22</v>
      </c>
      <c r="D8" s="8" t="s">
        <v>27</v>
      </c>
      <c r="E8" s="8" t="s">
        <v>32</v>
      </c>
      <c r="F8" s="8" t="s">
        <v>35</v>
      </c>
      <c r="G8" s="9">
        <v>34848055.130000003</v>
      </c>
      <c r="H8" s="9">
        <v>34848055.130000003</v>
      </c>
      <c r="I8" s="9">
        <v>34848055.130000003</v>
      </c>
      <c r="J8" s="9">
        <v>34848055.130000003</v>
      </c>
      <c r="K8" s="9">
        <v>34848055.130000003</v>
      </c>
      <c r="L8" s="9">
        <v>34848055.130000003</v>
      </c>
      <c r="M8" s="9">
        <v>34848055.130000003</v>
      </c>
      <c r="N8" s="9">
        <v>34848280.130000003</v>
      </c>
      <c r="O8" s="9">
        <v>34848280.130000003</v>
      </c>
      <c r="P8" s="9">
        <v>34848280.130000003</v>
      </c>
      <c r="Q8" s="9">
        <v>34848280.130000003</v>
      </c>
      <c r="R8" s="9">
        <v>34848280.130000003</v>
      </c>
      <c r="S8" s="9">
        <v>34848280.130000003</v>
      </c>
      <c r="T8" s="9">
        <v>34848912.719999999</v>
      </c>
      <c r="U8" s="9">
        <v>34848912.719999999</v>
      </c>
      <c r="V8" s="9">
        <v>34848912.719999999</v>
      </c>
      <c r="W8" s="9">
        <v>35003780.43</v>
      </c>
      <c r="X8" s="9">
        <v>35005306.920000002</v>
      </c>
      <c r="Y8" s="9">
        <v>35501237.920000002</v>
      </c>
      <c r="Z8" s="14">
        <v>35502830.369999997</v>
      </c>
    </row>
    <row r="9" spans="1:27" x14ac:dyDescent="0.2">
      <c r="A9" s="8" t="s">
        <v>20</v>
      </c>
      <c r="B9" s="8" t="s">
        <v>21</v>
      </c>
      <c r="C9" s="8" t="s">
        <v>22</v>
      </c>
      <c r="D9" s="8" t="s">
        <v>27</v>
      </c>
      <c r="E9" s="8" t="s">
        <v>36</v>
      </c>
      <c r="F9" s="8" t="s">
        <v>37</v>
      </c>
      <c r="G9" s="9">
        <v>2773909.52</v>
      </c>
      <c r="H9" s="9">
        <v>2773909.52</v>
      </c>
      <c r="I9" s="9">
        <v>2773909.52</v>
      </c>
      <c r="J9" s="9">
        <v>2773909.52</v>
      </c>
      <c r="K9" s="9">
        <v>2773909.52</v>
      </c>
      <c r="L9" s="9">
        <v>2773909.52</v>
      </c>
      <c r="M9" s="9">
        <v>2773909.52</v>
      </c>
      <c r="N9" s="9">
        <v>2773909.52</v>
      </c>
      <c r="O9" s="9">
        <v>2773909.52</v>
      </c>
      <c r="P9" s="9">
        <v>2773909.52</v>
      </c>
      <c r="Q9" s="9">
        <v>2773909.52</v>
      </c>
      <c r="R9" s="9">
        <v>2773909.52</v>
      </c>
      <c r="S9" s="9">
        <v>2773909.52</v>
      </c>
      <c r="T9" s="9">
        <v>2782803.18</v>
      </c>
      <c r="U9" s="9">
        <v>2782803.18</v>
      </c>
      <c r="V9" s="9">
        <v>2782803.18</v>
      </c>
      <c r="W9" s="9">
        <v>2782803.18</v>
      </c>
      <c r="X9" s="9">
        <v>2782803.18</v>
      </c>
      <c r="Y9" s="9">
        <v>2782803.18</v>
      </c>
      <c r="Z9" s="14">
        <v>2782803.18</v>
      </c>
    </row>
    <row r="10" spans="1:27" x14ac:dyDescent="0.2">
      <c r="A10" s="8" t="s">
        <v>20</v>
      </c>
      <c r="B10" s="8" t="s">
        <v>21</v>
      </c>
      <c r="C10" s="8" t="s">
        <v>22</v>
      </c>
      <c r="D10" s="8" t="s">
        <v>27</v>
      </c>
      <c r="E10" s="8" t="s">
        <v>38</v>
      </c>
      <c r="F10" s="8" t="s">
        <v>39</v>
      </c>
      <c r="G10" s="9">
        <v>7324607.8399999999</v>
      </c>
      <c r="H10" s="9">
        <v>7324607.8399999999</v>
      </c>
      <c r="I10" s="9">
        <v>7324607.8399999999</v>
      </c>
      <c r="J10" s="9">
        <v>7324607.8399999999</v>
      </c>
      <c r="K10" s="9">
        <v>7324607.8399999999</v>
      </c>
      <c r="L10" s="9">
        <v>7327603.8200000003</v>
      </c>
      <c r="M10" s="9">
        <v>7328099.4699999997</v>
      </c>
      <c r="N10" s="9">
        <v>7327818.5300000003</v>
      </c>
      <c r="O10" s="9">
        <v>7328215.9900000002</v>
      </c>
      <c r="P10" s="9">
        <v>7328215.9900000002</v>
      </c>
      <c r="Q10" s="9">
        <v>7328215.9900000002</v>
      </c>
      <c r="R10" s="9">
        <v>7328215.9900000002</v>
      </c>
      <c r="S10" s="9">
        <v>7328215.9900000002</v>
      </c>
      <c r="T10" s="9">
        <v>7328215.9900000002</v>
      </c>
      <c r="U10" s="9">
        <v>7328215.9900000002</v>
      </c>
      <c r="V10" s="9">
        <v>7328215.9900000002</v>
      </c>
      <c r="W10" s="9">
        <v>7328215.9900000002</v>
      </c>
      <c r="X10" s="9">
        <v>7328215.9900000002</v>
      </c>
      <c r="Y10" s="9">
        <v>7593128.0700000003</v>
      </c>
      <c r="Z10" s="14">
        <v>7593128.0700000003</v>
      </c>
    </row>
    <row r="11" spans="1:27" x14ac:dyDescent="0.2">
      <c r="A11" s="8" t="s">
        <v>20</v>
      </c>
      <c r="B11" s="8" t="s">
        <v>21</v>
      </c>
      <c r="C11" s="8" t="s">
        <v>22</v>
      </c>
      <c r="D11" s="8" t="s">
        <v>27</v>
      </c>
      <c r="E11" s="8" t="s">
        <v>40</v>
      </c>
      <c r="F11" s="8" t="s">
        <v>41</v>
      </c>
      <c r="G11" s="9">
        <v>14961456.060000001</v>
      </c>
      <c r="H11" s="9">
        <v>15082124.689999999</v>
      </c>
      <c r="I11" s="9">
        <v>15237651.109999999</v>
      </c>
      <c r="J11" s="9">
        <v>15365077.869999999</v>
      </c>
      <c r="K11" s="9">
        <v>15399373.779999999</v>
      </c>
      <c r="L11" s="9">
        <v>15421230.050000001</v>
      </c>
      <c r="M11" s="9">
        <v>15751071.57</v>
      </c>
      <c r="N11" s="9">
        <v>15728195.9</v>
      </c>
      <c r="O11" s="9">
        <v>15818579.93</v>
      </c>
      <c r="P11" s="9">
        <v>15922250.140000001</v>
      </c>
      <c r="Q11" s="9">
        <v>16034178.65</v>
      </c>
      <c r="R11" s="9">
        <v>16167108.18</v>
      </c>
      <c r="S11" s="9">
        <v>16231321.74</v>
      </c>
      <c r="T11" s="9">
        <v>16311701.119999999</v>
      </c>
      <c r="U11" s="9">
        <v>16397249.6</v>
      </c>
      <c r="V11" s="9">
        <v>16493268.59</v>
      </c>
      <c r="W11" s="9">
        <v>16616016.67</v>
      </c>
      <c r="X11" s="9">
        <v>16791779.59</v>
      </c>
      <c r="Y11" s="9">
        <v>16920593.199999999</v>
      </c>
      <c r="Z11" s="14">
        <v>17040653.699999999</v>
      </c>
    </row>
    <row r="12" spans="1:27" x14ac:dyDescent="0.2">
      <c r="A12" s="8" t="s">
        <v>20</v>
      </c>
      <c r="B12" s="8" t="s">
        <v>21</v>
      </c>
      <c r="C12" s="8" t="s">
        <v>22</v>
      </c>
      <c r="D12" s="8" t="s">
        <v>27</v>
      </c>
      <c r="E12" s="8" t="s">
        <v>40</v>
      </c>
      <c r="F12" s="8" t="s">
        <v>42</v>
      </c>
      <c r="G12" s="9" t="s">
        <v>26</v>
      </c>
      <c r="H12" s="9" t="s">
        <v>26</v>
      </c>
      <c r="I12" s="9" t="s">
        <v>26</v>
      </c>
      <c r="J12" s="9" t="s">
        <v>26</v>
      </c>
      <c r="K12" s="9" t="s">
        <v>26</v>
      </c>
      <c r="L12" s="9" t="s">
        <v>26</v>
      </c>
      <c r="M12" s="9" t="s">
        <v>26</v>
      </c>
      <c r="N12" s="9" t="s">
        <v>26</v>
      </c>
      <c r="O12" s="9">
        <v>1652.23</v>
      </c>
      <c r="P12" s="9">
        <v>1655.85</v>
      </c>
      <c r="Q12" s="9">
        <v>1655.85</v>
      </c>
      <c r="R12" s="9">
        <v>13829.99</v>
      </c>
      <c r="S12" s="9">
        <v>13842.52</v>
      </c>
      <c r="T12" s="9">
        <v>15163.89</v>
      </c>
      <c r="U12" s="9">
        <v>15177.36</v>
      </c>
      <c r="V12" s="9">
        <v>22716.62</v>
      </c>
      <c r="W12" s="9">
        <v>22732.04</v>
      </c>
      <c r="X12" s="9">
        <v>22732.04</v>
      </c>
      <c r="Y12" s="9">
        <v>22732.04</v>
      </c>
      <c r="Z12" s="14">
        <v>33136.520000000004</v>
      </c>
    </row>
    <row r="13" spans="1:27" x14ac:dyDescent="0.2">
      <c r="A13" s="8" t="s">
        <v>20</v>
      </c>
      <c r="B13" s="8" t="s">
        <v>21</v>
      </c>
      <c r="C13" s="8" t="s">
        <v>22</v>
      </c>
      <c r="D13" s="8" t="s">
        <v>27</v>
      </c>
      <c r="E13" s="8" t="s">
        <v>40</v>
      </c>
      <c r="F13" s="8" t="s">
        <v>43</v>
      </c>
      <c r="G13" s="9">
        <v>3180514.8</v>
      </c>
      <c r="H13" s="9">
        <v>3222050.42</v>
      </c>
      <c r="I13" s="9">
        <v>3243965.1</v>
      </c>
      <c r="J13" s="9">
        <v>3260307.8</v>
      </c>
      <c r="K13" s="9">
        <v>3322176.81</v>
      </c>
      <c r="L13" s="9">
        <v>3349329.62</v>
      </c>
      <c r="M13" s="9">
        <v>3467974.78</v>
      </c>
      <c r="N13" s="9">
        <v>3505036.95</v>
      </c>
      <c r="O13" s="9">
        <v>3548804.33</v>
      </c>
      <c r="P13" s="9">
        <v>3572188.37</v>
      </c>
      <c r="Q13" s="9">
        <v>3645506.38</v>
      </c>
      <c r="R13" s="9">
        <v>3660606.24</v>
      </c>
      <c r="S13" s="9">
        <v>3692718</v>
      </c>
      <c r="T13" s="9">
        <v>3697045.95</v>
      </c>
      <c r="U13" s="9">
        <v>3708485.03</v>
      </c>
      <c r="V13" s="9">
        <v>3717136.64</v>
      </c>
      <c r="W13" s="9">
        <v>3767811.53</v>
      </c>
      <c r="X13" s="9">
        <v>3771885.75</v>
      </c>
      <c r="Y13" s="9">
        <v>3776644.13</v>
      </c>
      <c r="Z13" s="14">
        <v>3782838.02</v>
      </c>
    </row>
    <row r="14" spans="1:27" x14ac:dyDescent="0.2">
      <c r="A14" s="8" t="s">
        <v>20</v>
      </c>
      <c r="B14" s="8" t="s">
        <v>21</v>
      </c>
      <c r="C14" s="8" t="s">
        <v>22</v>
      </c>
      <c r="D14" s="8" t="s">
        <v>27</v>
      </c>
      <c r="E14" s="8" t="s">
        <v>44</v>
      </c>
      <c r="F14" s="8" t="s">
        <v>45</v>
      </c>
      <c r="G14" s="9">
        <v>5443888.9900000002</v>
      </c>
      <c r="H14" s="9">
        <v>5498903.4900000002</v>
      </c>
      <c r="I14" s="9">
        <v>5671633.7599999998</v>
      </c>
      <c r="J14" s="9">
        <v>5712340.7599999998</v>
      </c>
      <c r="K14" s="9">
        <v>5739674.3600000003</v>
      </c>
      <c r="L14" s="9">
        <v>5838248.1799999997</v>
      </c>
      <c r="M14" s="9">
        <v>5966853.54</v>
      </c>
      <c r="N14" s="9">
        <v>5968740.8700000001</v>
      </c>
      <c r="O14" s="9">
        <v>6058597.54</v>
      </c>
      <c r="P14" s="9">
        <v>6135725.0099999998</v>
      </c>
      <c r="Q14" s="9">
        <v>6162631.1699999999</v>
      </c>
      <c r="R14" s="9">
        <v>6244809.7800000003</v>
      </c>
      <c r="S14" s="9">
        <v>6254616.7300000004</v>
      </c>
      <c r="T14" s="9">
        <v>6297149.4500000002</v>
      </c>
      <c r="U14" s="9">
        <v>6299968.3899999997</v>
      </c>
      <c r="V14" s="9">
        <v>6391855.6500000004</v>
      </c>
      <c r="W14" s="9">
        <v>6461009.5499999998</v>
      </c>
      <c r="X14" s="9">
        <v>6461009.5499999998</v>
      </c>
      <c r="Y14" s="9">
        <v>6585807.0800000001</v>
      </c>
      <c r="Z14" s="14">
        <v>6636009.7199999997</v>
      </c>
    </row>
    <row r="15" spans="1:27" x14ac:dyDescent="0.2">
      <c r="A15" s="8" t="s">
        <v>20</v>
      </c>
      <c r="B15" s="8" t="s">
        <v>21</v>
      </c>
      <c r="C15" s="8" t="s">
        <v>22</v>
      </c>
      <c r="D15" s="8" t="s">
        <v>27</v>
      </c>
      <c r="E15" s="8" t="s">
        <v>44</v>
      </c>
      <c r="F15" s="8" t="s">
        <v>46</v>
      </c>
      <c r="G15" s="9">
        <v>2216410.7599999998</v>
      </c>
      <c r="H15" s="9">
        <v>2216410.7599999998</v>
      </c>
      <c r="I15" s="9">
        <v>2216410.7599999998</v>
      </c>
      <c r="J15" s="9">
        <v>2216410.7599999998</v>
      </c>
      <c r="K15" s="9">
        <v>2216410.7599999998</v>
      </c>
      <c r="L15" s="9">
        <v>2216410.7599999998</v>
      </c>
      <c r="M15" s="9">
        <v>2216410.7599999998</v>
      </c>
      <c r="N15" s="9">
        <v>2216410.7599999998</v>
      </c>
      <c r="O15" s="9">
        <v>2216410.7599999998</v>
      </c>
      <c r="P15" s="9">
        <v>2216410.7599999998</v>
      </c>
      <c r="Q15" s="9">
        <v>2216410.7599999998</v>
      </c>
      <c r="R15" s="9">
        <v>2216410.7599999998</v>
      </c>
      <c r="S15" s="9">
        <v>2216410.7599999998</v>
      </c>
      <c r="T15" s="9">
        <v>2216410.7599999998</v>
      </c>
      <c r="U15" s="9">
        <v>2216410.7599999998</v>
      </c>
      <c r="V15" s="9">
        <v>2216410.7599999998</v>
      </c>
      <c r="W15" s="9">
        <v>2216410.7599999998</v>
      </c>
      <c r="X15" s="9">
        <v>2216410.7599999998</v>
      </c>
      <c r="Y15" s="9">
        <v>2216410.7599999998</v>
      </c>
      <c r="Z15" s="14">
        <v>2236535.5</v>
      </c>
    </row>
    <row r="16" spans="1:27" x14ac:dyDescent="0.2">
      <c r="A16" s="8" t="s">
        <v>20</v>
      </c>
      <c r="B16" s="8" t="s">
        <v>21</v>
      </c>
      <c r="C16" s="8" t="s">
        <v>22</v>
      </c>
      <c r="D16" s="8" t="s">
        <v>27</v>
      </c>
      <c r="E16" s="8" t="s">
        <v>47</v>
      </c>
      <c r="F16" s="8" t="s">
        <v>48</v>
      </c>
      <c r="G16" s="9">
        <v>4894780.78</v>
      </c>
      <c r="H16" s="9">
        <v>4904150.05</v>
      </c>
      <c r="I16" s="9">
        <v>4922920.5999999996</v>
      </c>
      <c r="J16" s="9">
        <v>4949610.1900000004</v>
      </c>
      <c r="K16" s="9">
        <v>4982845.47</v>
      </c>
      <c r="L16" s="9">
        <v>5032199.22</v>
      </c>
      <c r="M16" s="9">
        <v>5078040.57</v>
      </c>
      <c r="N16" s="9">
        <v>5110294.76</v>
      </c>
      <c r="O16" s="9">
        <v>5129949.9000000004</v>
      </c>
      <c r="P16" s="9">
        <v>5146704.92</v>
      </c>
      <c r="Q16" s="9">
        <v>5191808.88</v>
      </c>
      <c r="R16" s="9">
        <v>5216441.74</v>
      </c>
      <c r="S16" s="9">
        <v>5236176.59</v>
      </c>
      <c r="T16" s="9">
        <v>5251920.3600000003</v>
      </c>
      <c r="U16" s="9">
        <v>5266429.1900000004</v>
      </c>
      <c r="V16" s="9">
        <v>5325846.8600000003</v>
      </c>
      <c r="W16" s="9">
        <v>5345516.51</v>
      </c>
      <c r="X16" s="9">
        <v>5358188.0199999996</v>
      </c>
      <c r="Y16" s="9">
        <v>5394624.0599999996</v>
      </c>
      <c r="Z16" s="14">
        <v>5431242.1799999997</v>
      </c>
    </row>
    <row r="17" spans="1:26" x14ac:dyDescent="0.2">
      <c r="A17" s="8" t="s">
        <v>20</v>
      </c>
      <c r="B17" s="8" t="s">
        <v>21</v>
      </c>
      <c r="C17" s="8" t="s">
        <v>22</v>
      </c>
      <c r="D17" s="8" t="s">
        <v>27</v>
      </c>
      <c r="E17" s="8" t="s">
        <v>47</v>
      </c>
      <c r="F17" s="8" t="s">
        <v>49</v>
      </c>
      <c r="G17" s="9">
        <v>593040.09</v>
      </c>
      <c r="H17" s="9">
        <v>593040.09</v>
      </c>
      <c r="I17" s="9">
        <v>593040.09</v>
      </c>
      <c r="J17" s="9">
        <v>593040.09</v>
      </c>
      <c r="K17" s="9">
        <v>593040.09</v>
      </c>
      <c r="L17" s="9">
        <v>593040.09</v>
      </c>
      <c r="M17" s="9">
        <v>593040.09</v>
      </c>
      <c r="N17" s="9">
        <v>593040.09</v>
      </c>
      <c r="O17" s="9">
        <v>593040.09</v>
      </c>
      <c r="P17" s="9">
        <v>593040.09</v>
      </c>
      <c r="Q17" s="9">
        <v>593040.09</v>
      </c>
      <c r="R17" s="9">
        <v>593040.09</v>
      </c>
      <c r="S17" s="9">
        <v>593040.09</v>
      </c>
      <c r="T17" s="9">
        <v>593040.09</v>
      </c>
      <c r="U17" s="9">
        <v>593040.09</v>
      </c>
      <c r="V17" s="9">
        <v>593040.09</v>
      </c>
      <c r="W17" s="9">
        <v>593040.09</v>
      </c>
      <c r="X17" s="9">
        <v>593040.09</v>
      </c>
      <c r="Y17" s="9">
        <v>593040.09</v>
      </c>
      <c r="Z17" s="14">
        <v>593040.09</v>
      </c>
    </row>
    <row r="18" spans="1:26" x14ac:dyDescent="0.2">
      <c r="A18" s="8" t="s">
        <v>20</v>
      </c>
      <c r="B18" s="8" t="s">
        <v>21</v>
      </c>
      <c r="C18" s="8" t="s">
        <v>22</v>
      </c>
      <c r="D18" s="8" t="s">
        <v>27</v>
      </c>
      <c r="E18" s="8" t="s">
        <v>50</v>
      </c>
      <c r="F18" s="8" t="s">
        <v>51</v>
      </c>
      <c r="G18" s="9">
        <v>1861833.78</v>
      </c>
      <c r="H18" s="9">
        <v>1861833.78</v>
      </c>
      <c r="I18" s="9">
        <v>1861833.78</v>
      </c>
      <c r="J18" s="9">
        <v>1861833.78</v>
      </c>
      <c r="K18" s="9">
        <v>1861833.78</v>
      </c>
      <c r="L18" s="9">
        <v>1893921.7</v>
      </c>
      <c r="M18" s="9">
        <v>1893921.7</v>
      </c>
      <c r="N18" s="9">
        <v>1893921.7</v>
      </c>
      <c r="O18" s="9">
        <v>1919234.55</v>
      </c>
      <c r="P18" s="9">
        <v>1939776.55</v>
      </c>
      <c r="Q18" s="9">
        <v>1939776.55</v>
      </c>
      <c r="R18" s="9">
        <v>1939776.55</v>
      </c>
      <c r="S18" s="9">
        <v>1941025.24</v>
      </c>
      <c r="T18" s="9">
        <v>1941025.24</v>
      </c>
      <c r="U18" s="9">
        <v>1941025.24</v>
      </c>
      <c r="V18" s="9">
        <v>1942125.5</v>
      </c>
      <c r="W18" s="9">
        <v>1942125.5</v>
      </c>
      <c r="X18" s="9">
        <v>1942125.5</v>
      </c>
      <c r="Y18" s="9">
        <v>1942064.5</v>
      </c>
      <c r="Z18" s="14">
        <v>1941904.23</v>
      </c>
    </row>
    <row r="19" spans="1:26" x14ac:dyDescent="0.2">
      <c r="A19" s="8" t="s">
        <v>20</v>
      </c>
      <c r="B19" s="8" t="s">
        <v>21</v>
      </c>
      <c r="C19" s="8" t="s">
        <v>22</v>
      </c>
      <c r="D19" s="8" t="s">
        <v>27</v>
      </c>
      <c r="E19" s="8" t="s">
        <v>52</v>
      </c>
      <c r="F19" s="8" t="s">
        <v>53</v>
      </c>
      <c r="G19" s="9">
        <v>1694787.28</v>
      </c>
      <c r="H19" s="9">
        <v>1694787.28</v>
      </c>
      <c r="I19" s="9">
        <v>1694787.28</v>
      </c>
      <c r="J19" s="9">
        <v>1694787.28</v>
      </c>
      <c r="K19" s="9">
        <v>1694787.28</v>
      </c>
      <c r="L19" s="9">
        <v>1694787.28</v>
      </c>
      <c r="M19" s="9">
        <v>1694787.28</v>
      </c>
      <c r="N19" s="9">
        <v>1694787.28</v>
      </c>
      <c r="O19" s="9">
        <v>1694787.28</v>
      </c>
      <c r="P19" s="9">
        <v>1694787.28</v>
      </c>
      <c r="Q19" s="9">
        <v>1694787.28</v>
      </c>
      <c r="R19" s="9">
        <v>1694787.28</v>
      </c>
      <c r="S19" s="9">
        <v>1694787.28</v>
      </c>
      <c r="T19" s="9">
        <v>1694787.28</v>
      </c>
      <c r="U19" s="9">
        <v>1694787.28</v>
      </c>
      <c r="V19" s="9">
        <v>1694787.28</v>
      </c>
      <c r="W19" s="9">
        <v>1694787.28</v>
      </c>
      <c r="X19" s="9">
        <v>1694787.28</v>
      </c>
      <c r="Y19" s="9">
        <v>1735689.87</v>
      </c>
      <c r="Z19" s="14">
        <v>1735689.87</v>
      </c>
    </row>
    <row r="20" spans="1:26" x14ac:dyDescent="0.2">
      <c r="A20" s="8" t="s">
        <v>20</v>
      </c>
      <c r="B20" s="8" t="s">
        <v>21</v>
      </c>
      <c r="C20" s="8" t="s">
        <v>22</v>
      </c>
      <c r="D20" s="8" t="s">
        <v>27</v>
      </c>
      <c r="E20" s="8" t="s">
        <v>54</v>
      </c>
      <c r="F20" s="8" t="s">
        <v>55</v>
      </c>
      <c r="G20" s="9">
        <v>1099525.71</v>
      </c>
      <c r="H20" s="9">
        <v>1099525.71</v>
      </c>
      <c r="I20" s="9">
        <v>1099525.71</v>
      </c>
      <c r="J20" s="9">
        <v>1099525.71</v>
      </c>
      <c r="K20" s="9">
        <v>1099525.71</v>
      </c>
      <c r="L20" s="9">
        <v>1099525.71</v>
      </c>
      <c r="M20" s="9">
        <v>1099525.71</v>
      </c>
      <c r="N20" s="9">
        <v>1099525.71</v>
      </c>
      <c r="O20" s="9">
        <v>1099525.71</v>
      </c>
      <c r="P20" s="9">
        <v>1099525.71</v>
      </c>
      <c r="Q20" s="9">
        <v>1099525.71</v>
      </c>
      <c r="R20" s="9">
        <v>1099525.71</v>
      </c>
      <c r="S20" s="9">
        <v>1099525.71</v>
      </c>
      <c r="T20" s="9">
        <v>1099525.71</v>
      </c>
      <c r="U20" s="9">
        <v>1099525.71</v>
      </c>
      <c r="V20" s="9">
        <v>1099525.71</v>
      </c>
      <c r="W20" s="9">
        <v>1099525.71</v>
      </c>
      <c r="X20" s="9">
        <v>1099525.71</v>
      </c>
      <c r="Y20" s="9">
        <v>1106767.4099999999</v>
      </c>
      <c r="Z20" s="14">
        <v>1106767.4099999999</v>
      </c>
    </row>
    <row r="21" spans="1:26" x14ac:dyDescent="0.2">
      <c r="A21" s="8" t="s">
        <v>20</v>
      </c>
      <c r="B21" s="8" t="s">
        <v>21</v>
      </c>
      <c r="C21" s="8" t="s">
        <v>22</v>
      </c>
      <c r="D21" s="8" t="s">
        <v>27</v>
      </c>
      <c r="E21" s="8" t="s">
        <v>56</v>
      </c>
      <c r="F21" s="8" t="s">
        <v>57</v>
      </c>
      <c r="G21" s="9">
        <v>188562.35</v>
      </c>
      <c r="H21" s="9">
        <v>188562.35</v>
      </c>
      <c r="I21" s="9">
        <v>188562.35</v>
      </c>
      <c r="J21" s="9">
        <v>188562.35</v>
      </c>
      <c r="K21" s="9">
        <v>188562.35</v>
      </c>
      <c r="L21" s="9">
        <v>188562.35</v>
      </c>
      <c r="M21" s="9">
        <v>188562.35</v>
      </c>
      <c r="N21" s="9">
        <v>188562.35</v>
      </c>
      <c r="O21" s="9">
        <v>188562.35</v>
      </c>
      <c r="P21" s="9">
        <v>188562.35</v>
      </c>
      <c r="Q21" s="9">
        <v>188562.35</v>
      </c>
      <c r="R21" s="9">
        <v>188562.35</v>
      </c>
      <c r="S21" s="9">
        <v>188562.35</v>
      </c>
      <c r="T21" s="9">
        <v>188562.35</v>
      </c>
      <c r="U21" s="9">
        <v>188562.35</v>
      </c>
      <c r="V21" s="9">
        <v>188562.35</v>
      </c>
      <c r="W21" s="9">
        <v>188562.35</v>
      </c>
      <c r="X21" s="9">
        <v>188562.35</v>
      </c>
      <c r="Y21" s="9">
        <v>188562.35</v>
      </c>
      <c r="Z21" s="14">
        <v>188562.35</v>
      </c>
    </row>
    <row r="22" spans="1:26" x14ac:dyDescent="0.2">
      <c r="A22" s="8" t="s">
        <v>20</v>
      </c>
      <c r="B22" s="8" t="s">
        <v>21</v>
      </c>
      <c r="C22" s="8" t="s">
        <v>22</v>
      </c>
      <c r="D22" s="8" t="s">
        <v>27</v>
      </c>
      <c r="E22" s="8" t="s">
        <v>58</v>
      </c>
      <c r="F22" s="8" t="s">
        <v>59</v>
      </c>
      <c r="G22" s="9">
        <v>19074.7</v>
      </c>
      <c r="H22" s="9">
        <v>19074.7</v>
      </c>
      <c r="I22" s="9">
        <v>19074.7</v>
      </c>
      <c r="J22" s="9">
        <v>19074.7</v>
      </c>
      <c r="K22" s="9">
        <v>19074.7</v>
      </c>
      <c r="L22" s="9">
        <v>19074.7</v>
      </c>
      <c r="M22" s="9">
        <v>19074.7</v>
      </c>
      <c r="N22" s="9">
        <v>19074.7</v>
      </c>
      <c r="O22" s="9">
        <v>19074.7</v>
      </c>
      <c r="P22" s="9">
        <v>19074.7</v>
      </c>
      <c r="Q22" s="9">
        <v>19074.7</v>
      </c>
      <c r="R22" s="9">
        <v>19074.7</v>
      </c>
      <c r="S22" s="9">
        <v>19074.7</v>
      </c>
      <c r="T22" s="9">
        <v>19074.7</v>
      </c>
      <c r="U22" s="9">
        <v>19074.7</v>
      </c>
      <c r="V22" s="9">
        <v>19074.7</v>
      </c>
      <c r="W22" s="9">
        <v>19074.7</v>
      </c>
      <c r="X22" s="9">
        <v>19074.7</v>
      </c>
      <c r="Y22" s="9">
        <v>19074.7</v>
      </c>
      <c r="Z22" s="14">
        <v>19074.7</v>
      </c>
    </row>
    <row r="23" spans="1:26" x14ac:dyDescent="0.2">
      <c r="A23" s="8" t="s">
        <v>20</v>
      </c>
      <c r="B23" s="8" t="s">
        <v>21</v>
      </c>
      <c r="C23" s="8" t="s">
        <v>22</v>
      </c>
      <c r="D23" s="8" t="s">
        <v>60</v>
      </c>
      <c r="E23" s="8" t="s">
        <v>61</v>
      </c>
      <c r="F23" s="8" t="s">
        <v>62</v>
      </c>
      <c r="G23" s="9">
        <v>16463.04</v>
      </c>
      <c r="H23" s="9">
        <v>16463.04</v>
      </c>
      <c r="I23" s="9">
        <v>16463.04</v>
      </c>
      <c r="J23" s="9">
        <v>16463.04</v>
      </c>
      <c r="K23" s="9">
        <v>16463.04</v>
      </c>
      <c r="L23" s="9">
        <v>16463.04</v>
      </c>
      <c r="M23" s="9">
        <v>16463.04</v>
      </c>
      <c r="N23" s="9">
        <v>16463.04</v>
      </c>
      <c r="O23" s="9">
        <v>16463.04</v>
      </c>
      <c r="P23" s="9">
        <v>16463.04</v>
      </c>
      <c r="Q23" s="9">
        <v>16463.04</v>
      </c>
      <c r="R23" s="9">
        <v>16463.04</v>
      </c>
      <c r="S23" s="9">
        <v>16463.04</v>
      </c>
      <c r="T23" s="9">
        <v>16463.04</v>
      </c>
      <c r="U23" s="9">
        <v>16463.04</v>
      </c>
      <c r="V23" s="9">
        <v>16463.04</v>
      </c>
      <c r="W23" s="9">
        <v>16463.04</v>
      </c>
      <c r="X23" s="9">
        <v>16463.04</v>
      </c>
      <c r="Y23" s="9">
        <v>16463.04</v>
      </c>
      <c r="Z23" s="14">
        <v>16463.04</v>
      </c>
    </row>
    <row r="24" spans="1:26" x14ac:dyDescent="0.2">
      <c r="A24" s="8" t="s">
        <v>20</v>
      </c>
      <c r="B24" s="8" t="s">
        <v>21</v>
      </c>
      <c r="C24" s="8" t="s">
        <v>22</v>
      </c>
      <c r="D24" s="8" t="s">
        <v>60</v>
      </c>
      <c r="E24" s="8" t="s">
        <v>63</v>
      </c>
      <c r="F24" s="8" t="s">
        <v>64</v>
      </c>
      <c r="G24" s="9">
        <v>68679.06</v>
      </c>
      <c r="H24" s="9">
        <v>68679.06</v>
      </c>
      <c r="I24" s="9">
        <v>68679.06</v>
      </c>
      <c r="J24" s="9">
        <v>68679.06</v>
      </c>
      <c r="K24" s="9">
        <v>68679.06</v>
      </c>
      <c r="L24" s="9">
        <v>68679.06</v>
      </c>
      <c r="M24" s="9">
        <v>68679.06</v>
      </c>
      <c r="N24" s="9">
        <v>68679.06</v>
      </c>
      <c r="O24" s="9">
        <v>68679.06</v>
      </c>
      <c r="P24" s="9">
        <v>83679.06</v>
      </c>
      <c r="Q24" s="9">
        <v>83679.06</v>
      </c>
      <c r="R24" s="9">
        <v>83679.06</v>
      </c>
      <c r="S24" s="9">
        <v>83679.06</v>
      </c>
      <c r="T24" s="9">
        <v>83679.06</v>
      </c>
      <c r="U24" s="9">
        <v>83679.06</v>
      </c>
      <c r="V24" s="9">
        <v>83679.06</v>
      </c>
      <c r="W24" s="9">
        <v>83679.06</v>
      </c>
      <c r="X24" s="9">
        <v>83679.06</v>
      </c>
      <c r="Y24" s="9">
        <v>83679.06</v>
      </c>
      <c r="Z24" s="14">
        <v>83679.06</v>
      </c>
    </row>
    <row r="25" spans="1:26" x14ac:dyDescent="0.2">
      <c r="A25" s="8" t="s">
        <v>20</v>
      </c>
      <c r="B25" s="8" t="s">
        <v>21</v>
      </c>
      <c r="C25" s="8" t="s">
        <v>22</v>
      </c>
      <c r="D25" s="8" t="s">
        <v>60</v>
      </c>
      <c r="E25" s="8" t="s">
        <v>63</v>
      </c>
      <c r="F25" s="8" t="s">
        <v>65</v>
      </c>
      <c r="G25" s="9">
        <v>52132.36</v>
      </c>
      <c r="H25" s="9">
        <v>52132.36</v>
      </c>
      <c r="I25" s="9">
        <v>52132.36</v>
      </c>
      <c r="J25" s="9">
        <v>52132.36</v>
      </c>
      <c r="K25" s="9">
        <v>52132.36</v>
      </c>
      <c r="L25" s="9">
        <v>52132.36</v>
      </c>
      <c r="M25" s="9">
        <v>52132.36</v>
      </c>
      <c r="N25" s="9">
        <v>52132.36</v>
      </c>
      <c r="O25" s="9">
        <v>52132.36</v>
      </c>
      <c r="P25" s="9">
        <v>52132.36</v>
      </c>
      <c r="Q25" s="9">
        <v>52132.36</v>
      </c>
      <c r="R25" s="9">
        <v>52132.36</v>
      </c>
      <c r="S25" s="9">
        <v>52132.36</v>
      </c>
      <c r="T25" s="9">
        <v>52132.36</v>
      </c>
      <c r="U25" s="9">
        <v>52132.36</v>
      </c>
      <c r="V25" s="9">
        <v>52132.36</v>
      </c>
      <c r="W25" s="9">
        <v>52132.36</v>
      </c>
      <c r="X25" s="9">
        <v>52132.36</v>
      </c>
      <c r="Y25" s="9">
        <v>52132.36</v>
      </c>
      <c r="Z25" s="14">
        <v>52132.36</v>
      </c>
    </row>
    <row r="26" spans="1:26" x14ac:dyDescent="0.2">
      <c r="A26" s="8" t="s">
        <v>20</v>
      </c>
      <c r="B26" s="8" t="s">
        <v>21</v>
      </c>
      <c r="C26" s="8" t="s">
        <v>22</v>
      </c>
      <c r="D26" s="8" t="s">
        <v>60</v>
      </c>
      <c r="E26" s="8" t="s">
        <v>56</v>
      </c>
      <c r="F26" s="8" t="s">
        <v>66</v>
      </c>
      <c r="G26" s="9">
        <v>93951.24</v>
      </c>
      <c r="H26" s="9">
        <v>93951.24</v>
      </c>
      <c r="I26" s="9">
        <v>93951.24</v>
      </c>
      <c r="J26" s="9">
        <v>93951.24</v>
      </c>
      <c r="K26" s="9">
        <v>93951.24</v>
      </c>
      <c r="L26" s="9">
        <v>93951.24</v>
      </c>
      <c r="M26" s="9">
        <v>93951.24</v>
      </c>
      <c r="N26" s="9">
        <v>93951.24</v>
      </c>
      <c r="O26" s="9">
        <v>93951.24</v>
      </c>
      <c r="P26" s="9">
        <v>93951.24</v>
      </c>
      <c r="Q26" s="9">
        <v>93951.24</v>
      </c>
      <c r="R26" s="9">
        <v>88533.15</v>
      </c>
      <c r="S26" s="9">
        <v>88533.15</v>
      </c>
      <c r="T26" s="9">
        <v>88533.15</v>
      </c>
      <c r="U26" s="9">
        <v>88533.15</v>
      </c>
      <c r="V26" s="9">
        <v>88533.15</v>
      </c>
      <c r="W26" s="9">
        <v>66286.11</v>
      </c>
      <c r="X26" s="9">
        <v>66286.11</v>
      </c>
      <c r="Y26" s="9">
        <v>66286.11</v>
      </c>
      <c r="Z26" s="14">
        <v>64832.04</v>
      </c>
    </row>
    <row r="27" spans="1:26" x14ac:dyDescent="0.2">
      <c r="A27" s="8" t="s">
        <v>20</v>
      </c>
      <c r="B27" s="8" t="s">
        <v>21</v>
      </c>
      <c r="C27" s="8" t="s">
        <v>22</v>
      </c>
      <c r="D27" s="8" t="s">
        <v>60</v>
      </c>
      <c r="E27" s="8" t="s">
        <v>56</v>
      </c>
      <c r="F27" s="8" t="s">
        <v>67</v>
      </c>
      <c r="G27" s="9">
        <v>63210.39</v>
      </c>
      <c r="H27" s="9">
        <v>63210.39</v>
      </c>
      <c r="I27" s="9">
        <v>63210.39</v>
      </c>
      <c r="J27" s="9">
        <v>63210.39</v>
      </c>
      <c r="K27" s="9">
        <v>63210.39</v>
      </c>
      <c r="L27" s="9">
        <v>57716.71</v>
      </c>
      <c r="M27" s="9">
        <v>57716.71</v>
      </c>
      <c r="N27" s="9">
        <v>57716.71</v>
      </c>
      <c r="O27" s="9">
        <v>57716.71</v>
      </c>
      <c r="P27" s="9">
        <v>57716.71</v>
      </c>
      <c r="Q27" s="9">
        <v>57716.71</v>
      </c>
      <c r="R27" s="9">
        <v>57716.71</v>
      </c>
      <c r="S27" s="9">
        <v>57716.71</v>
      </c>
      <c r="T27" s="9">
        <v>57716.71</v>
      </c>
      <c r="U27" s="9">
        <v>57716.71</v>
      </c>
      <c r="V27" s="9">
        <v>57716.71</v>
      </c>
      <c r="W27" s="9">
        <v>55436.67</v>
      </c>
      <c r="X27" s="9">
        <v>55436.67</v>
      </c>
      <c r="Y27" s="9">
        <v>55436.67</v>
      </c>
      <c r="Z27" s="14">
        <v>55436.67</v>
      </c>
    </row>
    <row r="28" spans="1:26" x14ac:dyDescent="0.2">
      <c r="A28" s="8" t="s">
        <v>20</v>
      </c>
      <c r="B28" s="8" t="s">
        <v>21</v>
      </c>
      <c r="C28" s="8" t="s">
        <v>22</v>
      </c>
      <c r="D28" s="8" t="s">
        <v>60</v>
      </c>
      <c r="E28" s="8" t="s">
        <v>56</v>
      </c>
      <c r="F28" s="8" t="s">
        <v>68</v>
      </c>
      <c r="G28" s="9">
        <v>111291.03</v>
      </c>
      <c r="H28" s="9">
        <v>111291.03</v>
      </c>
      <c r="I28" s="9">
        <v>111291.03</v>
      </c>
      <c r="J28" s="9">
        <v>111291.03</v>
      </c>
      <c r="K28" s="9">
        <v>111291.03</v>
      </c>
      <c r="L28" s="9">
        <v>111291.03</v>
      </c>
      <c r="M28" s="9">
        <v>111291.03</v>
      </c>
      <c r="N28" s="9">
        <v>111291.03</v>
      </c>
      <c r="O28" s="9">
        <v>111291.03</v>
      </c>
      <c r="P28" s="9">
        <v>111291.03</v>
      </c>
      <c r="Q28" s="9">
        <v>111291.03</v>
      </c>
      <c r="R28" s="9">
        <v>111291.03</v>
      </c>
      <c r="S28" s="9">
        <v>111291.03</v>
      </c>
      <c r="T28" s="9">
        <v>111291.03</v>
      </c>
      <c r="U28" s="9">
        <v>111291.03</v>
      </c>
      <c r="V28" s="9">
        <v>111291.03</v>
      </c>
      <c r="W28" s="9">
        <v>111291.03</v>
      </c>
      <c r="X28" s="9">
        <v>111291.03</v>
      </c>
      <c r="Y28" s="9">
        <v>111291.03</v>
      </c>
      <c r="Z28" s="14">
        <v>111291.03</v>
      </c>
    </row>
    <row r="29" spans="1:26" x14ac:dyDescent="0.2">
      <c r="A29" s="8" t="s">
        <v>20</v>
      </c>
      <c r="B29" s="8" t="s">
        <v>21</v>
      </c>
      <c r="C29" s="8" t="s">
        <v>22</v>
      </c>
      <c r="D29" s="8" t="s">
        <v>60</v>
      </c>
      <c r="E29" s="8" t="s">
        <v>56</v>
      </c>
      <c r="F29" s="8" t="s">
        <v>69</v>
      </c>
      <c r="G29" s="9">
        <v>940672.75</v>
      </c>
      <c r="H29" s="9">
        <v>940672.75</v>
      </c>
      <c r="I29" s="9">
        <v>385907.32</v>
      </c>
      <c r="J29" s="9">
        <v>385907.32</v>
      </c>
      <c r="K29" s="9">
        <v>385907.32</v>
      </c>
      <c r="L29" s="9">
        <v>385907.32</v>
      </c>
      <c r="M29" s="9">
        <v>385907.32</v>
      </c>
      <c r="N29" s="9">
        <v>385907.32</v>
      </c>
      <c r="O29" s="9">
        <v>385907.32</v>
      </c>
      <c r="P29" s="9">
        <v>385907.32</v>
      </c>
      <c r="Q29" s="9">
        <v>385907.32</v>
      </c>
      <c r="R29" s="9">
        <v>385907.32</v>
      </c>
      <c r="S29" s="9">
        <v>385907.32</v>
      </c>
      <c r="T29" s="9">
        <v>385907.32</v>
      </c>
      <c r="U29" s="9">
        <v>385907.32</v>
      </c>
      <c r="V29" s="9">
        <v>385907.32</v>
      </c>
      <c r="W29" s="9">
        <v>385907.32</v>
      </c>
      <c r="X29" s="9">
        <v>385907.32</v>
      </c>
      <c r="Y29" s="9">
        <v>385907.32</v>
      </c>
      <c r="Z29" s="14">
        <v>385907.32</v>
      </c>
    </row>
    <row r="30" spans="1:26" x14ac:dyDescent="0.2">
      <c r="A30" s="8" t="s">
        <v>20</v>
      </c>
      <c r="B30" s="8" t="s">
        <v>21</v>
      </c>
      <c r="C30" s="8" t="s">
        <v>22</v>
      </c>
      <c r="D30" s="8" t="s">
        <v>60</v>
      </c>
      <c r="E30" s="8" t="s">
        <v>70</v>
      </c>
      <c r="F30" s="8" t="s">
        <v>71</v>
      </c>
      <c r="G30" s="9">
        <v>86066.93</v>
      </c>
      <c r="H30" s="9">
        <v>86066.93</v>
      </c>
      <c r="I30" s="9">
        <v>86066.93</v>
      </c>
      <c r="J30" s="9">
        <v>86066.93</v>
      </c>
      <c r="K30" s="9">
        <v>86066.93</v>
      </c>
      <c r="L30" s="9">
        <v>86066.93</v>
      </c>
      <c r="M30" s="9">
        <v>86066.93</v>
      </c>
      <c r="N30" s="9">
        <v>86066.93</v>
      </c>
      <c r="O30" s="9">
        <v>86066.93</v>
      </c>
      <c r="P30" s="9">
        <v>86066.93</v>
      </c>
      <c r="Q30" s="9">
        <v>86066.93</v>
      </c>
      <c r="R30" s="9">
        <v>86066.93</v>
      </c>
      <c r="S30" s="9">
        <v>86066.93</v>
      </c>
      <c r="T30" s="9">
        <v>86066.93</v>
      </c>
      <c r="U30" s="9">
        <v>86066.93</v>
      </c>
      <c r="V30" s="9">
        <v>86066.93</v>
      </c>
      <c r="W30" s="9">
        <v>86066.93</v>
      </c>
      <c r="X30" s="9">
        <v>86066.93</v>
      </c>
      <c r="Y30" s="9">
        <v>86066.93</v>
      </c>
      <c r="Z30" s="14">
        <v>86066.930000000008</v>
      </c>
    </row>
    <row r="31" spans="1:26" x14ac:dyDescent="0.2">
      <c r="A31" s="8" t="s">
        <v>20</v>
      </c>
      <c r="B31" s="8" t="s">
        <v>21</v>
      </c>
      <c r="C31" s="8" t="s">
        <v>22</v>
      </c>
      <c r="D31" s="8" t="s">
        <v>60</v>
      </c>
      <c r="E31" s="8" t="s">
        <v>70</v>
      </c>
      <c r="F31" s="8" t="s">
        <v>72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14">
        <v>0</v>
      </c>
    </row>
    <row r="32" spans="1:26" x14ac:dyDescent="0.2">
      <c r="A32" s="8" t="s">
        <v>20</v>
      </c>
      <c r="B32" s="8" t="s">
        <v>21</v>
      </c>
      <c r="C32" s="8" t="s">
        <v>22</v>
      </c>
      <c r="D32" s="8" t="s">
        <v>60</v>
      </c>
      <c r="E32" s="8" t="s">
        <v>70</v>
      </c>
      <c r="F32" s="8" t="s">
        <v>73</v>
      </c>
      <c r="G32" s="9">
        <v>671057.01</v>
      </c>
      <c r="H32" s="9">
        <v>671057.01</v>
      </c>
      <c r="I32" s="9">
        <v>671057.01</v>
      </c>
      <c r="J32" s="9">
        <v>671057.01</v>
      </c>
      <c r="K32" s="9">
        <v>671057.01</v>
      </c>
      <c r="L32" s="9">
        <v>671057.01</v>
      </c>
      <c r="M32" s="9">
        <v>671057.01</v>
      </c>
      <c r="N32" s="9">
        <v>671057.01</v>
      </c>
      <c r="O32" s="9">
        <v>671057.01</v>
      </c>
      <c r="P32" s="9">
        <v>671057.01</v>
      </c>
      <c r="Q32" s="9">
        <v>671057.01</v>
      </c>
      <c r="R32" s="9">
        <v>671057.01</v>
      </c>
      <c r="S32" s="9">
        <v>671057.01</v>
      </c>
      <c r="T32" s="9">
        <v>671057.01</v>
      </c>
      <c r="U32" s="9">
        <v>671057.01</v>
      </c>
      <c r="V32" s="9">
        <v>671057.01</v>
      </c>
      <c r="W32" s="9">
        <v>671057.01</v>
      </c>
      <c r="X32" s="9">
        <v>671057.01</v>
      </c>
      <c r="Y32" s="9">
        <v>671057.01</v>
      </c>
      <c r="Z32" s="14">
        <v>632578.05000000005</v>
      </c>
    </row>
    <row r="33" spans="1:26" x14ac:dyDescent="0.2">
      <c r="A33" s="8" t="s">
        <v>20</v>
      </c>
      <c r="B33" s="8" t="s">
        <v>21</v>
      </c>
      <c r="C33" s="8" t="s">
        <v>22</v>
      </c>
      <c r="D33" s="8" t="s">
        <v>60</v>
      </c>
      <c r="E33" s="8" t="s">
        <v>70</v>
      </c>
      <c r="F33" s="8" t="s">
        <v>74</v>
      </c>
      <c r="G33" s="9">
        <v>9739.48</v>
      </c>
      <c r="H33" s="9">
        <v>9739.48</v>
      </c>
      <c r="I33" s="9">
        <v>9739.48</v>
      </c>
      <c r="J33" s="9">
        <v>9739.48</v>
      </c>
      <c r="K33" s="9">
        <v>9739.48</v>
      </c>
      <c r="L33" s="9">
        <v>9739.48</v>
      </c>
      <c r="M33" s="9">
        <v>9739.48</v>
      </c>
      <c r="N33" s="9">
        <v>9739.48</v>
      </c>
      <c r="O33" s="9">
        <v>9739.48</v>
      </c>
      <c r="P33" s="9">
        <v>9739.48</v>
      </c>
      <c r="Q33" s="9">
        <v>9739.48</v>
      </c>
      <c r="R33" s="9">
        <v>9739.48</v>
      </c>
      <c r="S33" s="9">
        <v>9739.48</v>
      </c>
      <c r="T33" s="9">
        <v>9739.48</v>
      </c>
      <c r="U33" s="9">
        <v>9739.48</v>
      </c>
      <c r="V33" s="9">
        <v>9739.48</v>
      </c>
      <c r="W33" s="9">
        <v>9739.48</v>
      </c>
      <c r="X33" s="9">
        <v>9739.48</v>
      </c>
      <c r="Y33" s="9">
        <v>9739.48</v>
      </c>
      <c r="Z33" s="14">
        <v>9739.48</v>
      </c>
    </row>
    <row r="34" spans="1:26" x14ac:dyDescent="0.2">
      <c r="A34" s="8" t="s">
        <v>20</v>
      </c>
      <c r="B34" s="8" t="s">
        <v>21</v>
      </c>
      <c r="C34" s="8" t="s">
        <v>22</v>
      </c>
      <c r="D34" s="8" t="s">
        <v>60</v>
      </c>
      <c r="E34" s="8" t="s">
        <v>75</v>
      </c>
      <c r="F34" s="8" t="s">
        <v>76</v>
      </c>
      <c r="G34" s="9">
        <v>287465.45</v>
      </c>
      <c r="H34" s="9">
        <v>287465.45</v>
      </c>
      <c r="I34" s="9">
        <v>287465.45</v>
      </c>
      <c r="J34" s="9">
        <v>287465.45</v>
      </c>
      <c r="K34" s="9">
        <v>286572.15999999997</v>
      </c>
      <c r="L34" s="9">
        <v>286572.15999999997</v>
      </c>
      <c r="M34" s="9">
        <v>286572.15999999997</v>
      </c>
      <c r="N34" s="9">
        <v>286572.15999999997</v>
      </c>
      <c r="O34" s="9">
        <v>286572.15999999997</v>
      </c>
      <c r="P34" s="9">
        <v>286572.15999999997</v>
      </c>
      <c r="Q34" s="9">
        <v>286572.15999999997</v>
      </c>
      <c r="R34" s="9">
        <v>286572.15999999997</v>
      </c>
      <c r="S34" s="9">
        <v>286572.15999999997</v>
      </c>
      <c r="T34" s="9">
        <v>286572.15999999997</v>
      </c>
      <c r="U34" s="9">
        <v>286572.15999999997</v>
      </c>
      <c r="V34" s="9">
        <v>286572.15999999997</v>
      </c>
      <c r="W34" s="9">
        <v>286572.15999999997</v>
      </c>
      <c r="X34" s="9">
        <v>284133.15999999997</v>
      </c>
      <c r="Y34" s="9">
        <v>290339.94</v>
      </c>
      <c r="Z34" s="14">
        <v>290339.94</v>
      </c>
    </row>
    <row r="35" spans="1:26" x14ac:dyDescent="0.2">
      <c r="A35" s="8" t="s">
        <v>20</v>
      </c>
      <c r="B35" s="8" t="s">
        <v>21</v>
      </c>
      <c r="C35" s="8" t="s">
        <v>22</v>
      </c>
      <c r="D35" s="8" t="s">
        <v>60</v>
      </c>
      <c r="E35" s="8" t="s">
        <v>77</v>
      </c>
      <c r="F35" s="8" t="s">
        <v>78</v>
      </c>
      <c r="G35" s="9">
        <v>452230.64</v>
      </c>
      <c r="H35" s="9">
        <v>452230.64</v>
      </c>
      <c r="I35" s="9">
        <v>452230.64</v>
      </c>
      <c r="J35" s="9">
        <v>452230.64</v>
      </c>
      <c r="K35" s="9">
        <v>452230.64</v>
      </c>
      <c r="L35" s="9">
        <v>452230.64</v>
      </c>
      <c r="M35" s="9">
        <v>452230.64</v>
      </c>
      <c r="N35" s="9">
        <v>452230.64</v>
      </c>
      <c r="O35" s="9">
        <v>452230.64</v>
      </c>
      <c r="P35" s="9">
        <v>452230.64</v>
      </c>
      <c r="Q35" s="9">
        <v>452230.64</v>
      </c>
      <c r="R35" s="9">
        <v>452230.64</v>
      </c>
      <c r="S35" s="9">
        <v>452230.64</v>
      </c>
      <c r="T35" s="9">
        <v>452230.64</v>
      </c>
      <c r="U35" s="9">
        <v>452230.64</v>
      </c>
      <c r="V35" s="9">
        <v>452230.64</v>
      </c>
      <c r="W35" s="9">
        <v>452230.64</v>
      </c>
      <c r="X35" s="9">
        <v>452230.64</v>
      </c>
      <c r="Y35" s="9">
        <v>452230.64</v>
      </c>
      <c r="Z35" s="14">
        <v>452230.64</v>
      </c>
    </row>
    <row r="36" spans="1:26" x14ac:dyDescent="0.2">
      <c r="A36" s="8" t="s">
        <v>20</v>
      </c>
      <c r="B36" s="8" t="s">
        <v>21</v>
      </c>
      <c r="C36" s="8" t="s">
        <v>22</v>
      </c>
      <c r="D36" s="8" t="s">
        <v>60</v>
      </c>
      <c r="E36" s="8" t="s">
        <v>79</v>
      </c>
      <c r="F36" s="8" t="s">
        <v>80</v>
      </c>
      <c r="G36" s="9">
        <v>875913.18</v>
      </c>
      <c r="H36" s="9">
        <v>875913.18</v>
      </c>
      <c r="I36" s="9">
        <v>875913.18</v>
      </c>
      <c r="J36" s="9">
        <v>875913.18</v>
      </c>
      <c r="K36" s="9">
        <v>875913.18</v>
      </c>
      <c r="L36" s="9">
        <v>875913.18</v>
      </c>
      <c r="M36" s="9">
        <v>875913.18</v>
      </c>
      <c r="N36" s="9">
        <v>840684.61</v>
      </c>
      <c r="O36" s="9">
        <v>840684.61</v>
      </c>
      <c r="P36" s="9">
        <v>840684.61</v>
      </c>
      <c r="Q36" s="9">
        <v>840684.61</v>
      </c>
      <c r="R36" s="9">
        <v>840684.61</v>
      </c>
      <c r="S36" s="9">
        <v>803178.07</v>
      </c>
      <c r="T36" s="9">
        <v>803178.07</v>
      </c>
      <c r="U36" s="9">
        <v>803178.07</v>
      </c>
      <c r="V36" s="9">
        <v>803178.07</v>
      </c>
      <c r="W36" s="9">
        <v>803178.07</v>
      </c>
      <c r="X36" s="9">
        <v>803178.07</v>
      </c>
      <c r="Y36" s="9">
        <v>803178.07</v>
      </c>
      <c r="Z36" s="14">
        <v>803178.07000000007</v>
      </c>
    </row>
    <row r="37" spans="1:26" x14ac:dyDescent="0.2">
      <c r="A37" s="8" t="s">
        <v>20</v>
      </c>
      <c r="B37" s="8" t="s">
        <v>21</v>
      </c>
      <c r="C37" s="8" t="s">
        <v>22</v>
      </c>
      <c r="D37" s="8" t="s">
        <v>60</v>
      </c>
      <c r="E37" s="8" t="s">
        <v>79</v>
      </c>
      <c r="F37" s="8" t="s">
        <v>81</v>
      </c>
      <c r="G37" s="9">
        <v>20124.740000000002</v>
      </c>
      <c r="H37" s="9">
        <v>20124.740000000002</v>
      </c>
      <c r="I37" s="9">
        <v>20124.740000000002</v>
      </c>
      <c r="J37" s="9">
        <v>20124.740000000002</v>
      </c>
      <c r="K37" s="9">
        <v>20124.740000000002</v>
      </c>
      <c r="L37" s="9">
        <v>20124.740000000002</v>
      </c>
      <c r="M37" s="9">
        <v>20124.740000000002</v>
      </c>
      <c r="N37" s="9">
        <v>20124.740000000002</v>
      </c>
      <c r="O37" s="9">
        <v>20124.740000000002</v>
      </c>
      <c r="P37" s="9">
        <v>20124.740000000002</v>
      </c>
      <c r="Q37" s="9">
        <v>20124.740000000002</v>
      </c>
      <c r="R37" s="9">
        <v>20124.740000000002</v>
      </c>
      <c r="S37" s="9">
        <v>20124.740000000002</v>
      </c>
      <c r="T37" s="9">
        <v>20124.740000000002</v>
      </c>
      <c r="U37" s="9">
        <v>20124.740000000002</v>
      </c>
      <c r="V37" s="9">
        <v>20124.740000000002</v>
      </c>
      <c r="W37" s="9">
        <v>20124.740000000002</v>
      </c>
      <c r="X37" s="9">
        <v>20124.740000000002</v>
      </c>
      <c r="Y37" s="9">
        <v>20124.740000000002</v>
      </c>
      <c r="Z37" s="14">
        <v>0</v>
      </c>
    </row>
    <row r="38" spans="1:26" x14ac:dyDescent="0.2">
      <c r="A38" s="8" t="s">
        <v>20</v>
      </c>
      <c r="B38" s="8" t="s">
        <v>21</v>
      </c>
      <c r="C38" s="8" t="s">
        <v>22</v>
      </c>
      <c r="D38" s="8" t="s">
        <v>60</v>
      </c>
      <c r="E38" s="8" t="s">
        <v>58</v>
      </c>
      <c r="F38" s="8" t="s">
        <v>82</v>
      </c>
      <c r="G38" s="9">
        <v>42473.919999999998</v>
      </c>
      <c r="H38" s="9">
        <v>42473.919999999998</v>
      </c>
      <c r="I38" s="9">
        <v>42473.919999999998</v>
      </c>
      <c r="J38" s="9">
        <v>42473.919999999998</v>
      </c>
      <c r="K38" s="9">
        <v>42473.919999999998</v>
      </c>
      <c r="L38" s="9">
        <v>42473.919999999998</v>
      </c>
      <c r="M38" s="9">
        <v>42473.919999999998</v>
      </c>
      <c r="N38" s="9">
        <v>42473.919999999998</v>
      </c>
      <c r="O38" s="9">
        <v>42473.919999999998</v>
      </c>
      <c r="P38" s="9">
        <v>42473.919999999998</v>
      </c>
      <c r="Q38" s="9">
        <v>42473.919999999998</v>
      </c>
      <c r="R38" s="9">
        <v>42473.919999999998</v>
      </c>
      <c r="S38" s="9">
        <v>42473.919999999998</v>
      </c>
      <c r="T38" s="9">
        <v>42473.919999999998</v>
      </c>
      <c r="U38" s="9">
        <v>42473.919999999998</v>
      </c>
      <c r="V38" s="9">
        <v>42473.919999999998</v>
      </c>
      <c r="W38" s="9">
        <v>42473.919999999998</v>
      </c>
      <c r="X38" s="9">
        <v>42473.919999999998</v>
      </c>
      <c r="Y38" s="9">
        <v>42473.919999999998</v>
      </c>
      <c r="Z38" s="14">
        <v>42473.919999999998</v>
      </c>
    </row>
    <row r="39" spans="1:26" x14ac:dyDescent="0.2">
      <c r="A39" s="8" t="s">
        <v>20</v>
      </c>
      <c r="B39" s="8" t="s">
        <v>21</v>
      </c>
      <c r="C39" s="8" t="s">
        <v>22</v>
      </c>
      <c r="D39" s="8" t="s">
        <v>83</v>
      </c>
      <c r="E39" s="8" t="s">
        <v>84</v>
      </c>
      <c r="F39" s="8" t="s">
        <v>85</v>
      </c>
      <c r="G39" s="9">
        <v>23328.06</v>
      </c>
      <c r="H39" s="9">
        <v>23328.06</v>
      </c>
      <c r="I39" s="9">
        <v>23328.06</v>
      </c>
      <c r="J39" s="9">
        <v>23328.06</v>
      </c>
      <c r="K39" s="9">
        <v>23328.06</v>
      </c>
      <c r="L39" s="9">
        <v>23328.06</v>
      </c>
      <c r="M39" s="9">
        <v>23328.06</v>
      </c>
      <c r="N39" s="9">
        <v>23328.06</v>
      </c>
      <c r="O39" s="9">
        <v>23328.06</v>
      </c>
      <c r="P39" s="9">
        <v>23328.06</v>
      </c>
      <c r="Q39" s="9">
        <v>23328.06</v>
      </c>
      <c r="R39" s="9">
        <v>23328.06</v>
      </c>
      <c r="S39" s="9">
        <v>23328.06</v>
      </c>
      <c r="T39" s="9">
        <v>23328.06</v>
      </c>
      <c r="U39" s="9">
        <v>23328.06</v>
      </c>
      <c r="V39" s="9">
        <v>23328.06</v>
      </c>
      <c r="W39" s="9">
        <v>23328.06</v>
      </c>
      <c r="X39" s="9">
        <v>23328.06</v>
      </c>
      <c r="Y39" s="9">
        <v>23328.06</v>
      </c>
      <c r="Z39" s="14">
        <v>23328.06</v>
      </c>
    </row>
    <row r="40" spans="1:26" x14ac:dyDescent="0.2">
      <c r="A40" s="8" t="s">
        <v>20</v>
      </c>
      <c r="B40" s="8" t="s">
        <v>21</v>
      </c>
      <c r="C40" s="8" t="s">
        <v>22</v>
      </c>
      <c r="D40" s="8" t="s">
        <v>83</v>
      </c>
      <c r="E40" s="8" t="s">
        <v>86</v>
      </c>
      <c r="F40" s="8" t="s">
        <v>87</v>
      </c>
      <c r="G40" s="9">
        <v>14132.29</v>
      </c>
      <c r="H40" s="9">
        <v>14132.29</v>
      </c>
      <c r="I40" s="9">
        <v>14132.29</v>
      </c>
      <c r="J40" s="9">
        <v>14132.29</v>
      </c>
      <c r="K40" s="9">
        <v>14132.29</v>
      </c>
      <c r="L40" s="9">
        <v>14132.29</v>
      </c>
      <c r="M40" s="9">
        <v>14132.29</v>
      </c>
      <c r="N40" s="9">
        <v>14132.29</v>
      </c>
      <c r="O40" s="9">
        <v>14132.29</v>
      </c>
      <c r="P40" s="9">
        <v>14132.29</v>
      </c>
      <c r="Q40" s="9">
        <v>14132.29</v>
      </c>
      <c r="R40" s="9">
        <v>14132.29</v>
      </c>
      <c r="S40" s="9">
        <v>14132.29</v>
      </c>
      <c r="T40" s="9">
        <v>14132.29</v>
      </c>
      <c r="U40" s="9">
        <v>14132.29</v>
      </c>
      <c r="V40" s="9">
        <v>14132.29</v>
      </c>
      <c r="W40" s="9">
        <v>14132.29</v>
      </c>
      <c r="X40" s="9">
        <v>14132.29</v>
      </c>
      <c r="Y40" s="9">
        <v>14132.29</v>
      </c>
      <c r="Z40" s="14">
        <v>14132.29</v>
      </c>
    </row>
    <row r="41" spans="1:26" x14ac:dyDescent="0.2">
      <c r="A41" s="8" t="s">
        <v>20</v>
      </c>
      <c r="B41" s="8" t="s">
        <v>21</v>
      </c>
      <c r="C41" s="8" t="s">
        <v>88</v>
      </c>
      <c r="D41" s="8" t="s">
        <v>23</v>
      </c>
      <c r="E41" s="8" t="s">
        <v>24</v>
      </c>
      <c r="F41" s="8" t="s">
        <v>25</v>
      </c>
      <c r="G41" s="9" t="s">
        <v>26</v>
      </c>
      <c r="H41" s="9" t="s">
        <v>26</v>
      </c>
      <c r="I41" s="9" t="s">
        <v>26</v>
      </c>
      <c r="J41" s="9" t="s">
        <v>26</v>
      </c>
      <c r="K41" s="9" t="s">
        <v>26</v>
      </c>
      <c r="L41" s="9" t="s">
        <v>26</v>
      </c>
      <c r="M41" s="9">
        <v>25081.87</v>
      </c>
      <c r="N41" s="9">
        <v>25081.87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14">
        <v>25081.87</v>
      </c>
    </row>
    <row r="42" spans="1:26" x14ac:dyDescent="0.2">
      <c r="A42" s="8" t="s">
        <v>20</v>
      </c>
      <c r="B42" s="8" t="s">
        <v>21</v>
      </c>
      <c r="C42" s="8" t="s">
        <v>88</v>
      </c>
      <c r="D42" s="8" t="s">
        <v>27</v>
      </c>
      <c r="E42" s="8" t="s">
        <v>30</v>
      </c>
      <c r="F42" s="8" t="s">
        <v>31</v>
      </c>
      <c r="G42" s="9">
        <v>10706.11</v>
      </c>
      <c r="H42" s="9">
        <v>9167.81</v>
      </c>
      <c r="I42" s="9">
        <v>9167.81</v>
      </c>
      <c r="J42" s="9">
        <v>9167.81</v>
      </c>
      <c r="K42" s="9">
        <v>9167.81</v>
      </c>
      <c r="L42" s="9">
        <v>9167.81</v>
      </c>
      <c r="M42" s="9">
        <v>9167.81</v>
      </c>
      <c r="N42" s="9">
        <v>9167.81</v>
      </c>
      <c r="O42" s="9">
        <v>9167.81</v>
      </c>
      <c r="P42" s="9">
        <v>9167.81</v>
      </c>
      <c r="Q42" s="9">
        <v>9167.81</v>
      </c>
      <c r="R42" s="9">
        <v>9167.81</v>
      </c>
      <c r="S42" s="9">
        <v>9167.81</v>
      </c>
      <c r="T42" s="9">
        <v>9167.81</v>
      </c>
      <c r="U42" s="9">
        <v>9167.81</v>
      </c>
      <c r="V42" s="9">
        <v>9167.81</v>
      </c>
      <c r="W42" s="9">
        <v>9167.81</v>
      </c>
      <c r="X42" s="9">
        <v>9167.81</v>
      </c>
      <c r="Y42" s="9">
        <v>9167.81</v>
      </c>
      <c r="Z42" s="14">
        <v>9167.81</v>
      </c>
    </row>
    <row r="43" spans="1:26" x14ac:dyDescent="0.2">
      <c r="A43" s="8" t="s">
        <v>20</v>
      </c>
      <c r="B43" s="8" t="s">
        <v>21</v>
      </c>
      <c r="C43" s="8" t="s">
        <v>88</v>
      </c>
      <c r="D43" s="8" t="s">
        <v>27</v>
      </c>
      <c r="E43" s="8" t="s">
        <v>32</v>
      </c>
      <c r="F43" s="8" t="s">
        <v>33</v>
      </c>
      <c r="G43" s="9">
        <v>130934.09</v>
      </c>
      <c r="H43" s="9">
        <v>350527.76</v>
      </c>
      <c r="I43" s="9">
        <v>561638.07999999996</v>
      </c>
      <c r="J43" s="9">
        <v>892211.97</v>
      </c>
      <c r="K43" s="9">
        <v>975939.67</v>
      </c>
      <c r="L43" s="9">
        <v>1799393.08</v>
      </c>
      <c r="M43" s="9">
        <v>1849410.82</v>
      </c>
      <c r="N43" s="9">
        <v>1980323.59</v>
      </c>
      <c r="O43" s="9">
        <v>2117483.62</v>
      </c>
      <c r="P43" s="9">
        <v>2177963.12</v>
      </c>
      <c r="Q43" s="9">
        <v>2193092.2200000002</v>
      </c>
      <c r="R43" s="9">
        <v>2202743.12</v>
      </c>
      <c r="S43" s="9">
        <v>2383127.75</v>
      </c>
      <c r="T43" s="9">
        <v>3628818.68</v>
      </c>
      <c r="U43" s="9">
        <v>3620331.32</v>
      </c>
      <c r="V43" s="9">
        <v>3746090.09</v>
      </c>
      <c r="W43" s="9">
        <v>3863277.35</v>
      </c>
      <c r="X43" s="9">
        <v>4326269.08</v>
      </c>
      <c r="Y43" s="9">
        <v>4168149.43</v>
      </c>
      <c r="Z43" s="14">
        <v>4225761.37</v>
      </c>
    </row>
    <row r="44" spans="1:26" x14ac:dyDescent="0.2">
      <c r="A44" s="8" t="s">
        <v>20</v>
      </c>
      <c r="B44" s="8" t="s">
        <v>21</v>
      </c>
      <c r="C44" s="8" t="s">
        <v>88</v>
      </c>
      <c r="D44" s="8" t="s">
        <v>27</v>
      </c>
      <c r="E44" s="8" t="s">
        <v>32</v>
      </c>
      <c r="F44" s="8" t="s">
        <v>34</v>
      </c>
      <c r="G44" s="9" t="s">
        <v>26</v>
      </c>
      <c r="H44" s="9" t="s">
        <v>26</v>
      </c>
      <c r="I44" s="9" t="s">
        <v>26</v>
      </c>
      <c r="J44" s="9" t="s">
        <v>26</v>
      </c>
      <c r="K44" s="9" t="s">
        <v>26</v>
      </c>
      <c r="L44" s="9" t="s">
        <v>26</v>
      </c>
      <c r="M44" s="9" t="s">
        <v>26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46102.400000000001</v>
      </c>
      <c r="T44" s="9">
        <v>46102.400000000001</v>
      </c>
      <c r="U44" s="9">
        <v>630886.12</v>
      </c>
      <c r="V44" s="9">
        <v>836078.45</v>
      </c>
      <c r="W44" s="9">
        <v>895741.68</v>
      </c>
      <c r="X44" s="9">
        <v>912320.6</v>
      </c>
      <c r="Y44" s="9">
        <v>937810.89</v>
      </c>
      <c r="Z44" s="14">
        <v>948455.63</v>
      </c>
    </row>
    <row r="45" spans="1:26" x14ac:dyDescent="0.2">
      <c r="A45" s="8" t="s">
        <v>20</v>
      </c>
      <c r="B45" s="8" t="s">
        <v>21</v>
      </c>
      <c r="C45" s="8" t="s">
        <v>88</v>
      </c>
      <c r="D45" s="8" t="s">
        <v>27</v>
      </c>
      <c r="E45" s="8" t="s">
        <v>32</v>
      </c>
      <c r="F45" s="8" t="s">
        <v>35</v>
      </c>
      <c r="G45" s="9">
        <v>237344.58</v>
      </c>
      <c r="H45" s="9">
        <v>320433.98</v>
      </c>
      <c r="I45" s="9">
        <v>417189.2</v>
      </c>
      <c r="J45" s="9">
        <v>480138.78</v>
      </c>
      <c r="K45" s="9">
        <v>797961.04</v>
      </c>
      <c r="L45" s="9">
        <v>922847.22</v>
      </c>
      <c r="M45" s="9">
        <v>962738.86</v>
      </c>
      <c r="N45" s="9">
        <v>1018868.26</v>
      </c>
      <c r="O45" s="9">
        <v>1074916.1100000001</v>
      </c>
      <c r="P45" s="9">
        <v>1072854.2</v>
      </c>
      <c r="Q45" s="9">
        <v>1112881.98</v>
      </c>
      <c r="R45" s="9">
        <v>1480766.82</v>
      </c>
      <c r="S45" s="9">
        <v>2843958.09</v>
      </c>
      <c r="T45" s="9">
        <v>2967383.24</v>
      </c>
      <c r="U45" s="9">
        <v>2982070.26</v>
      </c>
      <c r="V45" s="9">
        <v>3012820.9</v>
      </c>
      <c r="W45" s="9">
        <v>3054199.32</v>
      </c>
      <c r="X45" s="9">
        <v>3092389.53</v>
      </c>
      <c r="Y45" s="9">
        <v>2647306.37</v>
      </c>
      <c r="Z45" s="14">
        <v>2662763.2800000003</v>
      </c>
    </row>
    <row r="46" spans="1:26" x14ac:dyDescent="0.2">
      <c r="A46" s="8" t="s">
        <v>20</v>
      </c>
      <c r="B46" s="8" t="s">
        <v>21</v>
      </c>
      <c r="C46" s="8" t="s">
        <v>88</v>
      </c>
      <c r="D46" s="8" t="s">
        <v>27</v>
      </c>
      <c r="E46" s="8" t="s">
        <v>36</v>
      </c>
      <c r="F46" s="8" t="s">
        <v>37</v>
      </c>
      <c r="G46" s="9">
        <v>8691.25</v>
      </c>
      <c r="H46" s="9">
        <v>7924.23</v>
      </c>
      <c r="I46" s="9">
        <v>7930.14</v>
      </c>
      <c r="J46" s="9">
        <v>7930.14</v>
      </c>
      <c r="K46" s="9">
        <v>7930.14</v>
      </c>
      <c r="L46" s="9">
        <v>7930.14</v>
      </c>
      <c r="M46" s="9">
        <v>7930.14</v>
      </c>
      <c r="N46" s="9">
        <v>54768.62</v>
      </c>
      <c r="O46" s="9">
        <v>54768.62</v>
      </c>
      <c r="P46" s="9">
        <v>54768.62</v>
      </c>
      <c r="Q46" s="9">
        <v>54768.62</v>
      </c>
      <c r="R46" s="9">
        <v>54768.62</v>
      </c>
      <c r="S46" s="9">
        <v>100570.81</v>
      </c>
      <c r="T46" s="9">
        <v>91677.15</v>
      </c>
      <c r="U46" s="9">
        <v>91677.15</v>
      </c>
      <c r="V46" s="9">
        <v>91677.15</v>
      </c>
      <c r="W46" s="9">
        <v>91677.15</v>
      </c>
      <c r="X46" s="9">
        <v>91677.15</v>
      </c>
      <c r="Y46" s="9">
        <v>91677.15</v>
      </c>
      <c r="Z46" s="14">
        <v>91677.150000000009</v>
      </c>
    </row>
    <row r="47" spans="1:26" x14ac:dyDescent="0.2">
      <c r="A47" s="8" t="s">
        <v>20</v>
      </c>
      <c r="B47" s="8" t="s">
        <v>21</v>
      </c>
      <c r="C47" s="8" t="s">
        <v>88</v>
      </c>
      <c r="D47" s="8" t="s">
        <v>27</v>
      </c>
      <c r="E47" s="8" t="s">
        <v>38</v>
      </c>
      <c r="F47" s="8" t="s">
        <v>39</v>
      </c>
      <c r="G47" s="9">
        <v>203662</v>
      </c>
      <c r="H47" s="9">
        <v>203794.86</v>
      </c>
      <c r="I47" s="9">
        <v>204330.74</v>
      </c>
      <c r="J47" s="9">
        <v>206193.4</v>
      </c>
      <c r="K47" s="9">
        <v>234206.78</v>
      </c>
      <c r="L47" s="9">
        <v>234206.78</v>
      </c>
      <c r="M47" s="9">
        <v>234206.78</v>
      </c>
      <c r="N47" s="9">
        <v>234484.74</v>
      </c>
      <c r="O47" s="9">
        <v>234484.74</v>
      </c>
      <c r="P47" s="9">
        <v>234484.74</v>
      </c>
      <c r="Q47" s="9">
        <v>234484.74</v>
      </c>
      <c r="R47" s="9">
        <v>234484.74</v>
      </c>
      <c r="S47" s="9">
        <v>255565.73</v>
      </c>
      <c r="T47" s="9">
        <v>255565.73</v>
      </c>
      <c r="U47" s="9">
        <v>255565.73</v>
      </c>
      <c r="V47" s="9">
        <v>255565.73</v>
      </c>
      <c r="W47" s="9">
        <v>338048.88</v>
      </c>
      <c r="X47" s="9">
        <v>338048.88</v>
      </c>
      <c r="Y47" s="9">
        <v>103564.14</v>
      </c>
      <c r="Z47" s="14">
        <v>103564.14</v>
      </c>
    </row>
    <row r="48" spans="1:26" x14ac:dyDescent="0.2">
      <c r="A48" s="8" t="s">
        <v>20</v>
      </c>
      <c r="B48" s="8" t="s">
        <v>21</v>
      </c>
      <c r="C48" s="8" t="s">
        <v>88</v>
      </c>
      <c r="D48" s="8" t="s">
        <v>27</v>
      </c>
      <c r="E48" s="8" t="s">
        <v>40</v>
      </c>
      <c r="F48" s="8" t="s">
        <v>41</v>
      </c>
      <c r="G48" s="9" t="s">
        <v>26</v>
      </c>
      <c r="H48" s="9" t="s">
        <v>26</v>
      </c>
      <c r="I48" s="9">
        <v>-2973.75</v>
      </c>
      <c r="J48" s="9">
        <v>-4123.75</v>
      </c>
      <c r="K48" s="9">
        <v>112920.92</v>
      </c>
      <c r="L48" s="9">
        <v>203513.07</v>
      </c>
      <c r="M48" s="9">
        <v>-4096.62</v>
      </c>
      <c r="N48" s="9">
        <v>0</v>
      </c>
      <c r="O48" s="9">
        <v>0</v>
      </c>
      <c r="P48" s="9">
        <v>-14.33</v>
      </c>
      <c r="Q48" s="9">
        <v>0</v>
      </c>
      <c r="R48" s="9">
        <v>0</v>
      </c>
      <c r="S48" s="9">
        <v>0</v>
      </c>
      <c r="T48" s="9">
        <v>0</v>
      </c>
      <c r="U48" s="9">
        <v>9476.6200000000008</v>
      </c>
      <c r="V48" s="9">
        <v>11554.72</v>
      </c>
      <c r="W48" s="9">
        <v>11554.72</v>
      </c>
      <c r="X48" s="9">
        <v>22853.85</v>
      </c>
      <c r="Y48" s="9">
        <v>21206.47</v>
      </c>
      <c r="Z48" s="14">
        <v>22465.98</v>
      </c>
    </row>
    <row r="49" spans="1:27" x14ac:dyDescent="0.2">
      <c r="A49" s="8" t="s">
        <v>20</v>
      </c>
      <c r="B49" s="8" t="s">
        <v>21</v>
      </c>
      <c r="C49" s="8" t="s">
        <v>88</v>
      </c>
      <c r="D49" s="8" t="s">
        <v>27</v>
      </c>
      <c r="E49" s="8" t="s">
        <v>40</v>
      </c>
      <c r="F49" s="8" t="s">
        <v>42</v>
      </c>
      <c r="U49" s="9"/>
      <c r="V49" s="9"/>
      <c r="W49" s="9">
        <v>0</v>
      </c>
      <c r="X49" s="9">
        <v>13729.99</v>
      </c>
      <c r="Y49" s="9">
        <v>10001.77</v>
      </c>
      <c r="Z49" s="14">
        <v>10001.77</v>
      </c>
    </row>
    <row r="50" spans="1:27" x14ac:dyDescent="0.2">
      <c r="A50" s="8" t="s">
        <v>20</v>
      </c>
      <c r="B50" s="8" t="s">
        <v>21</v>
      </c>
      <c r="C50" s="8" t="s">
        <v>88</v>
      </c>
      <c r="D50" s="8" t="s">
        <v>27</v>
      </c>
      <c r="E50" s="8" t="s">
        <v>40</v>
      </c>
      <c r="F50" s="8" t="s">
        <v>43</v>
      </c>
      <c r="G50" s="9" t="s">
        <v>26</v>
      </c>
      <c r="H50" s="9" t="s">
        <v>26</v>
      </c>
      <c r="I50" s="9" t="s">
        <v>26</v>
      </c>
      <c r="J50" s="9" t="s">
        <v>26</v>
      </c>
      <c r="K50" s="9" t="s">
        <v>26</v>
      </c>
      <c r="L50" s="9">
        <v>-2.09</v>
      </c>
      <c r="M50" s="9">
        <v>28.96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/>
      <c r="X50" s="9">
        <v>0</v>
      </c>
      <c r="Y50" s="9">
        <v>0</v>
      </c>
      <c r="Z50" s="14">
        <v>0</v>
      </c>
    </row>
    <row r="51" spans="1:27" x14ac:dyDescent="0.2">
      <c r="A51" s="8" t="s">
        <v>20</v>
      </c>
      <c r="B51" s="8" t="s">
        <v>21</v>
      </c>
      <c r="C51" s="8" t="s">
        <v>88</v>
      </c>
      <c r="D51" s="8" t="s">
        <v>27</v>
      </c>
      <c r="E51" s="8" t="s">
        <v>44</v>
      </c>
      <c r="F51" s="8" t="s">
        <v>45</v>
      </c>
      <c r="U51" s="9"/>
      <c r="V51" s="9"/>
      <c r="W51" s="9"/>
      <c r="X51" s="9">
        <v>9562.61</v>
      </c>
      <c r="Y51" s="9">
        <v>10001.719999999999</v>
      </c>
      <c r="Z51" s="14">
        <v>10001.719999999999</v>
      </c>
    </row>
    <row r="52" spans="1:27" x14ac:dyDescent="0.2">
      <c r="A52" s="8" t="s">
        <v>20</v>
      </c>
      <c r="B52" s="8" t="s">
        <v>21</v>
      </c>
      <c r="C52" s="8" t="s">
        <v>88</v>
      </c>
      <c r="D52" s="8" t="s">
        <v>27</v>
      </c>
      <c r="E52" s="8" t="s">
        <v>47</v>
      </c>
      <c r="F52" s="8" t="s">
        <v>48</v>
      </c>
      <c r="U52" s="9"/>
      <c r="V52" s="9"/>
      <c r="W52" s="9"/>
      <c r="X52" s="9">
        <v>9562.61</v>
      </c>
      <c r="Y52" s="9">
        <v>10001.719999999999</v>
      </c>
      <c r="Z52" s="14">
        <v>10001.719999999999</v>
      </c>
    </row>
    <row r="53" spans="1:27" x14ac:dyDescent="0.2">
      <c r="A53" s="8" t="s">
        <v>20</v>
      </c>
      <c r="B53" s="8" t="s">
        <v>21</v>
      </c>
      <c r="C53" s="8" t="s">
        <v>88</v>
      </c>
      <c r="D53" s="8" t="s">
        <v>27</v>
      </c>
      <c r="E53" s="8" t="s">
        <v>50</v>
      </c>
      <c r="F53" s="8" t="s">
        <v>51</v>
      </c>
      <c r="G53" s="9" t="s">
        <v>26</v>
      </c>
      <c r="H53" s="9" t="s">
        <v>26</v>
      </c>
      <c r="I53" s="9" t="s">
        <v>26</v>
      </c>
      <c r="J53" s="9">
        <v>3449.86</v>
      </c>
      <c r="K53" s="9">
        <v>3449.86</v>
      </c>
      <c r="L53" s="9">
        <v>12165.92</v>
      </c>
      <c r="M53" s="9">
        <v>12165.92</v>
      </c>
      <c r="N53" s="9">
        <v>12165.92</v>
      </c>
      <c r="O53" s="9">
        <v>12165.92</v>
      </c>
      <c r="P53" s="9">
        <v>14723.36</v>
      </c>
      <c r="Q53" s="9">
        <v>14723.36</v>
      </c>
      <c r="R53" s="9">
        <v>14723.36</v>
      </c>
      <c r="S53" s="9">
        <v>14723.36</v>
      </c>
      <c r="T53" s="9">
        <v>14723.36</v>
      </c>
      <c r="U53" s="9">
        <v>14723.36</v>
      </c>
      <c r="V53" s="9">
        <v>14723.36</v>
      </c>
      <c r="W53" s="9">
        <v>14723.36</v>
      </c>
      <c r="X53" s="9">
        <v>24285.97</v>
      </c>
      <c r="Y53" s="9">
        <v>24725.08</v>
      </c>
      <c r="Z53" s="14">
        <v>24725.08</v>
      </c>
    </row>
    <row r="54" spans="1:27" x14ac:dyDescent="0.2">
      <c r="A54" s="8" t="s">
        <v>20</v>
      </c>
      <c r="B54" s="8" t="s">
        <v>21</v>
      </c>
      <c r="C54" s="8" t="s">
        <v>88</v>
      </c>
      <c r="D54" s="8" t="s">
        <v>27</v>
      </c>
      <c r="E54" s="8" t="s">
        <v>95</v>
      </c>
      <c r="F54" s="8" t="s">
        <v>96</v>
      </c>
      <c r="U54" s="9"/>
      <c r="V54" s="9"/>
      <c r="W54" s="9"/>
      <c r="X54" s="9">
        <v>9562.61</v>
      </c>
      <c r="Y54" s="9">
        <v>10001.719999999999</v>
      </c>
      <c r="Z54" s="14">
        <v>10001.719999999999</v>
      </c>
    </row>
    <row r="55" spans="1:27" x14ac:dyDescent="0.2">
      <c r="A55" s="8" t="s">
        <v>20</v>
      </c>
      <c r="B55" s="8" t="s">
        <v>21</v>
      </c>
      <c r="C55" s="8" t="s">
        <v>88</v>
      </c>
      <c r="D55" s="8" t="s">
        <v>27</v>
      </c>
      <c r="E55" s="8" t="s">
        <v>52</v>
      </c>
      <c r="F55" s="8" t="s">
        <v>53</v>
      </c>
      <c r="G55" s="9" t="s">
        <v>26</v>
      </c>
      <c r="H55" s="9">
        <v>18879.53</v>
      </c>
      <c r="I55" s="9">
        <v>40902.589999999997</v>
      </c>
      <c r="J55" s="9">
        <v>40902.589999999997</v>
      </c>
      <c r="K55" s="9">
        <v>40902.589999999997</v>
      </c>
      <c r="L55" s="9">
        <v>40902.589999999997</v>
      </c>
      <c r="M55" s="9">
        <v>40902.589999999997</v>
      </c>
      <c r="N55" s="9">
        <v>40902.589999999997</v>
      </c>
      <c r="O55" s="9">
        <v>40902.589999999997</v>
      </c>
      <c r="P55" s="9">
        <v>40902.589999999997</v>
      </c>
      <c r="Q55" s="9">
        <v>40902.589999999997</v>
      </c>
      <c r="R55" s="9">
        <v>40902.589999999997</v>
      </c>
      <c r="S55" s="9">
        <v>40902.589999999997</v>
      </c>
      <c r="T55" s="9">
        <v>40902.589999999997</v>
      </c>
      <c r="U55" s="9">
        <v>40902.589999999997</v>
      </c>
      <c r="V55" s="9">
        <v>40902.589999999997</v>
      </c>
      <c r="W55" s="9">
        <v>40902.589999999997</v>
      </c>
      <c r="X55" s="9">
        <v>40902.589999999997</v>
      </c>
      <c r="Y55" s="9">
        <v>0</v>
      </c>
      <c r="Z55" s="14">
        <v>0</v>
      </c>
    </row>
    <row r="56" spans="1:27" x14ac:dyDescent="0.2">
      <c r="A56" s="8" t="s">
        <v>20</v>
      </c>
      <c r="B56" s="8" t="s">
        <v>21</v>
      </c>
      <c r="C56" s="8" t="s">
        <v>88</v>
      </c>
      <c r="D56" s="8" t="s">
        <v>27</v>
      </c>
      <c r="E56" s="8" t="s">
        <v>54</v>
      </c>
      <c r="F56" s="8" t="s">
        <v>55</v>
      </c>
      <c r="G56" s="9" t="s">
        <v>26</v>
      </c>
      <c r="H56" s="9" t="s">
        <v>26</v>
      </c>
      <c r="I56" s="9" t="s">
        <v>26</v>
      </c>
      <c r="J56" s="9">
        <v>4192</v>
      </c>
      <c r="K56" s="9">
        <v>4192</v>
      </c>
      <c r="L56" s="9">
        <v>17809.63</v>
      </c>
      <c r="M56" s="9">
        <v>23670.98</v>
      </c>
      <c r="N56" s="9">
        <v>23150.98</v>
      </c>
      <c r="O56" s="9">
        <v>23150.98</v>
      </c>
      <c r="P56" s="9">
        <v>23150.98</v>
      </c>
      <c r="Q56" s="9">
        <v>23150.98</v>
      </c>
      <c r="R56" s="9">
        <v>23150.98</v>
      </c>
      <c r="S56" s="9">
        <v>23150.98</v>
      </c>
      <c r="T56" s="9">
        <v>23150.98</v>
      </c>
      <c r="U56" s="9">
        <v>23150.98</v>
      </c>
      <c r="V56" s="9">
        <v>23150.98</v>
      </c>
      <c r="W56" s="9">
        <v>23150.98</v>
      </c>
      <c r="X56" s="9">
        <v>23150.98</v>
      </c>
      <c r="Y56" s="9">
        <v>23150.98</v>
      </c>
      <c r="Z56" s="14">
        <v>23150.98</v>
      </c>
    </row>
    <row r="57" spans="1:27" x14ac:dyDescent="0.2">
      <c r="A57" s="8" t="s">
        <v>20</v>
      </c>
      <c r="B57" s="8" t="s">
        <v>21</v>
      </c>
      <c r="C57" s="8" t="s">
        <v>88</v>
      </c>
      <c r="D57" s="8" t="s">
        <v>60</v>
      </c>
      <c r="E57" s="8" t="s">
        <v>61</v>
      </c>
      <c r="F57" s="8" t="s">
        <v>89</v>
      </c>
      <c r="G57" s="9" t="s">
        <v>26</v>
      </c>
      <c r="H57" s="9" t="s">
        <v>26</v>
      </c>
      <c r="I57" s="9" t="s">
        <v>26</v>
      </c>
      <c r="J57" s="9" t="s">
        <v>26</v>
      </c>
      <c r="K57" s="9" t="s">
        <v>26</v>
      </c>
      <c r="L57" s="9">
        <v>5995</v>
      </c>
      <c r="M57" s="9">
        <v>5995</v>
      </c>
      <c r="N57" s="9">
        <v>5995</v>
      </c>
      <c r="O57" s="9">
        <v>5995</v>
      </c>
      <c r="P57" s="9">
        <v>5995</v>
      </c>
      <c r="Q57" s="9">
        <v>5995</v>
      </c>
      <c r="R57" s="9">
        <v>5995</v>
      </c>
      <c r="S57" s="9">
        <v>8060</v>
      </c>
      <c r="T57" s="9">
        <v>8060</v>
      </c>
      <c r="U57" s="9">
        <v>8060</v>
      </c>
      <c r="V57" s="9">
        <v>8060</v>
      </c>
      <c r="W57" s="9">
        <v>8060</v>
      </c>
      <c r="X57" s="9">
        <v>8060</v>
      </c>
      <c r="Y57" s="9">
        <v>8060</v>
      </c>
      <c r="Z57" s="14">
        <v>8060</v>
      </c>
    </row>
    <row r="58" spans="1:27" x14ac:dyDescent="0.2">
      <c r="A58" s="8" t="s">
        <v>20</v>
      </c>
      <c r="B58" s="8" t="s">
        <v>21</v>
      </c>
      <c r="C58" s="8" t="s">
        <v>88</v>
      </c>
      <c r="D58" s="8" t="s">
        <v>60</v>
      </c>
      <c r="E58" s="8" t="s">
        <v>63</v>
      </c>
      <c r="F58" s="8" t="s">
        <v>64</v>
      </c>
      <c r="G58" s="9" t="s">
        <v>26</v>
      </c>
      <c r="H58" s="9" t="s">
        <v>26</v>
      </c>
      <c r="I58" s="9" t="s">
        <v>26</v>
      </c>
      <c r="J58" s="9" t="s">
        <v>26</v>
      </c>
      <c r="K58" s="9" t="s">
        <v>26</v>
      </c>
      <c r="L58" s="9" t="s">
        <v>26</v>
      </c>
      <c r="M58" s="9" t="s">
        <v>26</v>
      </c>
      <c r="N58" s="9" t="s">
        <v>26</v>
      </c>
      <c r="O58" s="9" t="s">
        <v>26</v>
      </c>
      <c r="P58" s="9" t="s">
        <v>26</v>
      </c>
      <c r="Q58" s="9" t="s">
        <v>26</v>
      </c>
      <c r="R58" s="9" t="s">
        <v>26</v>
      </c>
      <c r="S58" s="9">
        <v>19401.28</v>
      </c>
      <c r="T58" s="9">
        <v>19401.28</v>
      </c>
      <c r="U58" s="9">
        <v>19401.28</v>
      </c>
      <c r="V58" s="9">
        <v>19401.28</v>
      </c>
      <c r="W58" s="9">
        <v>19401.28</v>
      </c>
      <c r="X58" s="9">
        <v>19401.28</v>
      </c>
      <c r="Y58" s="9">
        <v>19401.28</v>
      </c>
      <c r="Z58" s="14">
        <v>19401.28</v>
      </c>
    </row>
    <row r="59" spans="1:27" x14ac:dyDescent="0.2">
      <c r="A59" s="8" t="s">
        <v>20</v>
      </c>
      <c r="B59" s="8" t="s">
        <v>21</v>
      </c>
      <c r="C59" s="8" t="s">
        <v>88</v>
      </c>
      <c r="D59" s="8" t="s">
        <v>60</v>
      </c>
      <c r="E59" s="8" t="s">
        <v>56</v>
      </c>
      <c r="F59" s="8" t="s">
        <v>67</v>
      </c>
      <c r="U59" s="9">
        <v>3681.48</v>
      </c>
      <c r="V59" s="9">
        <v>3681.48</v>
      </c>
      <c r="W59" s="9">
        <v>4601.8500000000004</v>
      </c>
      <c r="X59" s="9">
        <v>4601.8500000000004</v>
      </c>
      <c r="Y59" s="9">
        <v>4601.8500000000004</v>
      </c>
      <c r="Z59" s="14">
        <v>4601.8500000000004</v>
      </c>
    </row>
    <row r="60" spans="1:27" x14ac:dyDescent="0.2">
      <c r="A60" s="8" t="s">
        <v>20</v>
      </c>
      <c r="B60" s="8" t="s">
        <v>21</v>
      </c>
      <c r="C60" s="8" t="s">
        <v>88</v>
      </c>
      <c r="D60" s="8" t="s">
        <v>60</v>
      </c>
      <c r="E60" s="8" t="s">
        <v>56</v>
      </c>
      <c r="F60" s="8" t="s">
        <v>69</v>
      </c>
      <c r="G60" s="9" t="s">
        <v>26</v>
      </c>
      <c r="H60" s="9" t="s">
        <v>26</v>
      </c>
      <c r="I60" s="9" t="s">
        <v>26</v>
      </c>
      <c r="J60" s="9" t="s">
        <v>26</v>
      </c>
      <c r="K60" s="9">
        <v>390995.17</v>
      </c>
      <c r="L60" s="9">
        <v>393179.42</v>
      </c>
      <c r="M60" s="9">
        <v>391306.1</v>
      </c>
      <c r="N60" s="9">
        <v>407527.98</v>
      </c>
      <c r="O60" s="9">
        <v>410350.66</v>
      </c>
      <c r="P60" s="9">
        <v>411121.5</v>
      </c>
      <c r="Q60" s="9">
        <v>419857.46</v>
      </c>
      <c r="R60" s="9">
        <v>420977.58</v>
      </c>
      <c r="S60" s="9">
        <v>422935.02</v>
      </c>
      <c r="T60" s="9">
        <v>422935.02</v>
      </c>
      <c r="U60" s="9">
        <v>422935.02</v>
      </c>
      <c r="V60" s="9">
        <v>422935.02</v>
      </c>
      <c r="W60" s="9">
        <v>423380.62</v>
      </c>
      <c r="X60" s="9">
        <v>424147.05</v>
      </c>
      <c r="Y60" s="9">
        <v>424503.53</v>
      </c>
      <c r="Z60" s="14">
        <v>424536.73</v>
      </c>
    </row>
    <row r="61" spans="1:27" x14ac:dyDescent="0.2">
      <c r="A61" s="8" t="s">
        <v>20</v>
      </c>
      <c r="B61" s="8" t="s">
        <v>21</v>
      </c>
      <c r="C61" s="8" t="s">
        <v>88</v>
      </c>
      <c r="D61" s="8" t="s">
        <v>60</v>
      </c>
      <c r="E61" s="8" t="s">
        <v>70</v>
      </c>
      <c r="F61" s="8" t="s">
        <v>73</v>
      </c>
      <c r="U61" s="9"/>
      <c r="V61" s="9"/>
      <c r="W61" s="9">
        <v>86243.55</v>
      </c>
      <c r="X61" s="9">
        <v>136243.54999999999</v>
      </c>
      <c r="Y61" s="9">
        <v>136323.79999999999</v>
      </c>
      <c r="Z61" s="14">
        <v>136323.79999999999</v>
      </c>
    </row>
    <row r="62" spans="1:27" x14ac:dyDescent="0.2">
      <c r="A62" s="8" t="s">
        <v>20</v>
      </c>
      <c r="B62" s="8" t="s">
        <v>21</v>
      </c>
      <c r="C62" s="8" t="s">
        <v>88</v>
      </c>
      <c r="D62" s="8" t="s">
        <v>60</v>
      </c>
      <c r="E62" s="8" t="s">
        <v>75</v>
      </c>
      <c r="F62" s="8" t="s">
        <v>76</v>
      </c>
      <c r="G62" s="9" t="s">
        <v>26</v>
      </c>
      <c r="H62" s="9" t="s">
        <v>26</v>
      </c>
      <c r="I62" s="9" t="s">
        <v>26</v>
      </c>
      <c r="J62" s="9">
        <v>6206.78</v>
      </c>
      <c r="K62" s="9">
        <v>29199.06</v>
      </c>
      <c r="L62" s="9">
        <v>29199.06</v>
      </c>
      <c r="M62" s="9">
        <v>29199.06</v>
      </c>
      <c r="N62" s="9">
        <v>29199.06</v>
      </c>
      <c r="O62" s="9">
        <v>29199.06</v>
      </c>
      <c r="P62" s="9">
        <v>29199.06</v>
      </c>
      <c r="Q62" s="9">
        <v>29199.06</v>
      </c>
      <c r="R62" s="9">
        <v>29199.06</v>
      </c>
      <c r="S62" s="9">
        <v>45092.53</v>
      </c>
      <c r="T62" s="9">
        <v>52503.17</v>
      </c>
      <c r="U62" s="9">
        <v>52503.17</v>
      </c>
      <c r="V62" s="9">
        <v>52503.17</v>
      </c>
      <c r="W62" s="9">
        <v>52503.17</v>
      </c>
      <c r="X62" s="9">
        <v>62145.59</v>
      </c>
      <c r="Y62" s="9">
        <v>55938.81</v>
      </c>
      <c r="Z62" s="14">
        <v>55938.81</v>
      </c>
    </row>
    <row r="63" spans="1:27" x14ac:dyDescent="0.2">
      <c r="A63" s="8" t="s">
        <v>20</v>
      </c>
      <c r="B63" s="8" t="s">
        <v>21</v>
      </c>
      <c r="C63" s="8" t="s">
        <v>88</v>
      </c>
      <c r="D63" s="8" t="s">
        <v>60</v>
      </c>
      <c r="E63" s="8" t="s">
        <v>79</v>
      </c>
      <c r="F63" s="8" t="s">
        <v>80</v>
      </c>
      <c r="G63" s="9">
        <v>20865</v>
      </c>
      <c r="H63" s="9">
        <v>28106.7</v>
      </c>
      <c r="I63" s="9">
        <v>28106.7</v>
      </c>
      <c r="J63" s="9">
        <v>58534.04</v>
      </c>
      <c r="K63" s="9">
        <v>58534.04</v>
      </c>
      <c r="L63" s="9">
        <v>82469.41</v>
      </c>
      <c r="M63" s="9">
        <v>82469.41</v>
      </c>
      <c r="N63" s="9">
        <v>82469.41</v>
      </c>
      <c r="O63" s="9">
        <v>82469.41</v>
      </c>
      <c r="P63" s="9">
        <v>82469.41</v>
      </c>
      <c r="Q63" s="9">
        <v>82469.41</v>
      </c>
      <c r="R63" s="9">
        <v>82469.41</v>
      </c>
      <c r="S63" s="9">
        <v>82469.41</v>
      </c>
      <c r="T63" s="9">
        <v>82469.41</v>
      </c>
      <c r="U63" s="9">
        <v>82469.41</v>
      </c>
      <c r="V63" s="9">
        <v>82469.41</v>
      </c>
      <c r="W63" s="9">
        <v>99573.68</v>
      </c>
      <c r="X63" s="9">
        <v>99573.68</v>
      </c>
      <c r="Y63" s="9">
        <v>61904.639999999999</v>
      </c>
      <c r="Z63" s="14">
        <v>61904.639999999999</v>
      </c>
    </row>
    <row r="64" spans="1:27" x14ac:dyDescent="0.2">
      <c r="A64" s="8" t="s">
        <v>90</v>
      </c>
      <c r="B64" s="8" t="s">
        <v>21</v>
      </c>
      <c r="C64" s="8" t="s">
        <v>22</v>
      </c>
      <c r="D64" s="8" t="s">
        <v>27</v>
      </c>
      <c r="E64" s="8" t="s">
        <v>32</v>
      </c>
      <c r="F64" s="8" t="s">
        <v>33</v>
      </c>
      <c r="G64" s="9">
        <v>161348.20000000001</v>
      </c>
      <c r="H64" s="9">
        <v>161348.20000000001</v>
      </c>
      <c r="I64" s="9">
        <v>161348.20000000001</v>
      </c>
      <c r="J64" s="9">
        <v>161348.20000000001</v>
      </c>
      <c r="K64" s="9">
        <v>161348.20000000001</v>
      </c>
      <c r="L64" s="9">
        <v>161348.20000000001</v>
      </c>
      <c r="M64" s="9">
        <v>161348.20000000001</v>
      </c>
      <c r="N64" s="9">
        <v>161348.20000000001</v>
      </c>
      <c r="O64" s="9">
        <v>161348.20000000001</v>
      </c>
      <c r="P64" s="9">
        <v>161348.20000000001</v>
      </c>
      <c r="Q64" s="9">
        <v>161348.20000000001</v>
      </c>
      <c r="R64" s="9">
        <v>161348.20000000001</v>
      </c>
      <c r="S64" s="9">
        <v>161348.20000000001</v>
      </c>
      <c r="T64" s="9">
        <v>161348.20000000001</v>
      </c>
      <c r="U64" s="9">
        <v>161348.20000000001</v>
      </c>
      <c r="V64" s="9">
        <v>161348.20000000001</v>
      </c>
      <c r="W64" s="9">
        <v>161348.20000000001</v>
      </c>
      <c r="X64" s="9">
        <v>161348.20000000001</v>
      </c>
      <c r="Y64" s="9">
        <v>221018.17</v>
      </c>
      <c r="Z64" s="14">
        <v>221018.17</v>
      </c>
      <c r="AA64"/>
    </row>
    <row r="65" spans="1:27" x14ac:dyDescent="0.2">
      <c r="A65" s="8" t="s">
        <v>90</v>
      </c>
      <c r="B65" s="8" t="s">
        <v>21</v>
      </c>
      <c r="C65" s="8" t="s">
        <v>22</v>
      </c>
      <c r="D65" s="8" t="s">
        <v>27</v>
      </c>
      <c r="E65" s="8" t="s">
        <v>32</v>
      </c>
      <c r="F65" s="8" t="s">
        <v>34</v>
      </c>
      <c r="G65" s="9">
        <v>164160.54999999999</v>
      </c>
      <c r="H65" s="9">
        <v>164160.54999999999</v>
      </c>
      <c r="I65" s="9">
        <v>164160.54999999999</v>
      </c>
      <c r="J65" s="9">
        <v>164160.54999999999</v>
      </c>
      <c r="K65" s="9">
        <v>164160.54999999999</v>
      </c>
      <c r="L65" s="9">
        <v>164160.54999999999</v>
      </c>
      <c r="M65" s="9">
        <v>164160.54999999999</v>
      </c>
      <c r="N65" s="9">
        <v>164160.54999999999</v>
      </c>
      <c r="O65" s="9">
        <v>164160.54999999999</v>
      </c>
      <c r="P65" s="9">
        <v>164160.54999999999</v>
      </c>
      <c r="Q65" s="9">
        <v>164160.54999999999</v>
      </c>
      <c r="R65" s="9">
        <v>250468.21</v>
      </c>
      <c r="S65" s="9">
        <v>250468.21</v>
      </c>
      <c r="T65" s="9">
        <v>250468.21</v>
      </c>
      <c r="U65" s="9">
        <v>250468.21</v>
      </c>
      <c r="V65" s="9">
        <v>250468.21</v>
      </c>
      <c r="W65" s="9">
        <v>250468.21</v>
      </c>
      <c r="X65" s="9">
        <v>250468.21</v>
      </c>
      <c r="Y65" s="9">
        <v>250468.21</v>
      </c>
      <c r="Z65" s="14">
        <v>250468.21</v>
      </c>
      <c r="AA65"/>
    </row>
    <row r="66" spans="1:27" x14ac:dyDescent="0.2">
      <c r="A66" s="8" t="s">
        <v>90</v>
      </c>
      <c r="B66" s="8" t="s">
        <v>21</v>
      </c>
      <c r="C66" s="8" t="s">
        <v>22</v>
      </c>
      <c r="D66" s="8" t="s">
        <v>27</v>
      </c>
      <c r="E66" s="8" t="s">
        <v>36</v>
      </c>
      <c r="F66" s="8" t="s">
        <v>37</v>
      </c>
      <c r="G66" s="9">
        <v>1068.8</v>
      </c>
      <c r="H66" s="9">
        <v>1068.8</v>
      </c>
      <c r="I66" s="9">
        <v>1068.8</v>
      </c>
      <c r="J66" s="9">
        <v>1068.8</v>
      </c>
      <c r="K66" s="9">
        <v>1068.8</v>
      </c>
      <c r="L66" s="9">
        <v>1068.8</v>
      </c>
      <c r="M66" s="9">
        <v>1068.8</v>
      </c>
      <c r="N66" s="9">
        <v>1068.8</v>
      </c>
      <c r="O66" s="9">
        <v>1068.8</v>
      </c>
      <c r="P66" s="9">
        <v>1068.8</v>
      </c>
      <c r="Q66" s="9">
        <v>1068.8</v>
      </c>
      <c r="R66" s="9">
        <v>1068.8</v>
      </c>
      <c r="S66" s="9">
        <v>1068.8</v>
      </c>
      <c r="T66" s="9">
        <v>1068.8</v>
      </c>
      <c r="U66" s="9">
        <v>1068.8</v>
      </c>
      <c r="V66" s="9">
        <v>1068.8</v>
      </c>
      <c r="W66" s="9">
        <v>1068.8</v>
      </c>
      <c r="X66" s="9">
        <v>1068.8</v>
      </c>
      <c r="Y66" s="9">
        <v>1068.8</v>
      </c>
      <c r="Z66" s="14">
        <v>1068.8</v>
      </c>
      <c r="AA66"/>
    </row>
    <row r="67" spans="1:27" x14ac:dyDescent="0.2">
      <c r="A67" s="8" t="s">
        <v>90</v>
      </c>
      <c r="B67" s="8" t="s">
        <v>21</v>
      </c>
      <c r="C67" s="8" t="s">
        <v>22</v>
      </c>
      <c r="D67" s="8" t="s">
        <v>27</v>
      </c>
      <c r="E67" s="8" t="s">
        <v>38</v>
      </c>
      <c r="F67" s="8" t="s">
        <v>39</v>
      </c>
      <c r="G67" s="9">
        <v>162952.04999999999</v>
      </c>
      <c r="H67" s="9">
        <v>162952.04999999999</v>
      </c>
      <c r="I67" s="9">
        <v>162952.04999999999</v>
      </c>
      <c r="J67" s="9">
        <v>162952.04999999999</v>
      </c>
      <c r="K67" s="9">
        <v>162952.04999999999</v>
      </c>
      <c r="L67" s="9">
        <v>162952.04999999999</v>
      </c>
      <c r="M67" s="9">
        <v>162952.04999999999</v>
      </c>
      <c r="N67" s="9">
        <v>162952.04999999999</v>
      </c>
      <c r="O67" s="9">
        <v>162952.04999999999</v>
      </c>
      <c r="P67" s="9">
        <v>162952.04999999999</v>
      </c>
      <c r="Q67" s="9">
        <v>162952.04999999999</v>
      </c>
      <c r="R67" s="9">
        <v>162952.04999999999</v>
      </c>
      <c r="S67" s="9">
        <v>162952.04999999999</v>
      </c>
      <c r="T67" s="9">
        <v>162952.04999999999</v>
      </c>
      <c r="U67" s="9">
        <v>162952.04999999999</v>
      </c>
      <c r="V67" s="9">
        <v>162952.04999999999</v>
      </c>
      <c r="W67" s="9">
        <v>162952.04999999999</v>
      </c>
      <c r="X67" s="9">
        <v>162952.04999999999</v>
      </c>
      <c r="Y67" s="9">
        <v>162952.04999999999</v>
      </c>
      <c r="Z67" s="14">
        <v>162952.05000000002</v>
      </c>
      <c r="AA67"/>
    </row>
    <row r="68" spans="1:27" x14ac:dyDescent="0.2">
      <c r="A68" s="8" t="s">
        <v>90</v>
      </c>
      <c r="B68" s="8" t="s">
        <v>21</v>
      </c>
      <c r="C68" s="8" t="s">
        <v>22</v>
      </c>
      <c r="D68" s="8" t="s">
        <v>27</v>
      </c>
      <c r="E68" s="8" t="s">
        <v>40</v>
      </c>
      <c r="F68" s="8" t="s">
        <v>41</v>
      </c>
      <c r="G68" s="9">
        <v>78101.7</v>
      </c>
      <c r="H68" s="9">
        <v>78101.7</v>
      </c>
      <c r="I68" s="9">
        <v>78101.7</v>
      </c>
      <c r="J68" s="9">
        <v>76101.7</v>
      </c>
      <c r="K68" s="9">
        <v>78101.7</v>
      </c>
      <c r="L68" s="9">
        <v>78101.7</v>
      </c>
      <c r="M68" s="9">
        <v>78101.7</v>
      </c>
      <c r="N68" s="9">
        <v>74611.289999999994</v>
      </c>
      <c r="O68" s="9">
        <v>74611.289999999994</v>
      </c>
      <c r="P68" s="9">
        <v>74611.289999999994</v>
      </c>
      <c r="Q68" s="9">
        <v>74611.289999999994</v>
      </c>
      <c r="R68" s="9">
        <v>74611.289999999994</v>
      </c>
      <c r="S68" s="9">
        <v>74611.289999999994</v>
      </c>
      <c r="T68" s="9">
        <v>74611.289999999994</v>
      </c>
      <c r="U68" s="9">
        <v>74611.289999999994</v>
      </c>
      <c r="V68" s="9">
        <v>74611.289999999994</v>
      </c>
      <c r="W68" s="9">
        <v>74611.289999999994</v>
      </c>
      <c r="X68" s="9">
        <v>74611.289999999994</v>
      </c>
      <c r="Y68" s="9">
        <v>74611.289999999994</v>
      </c>
      <c r="Z68" s="14">
        <v>74611.290000000008</v>
      </c>
      <c r="AA68"/>
    </row>
    <row r="69" spans="1:27" x14ac:dyDescent="0.2">
      <c r="A69" s="8" t="s">
        <v>90</v>
      </c>
      <c r="B69" s="8" t="s">
        <v>21</v>
      </c>
      <c r="C69" s="8" t="s">
        <v>22</v>
      </c>
      <c r="D69" s="8" t="s">
        <v>27</v>
      </c>
      <c r="E69" s="8" t="s">
        <v>40</v>
      </c>
      <c r="F69" s="8" t="s">
        <v>42</v>
      </c>
      <c r="G69" s="9">
        <v>61786.9</v>
      </c>
      <c r="H69" s="9">
        <v>61786.9</v>
      </c>
      <c r="I69" s="9">
        <v>61786.9</v>
      </c>
      <c r="J69" s="9">
        <v>61786.9</v>
      </c>
      <c r="K69" s="9">
        <v>61786.9</v>
      </c>
      <c r="L69" s="9">
        <v>62586.9</v>
      </c>
      <c r="M69" s="9">
        <v>62586.9</v>
      </c>
      <c r="N69" s="9">
        <v>62198.23</v>
      </c>
      <c r="O69" s="9">
        <v>62198.23</v>
      </c>
      <c r="P69" s="9">
        <v>62198.23</v>
      </c>
      <c r="Q69" s="9">
        <v>62198.23</v>
      </c>
      <c r="R69" s="9">
        <v>62198.23</v>
      </c>
      <c r="S69" s="9">
        <v>62198.23</v>
      </c>
      <c r="T69" s="9">
        <v>62198.23</v>
      </c>
      <c r="U69" s="9">
        <v>62198.23</v>
      </c>
      <c r="V69" s="9">
        <v>62198.23</v>
      </c>
      <c r="W69" s="9">
        <v>62198.23</v>
      </c>
      <c r="X69" s="9">
        <v>62198.23</v>
      </c>
      <c r="Y69" s="9">
        <v>62198.23</v>
      </c>
      <c r="Z69" s="14">
        <v>62198.23</v>
      </c>
      <c r="AA69"/>
    </row>
    <row r="70" spans="1:27" x14ac:dyDescent="0.2">
      <c r="A70" s="8" t="s">
        <v>90</v>
      </c>
      <c r="B70" s="8" t="s">
        <v>21</v>
      </c>
      <c r="C70" s="8" t="s">
        <v>22</v>
      </c>
      <c r="D70" s="8" t="s">
        <v>27</v>
      </c>
      <c r="E70" s="8" t="s">
        <v>40</v>
      </c>
      <c r="F70" s="8" t="s">
        <v>43</v>
      </c>
      <c r="G70" s="9">
        <v>253934.16</v>
      </c>
      <c r="H70" s="9">
        <v>253934.16</v>
      </c>
      <c r="I70" s="9">
        <v>253934.16</v>
      </c>
      <c r="J70" s="9">
        <v>253934.16</v>
      </c>
      <c r="K70" s="9">
        <v>253934.16</v>
      </c>
      <c r="L70" s="9">
        <v>253934.16</v>
      </c>
      <c r="M70" s="9">
        <v>253934.16</v>
      </c>
      <c r="N70" s="9">
        <v>253934.16</v>
      </c>
      <c r="O70" s="9">
        <v>253934.16</v>
      </c>
      <c r="P70" s="9">
        <v>253934.16</v>
      </c>
      <c r="Q70" s="9">
        <v>253934.16</v>
      </c>
      <c r="R70" s="9">
        <v>253934.16</v>
      </c>
      <c r="S70" s="9">
        <v>253934.16</v>
      </c>
      <c r="T70" s="9">
        <v>253934.16</v>
      </c>
      <c r="U70" s="9">
        <v>253934.16</v>
      </c>
      <c r="V70" s="9">
        <v>253934.16</v>
      </c>
      <c r="W70" s="9">
        <v>253934.16</v>
      </c>
      <c r="X70" s="9">
        <v>253934.16</v>
      </c>
      <c r="Y70" s="9">
        <v>253934.16</v>
      </c>
      <c r="Z70" s="14">
        <v>253934.16</v>
      </c>
      <c r="AA70"/>
    </row>
    <row r="71" spans="1:27" x14ac:dyDescent="0.2">
      <c r="A71" s="8" t="s">
        <v>90</v>
      </c>
      <c r="B71" s="8" t="s">
        <v>21</v>
      </c>
      <c r="C71" s="8" t="s">
        <v>22</v>
      </c>
      <c r="D71" s="8" t="s">
        <v>27</v>
      </c>
      <c r="E71" s="8" t="s">
        <v>44</v>
      </c>
      <c r="F71" s="8" t="s">
        <v>45</v>
      </c>
      <c r="G71" s="9">
        <v>149776.34</v>
      </c>
      <c r="H71" s="9">
        <v>149776.34</v>
      </c>
      <c r="I71" s="9">
        <v>149776.34</v>
      </c>
      <c r="J71" s="9">
        <v>149776.34</v>
      </c>
      <c r="K71" s="9">
        <v>149776.34</v>
      </c>
      <c r="L71" s="9">
        <v>149776.34</v>
      </c>
      <c r="M71" s="9">
        <v>149776.34</v>
      </c>
      <c r="N71" s="9">
        <v>149776.34</v>
      </c>
      <c r="O71" s="9">
        <v>149776.34</v>
      </c>
      <c r="P71" s="9">
        <v>149776.34</v>
      </c>
      <c r="Q71" s="9">
        <v>149776.34</v>
      </c>
      <c r="R71" s="9">
        <v>149776.34</v>
      </c>
      <c r="S71" s="9">
        <v>149776.34</v>
      </c>
      <c r="T71" s="9">
        <v>149776.34</v>
      </c>
      <c r="U71" s="9">
        <v>149776.34</v>
      </c>
      <c r="V71" s="9">
        <v>149776.34</v>
      </c>
      <c r="W71" s="9">
        <v>149776.34</v>
      </c>
      <c r="X71" s="9">
        <v>149776.34</v>
      </c>
      <c r="Y71" s="9">
        <v>149776.34</v>
      </c>
      <c r="Z71" s="14">
        <v>149776.34</v>
      </c>
      <c r="AA71"/>
    </row>
    <row r="72" spans="1:27" x14ac:dyDescent="0.2">
      <c r="A72" s="8" t="s">
        <v>90</v>
      </c>
      <c r="B72" s="8" t="s">
        <v>21</v>
      </c>
      <c r="C72" s="8" t="s">
        <v>22</v>
      </c>
      <c r="D72" s="8" t="s">
        <v>27</v>
      </c>
      <c r="E72" s="8" t="s">
        <v>47</v>
      </c>
      <c r="F72" s="8" t="s">
        <v>48</v>
      </c>
      <c r="G72" s="9">
        <v>60339.06</v>
      </c>
      <c r="H72" s="9">
        <v>60734.06</v>
      </c>
      <c r="I72" s="9">
        <v>60734.06</v>
      </c>
      <c r="J72" s="9">
        <v>60854.06</v>
      </c>
      <c r="K72" s="9">
        <v>61249.06</v>
      </c>
      <c r="L72" s="9">
        <v>61249.06</v>
      </c>
      <c r="M72" s="9">
        <v>61474.06</v>
      </c>
      <c r="N72" s="9">
        <v>61679.06</v>
      </c>
      <c r="O72" s="9">
        <v>61987.71</v>
      </c>
      <c r="P72" s="9">
        <v>61987.71</v>
      </c>
      <c r="Q72" s="9">
        <v>62549.3</v>
      </c>
      <c r="R72" s="9">
        <v>62549.3</v>
      </c>
      <c r="S72" s="9">
        <v>62549.3</v>
      </c>
      <c r="T72" s="9">
        <v>62841.15</v>
      </c>
      <c r="U72" s="9">
        <v>62841.15</v>
      </c>
      <c r="V72" s="9">
        <v>62841.15</v>
      </c>
      <c r="W72" s="9">
        <v>63251.15</v>
      </c>
      <c r="X72" s="9">
        <v>63578.38</v>
      </c>
      <c r="Y72" s="9">
        <v>63759.68</v>
      </c>
      <c r="Z72" s="14">
        <v>63940.98</v>
      </c>
      <c r="AA72"/>
    </row>
    <row r="73" spans="1:27" x14ac:dyDescent="0.2">
      <c r="A73" s="8" t="s">
        <v>90</v>
      </c>
      <c r="B73" s="8" t="s">
        <v>21</v>
      </c>
      <c r="C73" s="8" t="s">
        <v>22</v>
      </c>
      <c r="D73" s="8" t="s">
        <v>27</v>
      </c>
      <c r="E73" s="8" t="s">
        <v>52</v>
      </c>
      <c r="F73" s="8" t="s">
        <v>53</v>
      </c>
      <c r="G73" s="9">
        <v>86307.66</v>
      </c>
      <c r="H73" s="9">
        <v>86307.66</v>
      </c>
      <c r="I73" s="9">
        <v>86307.66</v>
      </c>
      <c r="J73" s="9">
        <v>86307.66</v>
      </c>
      <c r="K73" s="9">
        <v>86307.66</v>
      </c>
      <c r="L73" s="9">
        <v>86307.66</v>
      </c>
      <c r="M73" s="9">
        <v>86307.66</v>
      </c>
      <c r="N73" s="9">
        <v>86307.66</v>
      </c>
      <c r="O73" s="9">
        <v>86307.66</v>
      </c>
      <c r="P73" s="9">
        <v>86307.66</v>
      </c>
      <c r="Q73" s="9">
        <v>86307.66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14">
        <v>0</v>
      </c>
      <c r="AA73"/>
    </row>
    <row r="74" spans="1:27" x14ac:dyDescent="0.2">
      <c r="A74" s="8" t="s">
        <v>90</v>
      </c>
      <c r="B74" s="8" t="s">
        <v>21</v>
      </c>
      <c r="C74" s="8" t="s">
        <v>22</v>
      </c>
      <c r="D74" s="8" t="s">
        <v>27</v>
      </c>
      <c r="E74" s="8" t="s">
        <v>54</v>
      </c>
      <c r="F74" s="8" t="s">
        <v>55</v>
      </c>
      <c r="G74" s="9">
        <v>24376.11</v>
      </c>
      <c r="H74" s="9">
        <v>24376.11</v>
      </c>
      <c r="I74" s="9">
        <v>24376.11</v>
      </c>
      <c r="J74" s="9">
        <v>24376.11</v>
      </c>
      <c r="K74" s="9">
        <v>24376.11</v>
      </c>
      <c r="L74" s="9">
        <v>24376.11</v>
      </c>
      <c r="M74" s="9">
        <v>24376.11</v>
      </c>
      <c r="N74" s="9">
        <v>24376.11</v>
      </c>
      <c r="O74" s="9">
        <v>24376.11</v>
      </c>
      <c r="P74" s="9">
        <v>24376.11</v>
      </c>
      <c r="Q74" s="9">
        <v>24376.11</v>
      </c>
      <c r="R74" s="9">
        <v>24376.11</v>
      </c>
      <c r="S74" s="9">
        <v>24376.11</v>
      </c>
      <c r="T74" s="9">
        <v>24376.11</v>
      </c>
      <c r="U74" s="9">
        <v>24376.11</v>
      </c>
      <c r="V74" s="9">
        <v>24376.11</v>
      </c>
      <c r="W74" s="9">
        <v>24376.11</v>
      </c>
      <c r="X74" s="9">
        <v>24376.11</v>
      </c>
      <c r="Y74" s="9">
        <v>24376.11</v>
      </c>
      <c r="Z74" s="14">
        <v>24376.11</v>
      </c>
      <c r="AA74"/>
    </row>
    <row r="75" spans="1:27" x14ac:dyDescent="0.2">
      <c r="A75" s="8" t="s">
        <v>90</v>
      </c>
      <c r="B75" s="8" t="s">
        <v>21</v>
      </c>
      <c r="C75" s="8" t="s">
        <v>22</v>
      </c>
      <c r="D75" s="8" t="s">
        <v>27</v>
      </c>
      <c r="E75" s="8" t="s">
        <v>56</v>
      </c>
      <c r="F75" s="8" t="s">
        <v>57</v>
      </c>
      <c r="G75" s="9">
        <v>887.94</v>
      </c>
      <c r="H75" s="9">
        <v>887.94</v>
      </c>
      <c r="I75" s="9">
        <v>887.94</v>
      </c>
      <c r="J75" s="9">
        <v>887.94</v>
      </c>
      <c r="K75" s="9">
        <v>887.94</v>
      </c>
      <c r="L75" s="9">
        <v>887.94</v>
      </c>
      <c r="M75" s="9">
        <v>887.94</v>
      </c>
      <c r="N75" s="9">
        <v>887.94</v>
      </c>
      <c r="O75" s="9">
        <v>887.94</v>
      </c>
      <c r="P75" s="9">
        <v>887.94</v>
      </c>
      <c r="Q75" s="9">
        <v>887.94</v>
      </c>
      <c r="R75" s="9">
        <v>887.94</v>
      </c>
      <c r="S75" s="9">
        <v>887.94</v>
      </c>
      <c r="T75" s="9">
        <v>887.94</v>
      </c>
      <c r="U75" s="9">
        <v>887.94</v>
      </c>
      <c r="V75" s="9">
        <v>887.94</v>
      </c>
      <c r="W75" s="9">
        <v>887.94</v>
      </c>
      <c r="X75" s="9">
        <v>887.94</v>
      </c>
      <c r="Y75" s="9">
        <v>887.94</v>
      </c>
      <c r="Z75" s="14">
        <v>887.94</v>
      </c>
      <c r="AA75"/>
    </row>
    <row r="76" spans="1:27" x14ac:dyDescent="0.2">
      <c r="A76" s="8" t="s">
        <v>90</v>
      </c>
      <c r="B76" s="8" t="s">
        <v>21</v>
      </c>
      <c r="C76" s="8" t="s">
        <v>22</v>
      </c>
      <c r="D76" s="8" t="s">
        <v>60</v>
      </c>
      <c r="E76" s="8" t="s">
        <v>56</v>
      </c>
      <c r="F76" s="8" t="s">
        <v>68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14">
        <v>0</v>
      </c>
      <c r="AA76"/>
    </row>
    <row r="77" spans="1:27" x14ac:dyDescent="0.2">
      <c r="A77" s="8" t="s">
        <v>90</v>
      </c>
      <c r="B77" s="8" t="s">
        <v>21</v>
      </c>
      <c r="C77" s="8" t="s">
        <v>22</v>
      </c>
      <c r="D77" s="8" t="s">
        <v>60</v>
      </c>
      <c r="E77" s="8" t="s">
        <v>70</v>
      </c>
      <c r="F77" s="8" t="s">
        <v>73</v>
      </c>
      <c r="G77" s="9">
        <v>28000</v>
      </c>
      <c r="H77" s="9">
        <v>28000</v>
      </c>
      <c r="I77" s="9">
        <v>28000</v>
      </c>
      <c r="J77" s="9">
        <v>28000</v>
      </c>
      <c r="K77" s="9">
        <v>28000</v>
      </c>
      <c r="L77" s="9">
        <v>28000</v>
      </c>
      <c r="M77" s="9">
        <v>28000</v>
      </c>
      <c r="N77" s="9">
        <v>28000</v>
      </c>
      <c r="O77" s="9">
        <v>28000</v>
      </c>
      <c r="P77" s="9">
        <v>28000</v>
      </c>
      <c r="Q77" s="9">
        <v>28000</v>
      </c>
      <c r="R77" s="9">
        <v>28000</v>
      </c>
      <c r="S77" s="9">
        <v>28000</v>
      </c>
      <c r="T77" s="9">
        <v>28000</v>
      </c>
      <c r="U77" s="9">
        <v>28000</v>
      </c>
      <c r="V77" s="9">
        <v>28000</v>
      </c>
      <c r="W77" s="9">
        <v>28000</v>
      </c>
      <c r="X77" s="9">
        <v>28000</v>
      </c>
      <c r="Y77" s="9">
        <v>28000</v>
      </c>
      <c r="Z77" s="14">
        <v>28000</v>
      </c>
      <c r="AA77"/>
    </row>
    <row r="78" spans="1:27" x14ac:dyDescent="0.2">
      <c r="A78" s="8" t="s">
        <v>90</v>
      </c>
      <c r="B78" s="8" t="s">
        <v>21</v>
      </c>
      <c r="C78" s="8" t="s">
        <v>88</v>
      </c>
      <c r="D78" s="8" t="s">
        <v>27</v>
      </c>
      <c r="E78" s="8" t="s">
        <v>32</v>
      </c>
      <c r="F78" s="8" t="s">
        <v>33</v>
      </c>
      <c r="G78" s="9">
        <v>5733.5</v>
      </c>
      <c r="H78" s="9">
        <v>5733.5</v>
      </c>
      <c r="I78" s="9">
        <v>5733.5</v>
      </c>
      <c r="J78" s="9">
        <v>5733.5</v>
      </c>
      <c r="K78" s="9">
        <v>8647.67</v>
      </c>
      <c r="L78" s="9">
        <v>8647.67</v>
      </c>
      <c r="M78" s="9">
        <v>8647.67</v>
      </c>
      <c r="N78" s="9">
        <v>8647.67</v>
      </c>
      <c r="O78" s="9">
        <v>8647.67</v>
      </c>
      <c r="P78" s="9">
        <v>8647.67</v>
      </c>
      <c r="Q78" s="9">
        <v>8647.67</v>
      </c>
      <c r="R78" s="9">
        <v>13578.42</v>
      </c>
      <c r="S78" s="9">
        <v>13578.42</v>
      </c>
      <c r="T78" s="9">
        <v>18699.419999999998</v>
      </c>
      <c r="U78" s="9">
        <v>18699.419999999998</v>
      </c>
      <c r="V78" s="9">
        <v>18699.419999999998</v>
      </c>
      <c r="W78" s="9">
        <v>32772.620000000003</v>
      </c>
      <c r="X78" s="9">
        <v>53117.62</v>
      </c>
      <c r="Y78" s="9">
        <v>0</v>
      </c>
      <c r="Z78" s="14">
        <v>0</v>
      </c>
      <c r="AA78"/>
    </row>
    <row r="79" spans="1:27" x14ac:dyDescent="0.2">
      <c r="A79" s="8" t="s">
        <v>90</v>
      </c>
      <c r="B79" s="8" t="s">
        <v>21</v>
      </c>
      <c r="C79" s="8" t="s">
        <v>88</v>
      </c>
      <c r="D79" s="8" t="s">
        <v>27</v>
      </c>
      <c r="E79" s="8" t="s">
        <v>32</v>
      </c>
      <c r="F79" s="8" t="s">
        <v>34</v>
      </c>
      <c r="G79" s="9" t="s">
        <v>26</v>
      </c>
      <c r="H79" s="9" t="s">
        <v>26</v>
      </c>
      <c r="I79" s="9" t="s">
        <v>26</v>
      </c>
      <c r="J79" s="9" t="s">
        <v>26</v>
      </c>
      <c r="K79" s="9" t="s">
        <v>26</v>
      </c>
      <c r="L79" s="9" t="s">
        <v>26</v>
      </c>
      <c r="M79" s="9" t="s">
        <v>26</v>
      </c>
      <c r="N79" s="9" t="s">
        <v>26</v>
      </c>
      <c r="O79" s="9" t="s">
        <v>26</v>
      </c>
      <c r="P79" s="9" t="s">
        <v>26</v>
      </c>
      <c r="Q79" s="9" t="s">
        <v>26</v>
      </c>
      <c r="R79" s="9">
        <v>31989.1</v>
      </c>
      <c r="S79" s="9">
        <v>31989.1</v>
      </c>
      <c r="T79" s="9">
        <v>31989.1</v>
      </c>
      <c r="U79" s="9">
        <v>31989.1</v>
      </c>
      <c r="V79" s="9">
        <v>31989.1</v>
      </c>
      <c r="W79" s="9">
        <v>31989.1</v>
      </c>
      <c r="X79" s="9">
        <v>31989.1</v>
      </c>
      <c r="Y79" s="9">
        <v>31989.1</v>
      </c>
      <c r="Z79" s="14">
        <v>31989.100000000002</v>
      </c>
      <c r="AA79"/>
    </row>
    <row r="80" spans="1:27" x14ac:dyDescent="0.2">
      <c r="A80" s="8" t="s">
        <v>90</v>
      </c>
      <c r="B80" s="8" t="s">
        <v>21</v>
      </c>
      <c r="C80" s="8" t="s">
        <v>88</v>
      </c>
      <c r="D80" s="8" t="s">
        <v>27</v>
      </c>
      <c r="E80" s="8" t="s">
        <v>52</v>
      </c>
      <c r="F80" s="8" t="s">
        <v>53</v>
      </c>
      <c r="G80" s="9">
        <v>31570.68</v>
      </c>
      <c r="H80" s="9">
        <v>31570.68</v>
      </c>
      <c r="I80" s="9">
        <v>31989.1</v>
      </c>
      <c r="J80" s="9">
        <v>31989.1</v>
      </c>
      <c r="K80" s="9">
        <v>31989.1</v>
      </c>
      <c r="L80" s="9">
        <v>31989.1</v>
      </c>
      <c r="M80" s="9">
        <v>31989.1</v>
      </c>
      <c r="N80" s="9">
        <v>31989.1</v>
      </c>
      <c r="O80" s="9">
        <v>31989.1</v>
      </c>
      <c r="P80" s="9">
        <v>31989.1</v>
      </c>
      <c r="Q80" s="9">
        <v>31989.1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14">
        <v>0</v>
      </c>
      <c r="AA80"/>
    </row>
    <row r="81" spans="1:27" x14ac:dyDescent="0.2">
      <c r="A81" s="8" t="s">
        <v>90</v>
      </c>
      <c r="B81" s="8" t="s">
        <v>21</v>
      </c>
      <c r="C81" s="8" t="s">
        <v>88</v>
      </c>
      <c r="D81" s="8" t="s">
        <v>27</v>
      </c>
      <c r="E81" s="8" t="s">
        <v>56</v>
      </c>
      <c r="F81" s="8" t="s">
        <v>57</v>
      </c>
      <c r="G81" s="9" t="s">
        <v>26</v>
      </c>
      <c r="H81" s="9" t="s">
        <v>26</v>
      </c>
      <c r="I81" s="9" t="s">
        <v>26</v>
      </c>
      <c r="J81" s="9" t="s">
        <v>26</v>
      </c>
      <c r="K81" s="9">
        <v>3509.83</v>
      </c>
      <c r="L81" s="9">
        <v>3529.44</v>
      </c>
      <c r="M81" s="9">
        <v>3512.62</v>
      </c>
      <c r="N81" s="9">
        <v>3658.24</v>
      </c>
      <c r="O81" s="9">
        <v>3683.58</v>
      </c>
      <c r="P81" s="9">
        <v>3690.5</v>
      </c>
      <c r="Q81" s="9">
        <v>3768.92</v>
      </c>
      <c r="R81" s="9">
        <v>3778.97</v>
      </c>
      <c r="S81" s="9">
        <v>3796.54</v>
      </c>
      <c r="T81" s="9">
        <v>3796.54</v>
      </c>
      <c r="U81" s="9">
        <v>3796.54</v>
      </c>
      <c r="V81" s="9">
        <v>3796.54</v>
      </c>
      <c r="W81" s="9">
        <v>3800.54</v>
      </c>
      <c r="X81" s="9">
        <v>3807.42</v>
      </c>
      <c r="Y81" s="9">
        <v>3810.62</v>
      </c>
      <c r="Z81" s="14">
        <v>3810.92</v>
      </c>
      <c r="AA81"/>
    </row>
    <row r="82" spans="1:27" x14ac:dyDescent="0.2">
      <c r="A82" s="8" t="s">
        <v>91</v>
      </c>
      <c r="B82" s="8" t="s">
        <v>21</v>
      </c>
      <c r="C82" s="8" t="s">
        <v>22</v>
      </c>
      <c r="D82" s="8" t="s">
        <v>27</v>
      </c>
      <c r="E82" s="8" t="s">
        <v>28</v>
      </c>
      <c r="F82" s="8" t="s">
        <v>92</v>
      </c>
      <c r="G82" s="9">
        <v>20500</v>
      </c>
      <c r="H82" s="9">
        <v>20500</v>
      </c>
      <c r="I82" s="9">
        <v>20500</v>
      </c>
      <c r="J82" s="9">
        <v>20500</v>
      </c>
      <c r="K82" s="9">
        <v>20500</v>
      </c>
      <c r="L82" s="9">
        <v>20500</v>
      </c>
      <c r="M82" s="9">
        <v>20500</v>
      </c>
      <c r="N82" s="9">
        <v>20500</v>
      </c>
      <c r="O82" s="9">
        <v>20500</v>
      </c>
      <c r="P82" s="9">
        <v>20500</v>
      </c>
      <c r="Q82" s="9">
        <v>20500</v>
      </c>
      <c r="R82" s="9">
        <v>20500</v>
      </c>
      <c r="S82" s="9">
        <v>20500</v>
      </c>
      <c r="T82" s="9">
        <v>20500</v>
      </c>
      <c r="U82" s="9">
        <v>20500</v>
      </c>
      <c r="V82" s="9">
        <v>20500</v>
      </c>
      <c r="W82" s="9">
        <v>20500</v>
      </c>
      <c r="X82" s="9">
        <v>20500</v>
      </c>
      <c r="Y82" s="9">
        <v>20500</v>
      </c>
      <c r="Z82" s="1">
        <v>20500</v>
      </c>
      <c r="AA82"/>
    </row>
    <row r="83" spans="1:27" x14ac:dyDescent="0.2">
      <c r="A83" s="8" t="s">
        <v>91</v>
      </c>
      <c r="B83" s="8" t="s">
        <v>21</v>
      </c>
      <c r="C83" s="8" t="s">
        <v>22</v>
      </c>
      <c r="D83" s="8" t="s">
        <v>27</v>
      </c>
      <c r="E83" s="8" t="s">
        <v>32</v>
      </c>
      <c r="F83" s="8" t="s">
        <v>33</v>
      </c>
      <c r="G83" s="9">
        <v>462705.36</v>
      </c>
      <c r="H83" s="9">
        <v>462705.36</v>
      </c>
      <c r="I83" s="9">
        <v>462705.36</v>
      </c>
      <c r="J83" s="9">
        <v>462705.36</v>
      </c>
      <c r="K83" s="9">
        <v>462705.36</v>
      </c>
      <c r="L83" s="9">
        <v>462705.36</v>
      </c>
      <c r="M83" s="9">
        <v>462705.36</v>
      </c>
      <c r="N83" s="9">
        <v>462705.36</v>
      </c>
      <c r="O83" s="9">
        <v>462705.36</v>
      </c>
      <c r="P83" s="9">
        <v>462705.36</v>
      </c>
      <c r="Q83" s="9">
        <v>462705.36</v>
      </c>
      <c r="R83" s="9">
        <v>462705.36</v>
      </c>
      <c r="S83" s="9">
        <v>462705.36</v>
      </c>
      <c r="T83" s="9">
        <v>462705.36</v>
      </c>
      <c r="U83" s="9">
        <v>462705.36</v>
      </c>
      <c r="V83" s="9">
        <v>462705.36</v>
      </c>
      <c r="W83" s="9">
        <v>462705.36</v>
      </c>
      <c r="X83" s="9">
        <v>462705.36</v>
      </c>
      <c r="Y83" s="9">
        <v>462705.36</v>
      </c>
      <c r="Z83" s="1">
        <v>462705.36</v>
      </c>
      <c r="AA83"/>
    </row>
    <row r="84" spans="1:27" x14ac:dyDescent="0.2">
      <c r="A84" s="8" t="s">
        <v>91</v>
      </c>
      <c r="B84" s="8" t="s">
        <v>21</v>
      </c>
      <c r="C84" s="8" t="s">
        <v>22</v>
      </c>
      <c r="D84" s="8" t="s">
        <v>27</v>
      </c>
      <c r="E84" s="8" t="s">
        <v>32</v>
      </c>
      <c r="F84" s="8" t="s">
        <v>34</v>
      </c>
      <c r="G84" s="9">
        <v>905925.91</v>
      </c>
      <c r="H84" s="9">
        <v>905925.91</v>
      </c>
      <c r="I84" s="9">
        <v>905925.91</v>
      </c>
      <c r="J84" s="9">
        <v>905925.91</v>
      </c>
      <c r="K84" s="9">
        <v>905925.91</v>
      </c>
      <c r="L84" s="9">
        <v>905925.91</v>
      </c>
      <c r="M84" s="9">
        <v>905925.91</v>
      </c>
      <c r="N84" s="9">
        <v>905925.91</v>
      </c>
      <c r="O84" s="9">
        <v>905925.91</v>
      </c>
      <c r="P84" s="9">
        <v>905925.91</v>
      </c>
      <c r="Q84" s="9">
        <v>887798.71</v>
      </c>
      <c r="R84" s="9">
        <v>887798.71</v>
      </c>
      <c r="S84" s="9">
        <v>887798.71</v>
      </c>
      <c r="T84" s="9">
        <v>887798.71</v>
      </c>
      <c r="U84" s="9">
        <v>887798.71</v>
      </c>
      <c r="V84" s="9">
        <v>887798.71</v>
      </c>
      <c r="W84" s="9">
        <v>887798.71</v>
      </c>
      <c r="X84" s="9">
        <v>887798.71</v>
      </c>
      <c r="Y84" s="9">
        <v>887798.71</v>
      </c>
      <c r="Z84" s="1">
        <v>887798.71</v>
      </c>
      <c r="AA84"/>
    </row>
    <row r="85" spans="1:27" x14ac:dyDescent="0.2">
      <c r="A85" s="8" t="s">
        <v>91</v>
      </c>
      <c r="B85" s="8" t="s">
        <v>21</v>
      </c>
      <c r="C85" s="8" t="s">
        <v>22</v>
      </c>
      <c r="D85" s="8" t="s">
        <v>27</v>
      </c>
      <c r="E85" s="8" t="s">
        <v>36</v>
      </c>
      <c r="F85" s="8" t="s">
        <v>37</v>
      </c>
      <c r="G85" s="9">
        <v>465762.02</v>
      </c>
      <c r="H85" s="9">
        <v>465762.02</v>
      </c>
      <c r="I85" s="9">
        <v>465762.02</v>
      </c>
      <c r="J85" s="9">
        <v>465762.02</v>
      </c>
      <c r="K85" s="9">
        <v>465762.02</v>
      </c>
      <c r="L85" s="9">
        <v>465762.02</v>
      </c>
      <c r="M85" s="9">
        <v>465762.02</v>
      </c>
      <c r="N85" s="9">
        <v>465762.02</v>
      </c>
      <c r="O85" s="9">
        <v>465762.02</v>
      </c>
      <c r="P85" s="9">
        <v>465762.02</v>
      </c>
      <c r="Q85" s="9">
        <v>465762.02</v>
      </c>
      <c r="R85" s="9">
        <v>465762.02</v>
      </c>
      <c r="S85" s="9">
        <v>465762.02</v>
      </c>
      <c r="T85" s="9">
        <v>465762.02</v>
      </c>
      <c r="U85" s="9">
        <v>465762.02</v>
      </c>
      <c r="V85" s="9">
        <v>465762.02</v>
      </c>
      <c r="W85" s="9">
        <v>465762.02</v>
      </c>
      <c r="X85" s="9">
        <v>465762.02</v>
      </c>
      <c r="Y85" s="9">
        <v>465762.02</v>
      </c>
      <c r="Z85" s="1">
        <v>465762.02</v>
      </c>
      <c r="AA85"/>
    </row>
    <row r="86" spans="1:27" x14ac:dyDescent="0.2">
      <c r="A86" s="8" t="s">
        <v>91</v>
      </c>
      <c r="B86" s="8" t="s">
        <v>21</v>
      </c>
      <c r="C86" s="8" t="s">
        <v>22</v>
      </c>
      <c r="D86" s="8" t="s">
        <v>27</v>
      </c>
      <c r="E86" s="8" t="s">
        <v>38</v>
      </c>
      <c r="F86" s="8" t="s">
        <v>39</v>
      </c>
      <c r="G86" s="9">
        <v>9374.42</v>
      </c>
      <c r="H86" s="9">
        <v>9374.42</v>
      </c>
      <c r="I86" s="9">
        <v>9374.42</v>
      </c>
      <c r="J86" s="9">
        <v>9374.42</v>
      </c>
      <c r="K86" s="9">
        <v>9374.42</v>
      </c>
      <c r="L86" s="9">
        <v>9374.42</v>
      </c>
      <c r="M86" s="9">
        <v>9374.42</v>
      </c>
      <c r="N86" s="9">
        <v>9374.42</v>
      </c>
      <c r="O86" s="9">
        <v>9374.42</v>
      </c>
      <c r="P86" s="9">
        <v>9374.42</v>
      </c>
      <c r="Q86" s="9">
        <v>9374.42</v>
      </c>
      <c r="R86" s="9">
        <v>9374.42</v>
      </c>
      <c r="S86" s="9">
        <v>9374.42</v>
      </c>
      <c r="T86" s="9">
        <v>9374.42</v>
      </c>
      <c r="U86" s="9">
        <v>9374.42</v>
      </c>
      <c r="V86" s="9">
        <v>9374.42</v>
      </c>
      <c r="W86" s="9">
        <v>9374.42</v>
      </c>
      <c r="X86" s="9">
        <v>9374.42</v>
      </c>
      <c r="Y86" s="9">
        <v>15763.74</v>
      </c>
      <c r="Z86" s="1">
        <v>15763.74</v>
      </c>
      <c r="AA86"/>
    </row>
    <row r="87" spans="1:27" x14ac:dyDescent="0.2">
      <c r="A87" s="8" t="s">
        <v>91</v>
      </c>
      <c r="B87" s="8" t="s">
        <v>21</v>
      </c>
      <c r="C87" s="8" t="s">
        <v>22</v>
      </c>
      <c r="D87" s="8" t="s">
        <v>27</v>
      </c>
      <c r="E87" s="8" t="s">
        <v>40</v>
      </c>
      <c r="F87" s="8" t="s">
        <v>41</v>
      </c>
      <c r="G87" s="9">
        <v>104132.33</v>
      </c>
      <c r="H87" s="9">
        <v>104132.33</v>
      </c>
      <c r="I87" s="9">
        <v>104132.33</v>
      </c>
      <c r="J87" s="9">
        <v>104132.33</v>
      </c>
      <c r="K87" s="9">
        <v>104132.33</v>
      </c>
      <c r="L87" s="9">
        <v>104132.33</v>
      </c>
      <c r="M87" s="9">
        <v>104132.33</v>
      </c>
      <c r="N87" s="9">
        <v>104132.33</v>
      </c>
      <c r="O87" s="9">
        <v>104132.33</v>
      </c>
      <c r="P87" s="9">
        <v>104309.07</v>
      </c>
      <c r="Q87" s="9">
        <v>104309.07</v>
      </c>
      <c r="R87" s="9">
        <v>104309.07</v>
      </c>
      <c r="S87" s="9">
        <v>104309.07</v>
      </c>
      <c r="T87" s="9">
        <v>105303.03999999999</v>
      </c>
      <c r="U87" s="9">
        <v>105303.03999999999</v>
      </c>
      <c r="V87" s="9">
        <v>105303.03999999999</v>
      </c>
      <c r="W87" s="9">
        <v>105303.03999999999</v>
      </c>
      <c r="X87" s="9">
        <v>105303.03999999999</v>
      </c>
      <c r="Y87" s="9">
        <v>106052.5</v>
      </c>
      <c r="Z87" s="1">
        <v>106052.5</v>
      </c>
      <c r="AA87"/>
    </row>
    <row r="88" spans="1:27" x14ac:dyDescent="0.2">
      <c r="A88" s="8" t="s">
        <v>91</v>
      </c>
      <c r="B88" s="8" t="s">
        <v>21</v>
      </c>
      <c r="C88" s="8" t="s">
        <v>22</v>
      </c>
      <c r="D88" s="8" t="s">
        <v>27</v>
      </c>
      <c r="E88" s="8" t="s">
        <v>44</v>
      </c>
      <c r="F88" s="8" t="s">
        <v>45</v>
      </c>
      <c r="G88" s="9">
        <v>294203.84000000003</v>
      </c>
      <c r="H88" s="9">
        <v>294203.84000000003</v>
      </c>
      <c r="I88" s="9">
        <v>294203.84000000003</v>
      </c>
      <c r="J88" s="9">
        <v>294203.84000000003</v>
      </c>
      <c r="K88" s="9">
        <v>294203.84000000003</v>
      </c>
      <c r="L88" s="9">
        <v>294203.84000000003</v>
      </c>
      <c r="M88" s="9">
        <v>294203.84000000003</v>
      </c>
      <c r="N88" s="9">
        <v>294203.84000000003</v>
      </c>
      <c r="O88" s="9">
        <v>294203.84000000003</v>
      </c>
      <c r="P88" s="9">
        <v>294203.84000000003</v>
      </c>
      <c r="Q88" s="9">
        <v>294203.84000000003</v>
      </c>
      <c r="R88" s="9">
        <v>294203.84000000003</v>
      </c>
      <c r="S88" s="9">
        <v>294203.84000000003</v>
      </c>
      <c r="T88" s="9">
        <v>294203.84000000003</v>
      </c>
      <c r="U88" s="9">
        <v>294203.84000000003</v>
      </c>
      <c r="V88" s="9">
        <v>294203.84000000003</v>
      </c>
      <c r="W88" s="9">
        <v>294203.84000000003</v>
      </c>
      <c r="X88" s="9">
        <v>294203.84000000003</v>
      </c>
      <c r="Y88" s="9">
        <v>294203.84000000003</v>
      </c>
      <c r="Z88" s="1">
        <v>294203.84000000003</v>
      </c>
      <c r="AA88"/>
    </row>
    <row r="89" spans="1:27" x14ac:dyDescent="0.2">
      <c r="A89" s="8" t="s">
        <v>91</v>
      </c>
      <c r="B89" s="8" t="s">
        <v>21</v>
      </c>
      <c r="C89" s="8" t="s">
        <v>22</v>
      </c>
      <c r="D89" s="8" t="s">
        <v>27</v>
      </c>
      <c r="E89" s="8" t="s">
        <v>47</v>
      </c>
      <c r="F89" s="8" t="s">
        <v>48</v>
      </c>
      <c r="G89" s="9">
        <v>242879.91</v>
      </c>
      <c r="H89" s="9">
        <v>242879.91</v>
      </c>
      <c r="I89" s="9">
        <v>243527.03</v>
      </c>
      <c r="J89" s="9">
        <v>243527.03</v>
      </c>
      <c r="K89" s="9">
        <v>243527.03</v>
      </c>
      <c r="L89" s="9">
        <v>243607.48</v>
      </c>
      <c r="M89" s="9">
        <v>243607.48</v>
      </c>
      <c r="N89" s="9">
        <v>247679.69</v>
      </c>
      <c r="O89" s="9">
        <v>247679.69</v>
      </c>
      <c r="P89" s="9">
        <v>247679.69</v>
      </c>
      <c r="Q89" s="9">
        <v>247865.38</v>
      </c>
      <c r="R89" s="9">
        <v>248035.96</v>
      </c>
      <c r="S89" s="9">
        <v>248092.27</v>
      </c>
      <c r="T89" s="9">
        <v>248092.27</v>
      </c>
      <c r="U89" s="9">
        <v>248092.27</v>
      </c>
      <c r="V89" s="9">
        <v>248092.27</v>
      </c>
      <c r="W89" s="9">
        <v>248092.27</v>
      </c>
      <c r="X89" s="9">
        <v>248092.27</v>
      </c>
      <c r="Y89" s="9">
        <v>248092.27</v>
      </c>
      <c r="Z89" s="1">
        <v>248092.27000000002</v>
      </c>
      <c r="AA89"/>
    </row>
    <row r="90" spans="1:27" x14ac:dyDescent="0.2">
      <c r="A90" s="8" t="s">
        <v>91</v>
      </c>
      <c r="B90" s="8" t="s">
        <v>21</v>
      </c>
      <c r="C90" s="8" t="s">
        <v>22</v>
      </c>
      <c r="D90" s="8" t="s">
        <v>27</v>
      </c>
      <c r="E90" s="8" t="s">
        <v>50</v>
      </c>
      <c r="F90" s="8" t="s">
        <v>51</v>
      </c>
      <c r="G90" s="9">
        <v>20315.86</v>
      </c>
      <c r="H90" s="9">
        <v>20315.86</v>
      </c>
      <c r="I90" s="9">
        <v>20315.86</v>
      </c>
      <c r="J90" s="9">
        <v>20315.86</v>
      </c>
      <c r="K90" s="9">
        <v>20315.86</v>
      </c>
      <c r="L90" s="9">
        <v>20315.86</v>
      </c>
      <c r="M90" s="9">
        <v>20315.86</v>
      </c>
      <c r="N90" s="9">
        <v>20315.86</v>
      </c>
      <c r="O90" s="9">
        <v>20315.86</v>
      </c>
      <c r="P90" s="9">
        <v>20315.86</v>
      </c>
      <c r="Q90" s="9">
        <v>20315.86</v>
      </c>
      <c r="R90" s="9">
        <v>20315.86</v>
      </c>
      <c r="S90" s="9">
        <v>20315.86</v>
      </c>
      <c r="T90" s="9">
        <v>20315.86</v>
      </c>
      <c r="U90" s="9">
        <v>20315.86</v>
      </c>
      <c r="V90" s="9">
        <v>20315.86</v>
      </c>
      <c r="W90" s="9">
        <v>20315.86</v>
      </c>
      <c r="X90" s="9">
        <v>20315.86</v>
      </c>
      <c r="Y90" s="9">
        <v>20315.86</v>
      </c>
      <c r="Z90" s="1">
        <v>20315.86</v>
      </c>
      <c r="AA90"/>
    </row>
    <row r="91" spans="1:27" x14ac:dyDescent="0.2">
      <c r="A91" s="8" t="s">
        <v>91</v>
      </c>
      <c r="B91" s="8" t="s">
        <v>21</v>
      </c>
      <c r="C91" s="8" t="s">
        <v>22</v>
      </c>
      <c r="D91" s="8" t="s">
        <v>27</v>
      </c>
      <c r="E91" s="8" t="s">
        <v>52</v>
      </c>
      <c r="F91" s="8" t="s">
        <v>53</v>
      </c>
      <c r="G91" s="9">
        <v>99570.17</v>
      </c>
      <c r="H91" s="9">
        <v>99570.17</v>
      </c>
      <c r="I91" s="9">
        <v>99570.17</v>
      </c>
      <c r="J91" s="9">
        <v>99570.17</v>
      </c>
      <c r="K91" s="9">
        <v>99570.17</v>
      </c>
      <c r="L91" s="9">
        <v>99570.17</v>
      </c>
      <c r="M91" s="9">
        <v>99570.17</v>
      </c>
      <c r="N91" s="9">
        <v>99570.17</v>
      </c>
      <c r="O91" s="9">
        <v>99570.17</v>
      </c>
      <c r="P91" s="9">
        <v>99570.17</v>
      </c>
      <c r="Q91" s="9">
        <v>99570.17</v>
      </c>
      <c r="R91" s="9">
        <v>99570.17</v>
      </c>
      <c r="S91" s="9">
        <v>99570.17</v>
      </c>
      <c r="T91" s="9">
        <v>99570.17</v>
      </c>
      <c r="U91" s="9">
        <v>99570.17</v>
      </c>
      <c r="V91" s="9">
        <v>99570.17</v>
      </c>
      <c r="W91" s="9">
        <v>99570.17</v>
      </c>
      <c r="X91" s="9">
        <v>99570.17</v>
      </c>
      <c r="Y91" s="9">
        <v>99570.17</v>
      </c>
      <c r="Z91" s="1">
        <v>99570.17</v>
      </c>
      <c r="AA91"/>
    </row>
    <row r="92" spans="1:27" x14ac:dyDescent="0.2">
      <c r="A92" s="8" t="s">
        <v>91</v>
      </c>
      <c r="B92" s="8" t="s">
        <v>21</v>
      </c>
      <c r="C92" s="8" t="s">
        <v>22</v>
      </c>
      <c r="D92" s="8" t="s">
        <v>27</v>
      </c>
      <c r="E92" s="8" t="s">
        <v>56</v>
      </c>
      <c r="F92" s="8" t="s">
        <v>57</v>
      </c>
      <c r="G92" s="9">
        <v>1331.9</v>
      </c>
      <c r="H92" s="9">
        <v>1331.9</v>
      </c>
      <c r="I92" s="9">
        <v>1331.9</v>
      </c>
      <c r="J92" s="9">
        <v>1331.9</v>
      </c>
      <c r="K92" s="9">
        <v>1331.9</v>
      </c>
      <c r="L92" s="9">
        <v>1331.9</v>
      </c>
      <c r="M92" s="9">
        <v>1331.9</v>
      </c>
      <c r="N92" s="9">
        <v>1331.9</v>
      </c>
      <c r="O92" s="9">
        <v>1331.9</v>
      </c>
      <c r="P92" s="9">
        <v>1331.9</v>
      </c>
      <c r="Q92" s="9">
        <v>1331.9</v>
      </c>
      <c r="R92" s="9">
        <v>1331.9</v>
      </c>
      <c r="S92" s="9">
        <v>1331.9</v>
      </c>
      <c r="T92" s="9">
        <v>1331.9</v>
      </c>
      <c r="U92" s="9">
        <v>1331.9</v>
      </c>
      <c r="V92" s="9">
        <v>1331.9</v>
      </c>
      <c r="W92" s="9">
        <v>1331.9</v>
      </c>
      <c r="X92" s="9">
        <v>1331.9</v>
      </c>
      <c r="Y92" s="9">
        <v>1331.9</v>
      </c>
      <c r="Z92" s="1">
        <v>1331.9</v>
      </c>
      <c r="AA92"/>
    </row>
    <row r="93" spans="1:27" x14ac:dyDescent="0.2">
      <c r="A93" s="8" t="s">
        <v>91</v>
      </c>
      <c r="B93" s="8" t="s">
        <v>21</v>
      </c>
      <c r="C93" s="8" t="s">
        <v>22</v>
      </c>
      <c r="D93" s="8" t="s">
        <v>60</v>
      </c>
      <c r="E93" s="8" t="s">
        <v>61</v>
      </c>
      <c r="F93" s="8" t="s">
        <v>89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1">
        <v>0</v>
      </c>
      <c r="AA93"/>
    </row>
    <row r="94" spans="1:27" x14ac:dyDescent="0.2">
      <c r="A94" s="8" t="s">
        <v>91</v>
      </c>
      <c r="B94" s="8" t="s">
        <v>21</v>
      </c>
      <c r="C94" s="8" t="s">
        <v>22</v>
      </c>
      <c r="D94" s="8" t="s">
        <v>60</v>
      </c>
      <c r="E94" s="8" t="s">
        <v>61</v>
      </c>
      <c r="F94" s="8" t="s">
        <v>62</v>
      </c>
      <c r="G94" s="9">
        <v>1266.3900000000001</v>
      </c>
      <c r="H94" s="9">
        <v>1266.3900000000001</v>
      </c>
      <c r="I94" s="9">
        <v>1266.3900000000001</v>
      </c>
      <c r="J94" s="9">
        <v>1266.3900000000001</v>
      </c>
      <c r="K94" s="9">
        <v>1266.3900000000001</v>
      </c>
      <c r="L94" s="9">
        <v>1266.3900000000001</v>
      </c>
      <c r="M94" s="9">
        <v>1266.3900000000001</v>
      </c>
      <c r="N94" s="9">
        <v>1266.3900000000001</v>
      </c>
      <c r="O94" s="9">
        <v>1266.3900000000001</v>
      </c>
      <c r="P94" s="9">
        <v>1266.3900000000001</v>
      </c>
      <c r="Q94" s="9">
        <v>1266.3900000000001</v>
      </c>
      <c r="R94" s="9">
        <v>1266.3900000000001</v>
      </c>
      <c r="S94" s="9">
        <v>1266.3900000000001</v>
      </c>
      <c r="T94" s="9">
        <v>1266.3900000000001</v>
      </c>
      <c r="U94" s="9">
        <v>1266.3900000000001</v>
      </c>
      <c r="V94" s="9">
        <v>1266.3900000000001</v>
      </c>
      <c r="W94" s="9">
        <v>1266.3900000000001</v>
      </c>
      <c r="X94" s="9">
        <v>1266.3900000000001</v>
      </c>
      <c r="Y94" s="9">
        <v>1266.3900000000001</v>
      </c>
      <c r="Z94" s="1">
        <v>1266.3900000000001</v>
      </c>
      <c r="AA94"/>
    </row>
    <row r="95" spans="1:27" x14ac:dyDescent="0.2">
      <c r="A95" s="8" t="s">
        <v>91</v>
      </c>
      <c r="B95" s="8" t="s">
        <v>21</v>
      </c>
      <c r="C95" s="8" t="s">
        <v>22</v>
      </c>
      <c r="D95" s="8" t="s">
        <v>60</v>
      </c>
      <c r="E95" s="8" t="s">
        <v>63</v>
      </c>
      <c r="F95" s="8" t="s">
        <v>65</v>
      </c>
      <c r="G95" s="9">
        <v>4010.19</v>
      </c>
      <c r="H95" s="9">
        <v>4010.19</v>
      </c>
      <c r="I95" s="9">
        <v>4010.19</v>
      </c>
      <c r="J95" s="9">
        <v>4010.19</v>
      </c>
      <c r="K95" s="9">
        <v>4010.19</v>
      </c>
      <c r="L95" s="9">
        <v>4010.19</v>
      </c>
      <c r="M95" s="9">
        <v>4010.19</v>
      </c>
      <c r="N95" s="9">
        <v>4010.19</v>
      </c>
      <c r="O95" s="9">
        <v>4010.19</v>
      </c>
      <c r="P95" s="9">
        <v>4010.19</v>
      </c>
      <c r="Q95" s="9">
        <v>4010.19</v>
      </c>
      <c r="R95" s="9">
        <v>4010.19</v>
      </c>
      <c r="S95" s="9">
        <v>4010.19</v>
      </c>
      <c r="T95" s="9">
        <v>4010.19</v>
      </c>
      <c r="U95" s="9">
        <v>4010.19</v>
      </c>
      <c r="V95" s="9">
        <v>4010.19</v>
      </c>
      <c r="W95" s="9">
        <v>4010.19</v>
      </c>
      <c r="X95" s="9">
        <v>4010.19</v>
      </c>
      <c r="Y95" s="9">
        <v>4010.19</v>
      </c>
      <c r="Z95" s="1">
        <v>4010.19</v>
      </c>
      <c r="AA95"/>
    </row>
    <row r="96" spans="1:27" x14ac:dyDescent="0.2">
      <c r="A96" s="8" t="s">
        <v>91</v>
      </c>
      <c r="B96" s="8" t="s">
        <v>21</v>
      </c>
      <c r="C96" s="8" t="s">
        <v>22</v>
      </c>
      <c r="D96" s="8" t="s">
        <v>60</v>
      </c>
      <c r="E96" s="8" t="s">
        <v>56</v>
      </c>
      <c r="F96" s="8" t="s">
        <v>68</v>
      </c>
      <c r="G96" s="9">
        <v>13227.98</v>
      </c>
      <c r="H96" s="9">
        <v>13227.98</v>
      </c>
      <c r="I96" s="9">
        <v>13227.98</v>
      </c>
      <c r="J96" s="9">
        <v>13227.98</v>
      </c>
      <c r="K96" s="9">
        <v>13227.98</v>
      </c>
      <c r="L96" s="9">
        <v>13227.98</v>
      </c>
      <c r="M96" s="9">
        <v>13227.98</v>
      </c>
      <c r="N96" s="9">
        <v>13227.98</v>
      </c>
      <c r="O96" s="9">
        <v>13227.98</v>
      </c>
      <c r="P96" s="9">
        <v>13227.98</v>
      </c>
      <c r="Q96" s="9">
        <v>13227.98</v>
      </c>
      <c r="R96" s="9">
        <v>13227.98</v>
      </c>
      <c r="S96" s="9">
        <v>13227.98</v>
      </c>
      <c r="T96" s="9">
        <v>13227.98</v>
      </c>
      <c r="U96" s="9">
        <v>13227.98</v>
      </c>
      <c r="V96" s="9">
        <v>13227.98</v>
      </c>
      <c r="W96" s="9">
        <v>13227.98</v>
      </c>
      <c r="X96" s="9">
        <v>13227.98</v>
      </c>
      <c r="Y96" s="9">
        <v>13227.98</v>
      </c>
      <c r="Z96" s="1">
        <v>13227.98</v>
      </c>
      <c r="AA96"/>
    </row>
    <row r="97" spans="1:27" x14ac:dyDescent="0.2">
      <c r="A97" s="8" t="s">
        <v>91</v>
      </c>
      <c r="B97" s="8" t="s">
        <v>21</v>
      </c>
      <c r="C97" s="8" t="s">
        <v>22</v>
      </c>
      <c r="D97" s="8" t="s">
        <v>60</v>
      </c>
      <c r="E97" s="8" t="s">
        <v>56</v>
      </c>
      <c r="F97" s="8" t="s">
        <v>69</v>
      </c>
      <c r="G97" s="9">
        <v>91459.46</v>
      </c>
      <c r="H97" s="9">
        <v>91459.46</v>
      </c>
      <c r="I97" s="9">
        <v>91459.46</v>
      </c>
      <c r="J97" s="9">
        <v>77181.460000000006</v>
      </c>
      <c r="K97" s="9">
        <v>77181.460000000006</v>
      </c>
      <c r="L97" s="9">
        <v>77181.460000000006</v>
      </c>
      <c r="M97" s="9">
        <v>77181.460000000006</v>
      </c>
      <c r="N97" s="9">
        <v>77181.460000000006</v>
      </c>
      <c r="O97" s="9">
        <v>77181.460000000006</v>
      </c>
      <c r="P97" s="9">
        <v>77181.460000000006</v>
      </c>
      <c r="Q97" s="9">
        <v>77181.460000000006</v>
      </c>
      <c r="R97" s="9">
        <v>77181.460000000006</v>
      </c>
      <c r="S97" s="9">
        <v>77181.460000000006</v>
      </c>
      <c r="T97" s="9">
        <v>77181.460000000006</v>
      </c>
      <c r="U97" s="9">
        <v>77181.460000000006</v>
      </c>
      <c r="V97" s="9">
        <v>77181.460000000006</v>
      </c>
      <c r="W97" s="9">
        <v>77181.460000000006</v>
      </c>
      <c r="X97" s="9">
        <v>77181.460000000006</v>
      </c>
      <c r="Y97" s="9">
        <v>77181.460000000006</v>
      </c>
      <c r="Z97" s="1">
        <v>77181.460000000006</v>
      </c>
      <c r="AA97"/>
    </row>
    <row r="98" spans="1:27" x14ac:dyDescent="0.2">
      <c r="A98" s="8" t="s">
        <v>91</v>
      </c>
      <c r="B98" s="8" t="s">
        <v>21</v>
      </c>
      <c r="C98" s="8" t="s">
        <v>22</v>
      </c>
      <c r="D98" s="8" t="s">
        <v>60</v>
      </c>
      <c r="E98" s="8" t="s">
        <v>56</v>
      </c>
      <c r="F98" s="8" t="s">
        <v>93</v>
      </c>
      <c r="G98" s="9">
        <v>374.07</v>
      </c>
      <c r="H98" s="9">
        <v>374.07</v>
      </c>
      <c r="I98" s="9">
        <v>374.07</v>
      </c>
      <c r="J98" s="9">
        <v>374.07</v>
      </c>
      <c r="K98" s="9">
        <v>374.07</v>
      </c>
      <c r="L98" s="9">
        <v>374.07</v>
      </c>
      <c r="M98" s="9">
        <v>374.07</v>
      </c>
      <c r="N98" s="9">
        <v>374.07</v>
      </c>
      <c r="O98" s="9">
        <v>374.07</v>
      </c>
      <c r="P98" s="9">
        <v>374.07</v>
      </c>
      <c r="Q98" s="9">
        <v>374.07</v>
      </c>
      <c r="R98" s="9">
        <v>374.07</v>
      </c>
      <c r="S98" s="9">
        <v>374.07</v>
      </c>
      <c r="T98" s="9">
        <v>374.07</v>
      </c>
      <c r="U98" s="9">
        <v>374.07</v>
      </c>
      <c r="V98" s="9">
        <v>374.07</v>
      </c>
      <c r="W98" s="9">
        <v>374.07</v>
      </c>
      <c r="X98" s="9">
        <v>374.07</v>
      </c>
      <c r="Y98" s="9">
        <v>374.07</v>
      </c>
      <c r="Z98" s="1">
        <v>374.07</v>
      </c>
      <c r="AA98"/>
    </row>
    <row r="99" spans="1:27" x14ac:dyDescent="0.2">
      <c r="A99" s="8" t="s">
        <v>91</v>
      </c>
      <c r="B99" s="8" t="s">
        <v>21</v>
      </c>
      <c r="C99" s="8" t="s">
        <v>22</v>
      </c>
      <c r="D99" s="8" t="s">
        <v>60</v>
      </c>
      <c r="E99" s="8" t="s">
        <v>75</v>
      </c>
      <c r="F99" s="8" t="s">
        <v>76</v>
      </c>
      <c r="G99" s="9">
        <v>13438.12</v>
      </c>
      <c r="H99" s="9">
        <v>13438.12</v>
      </c>
      <c r="I99" s="9">
        <v>13438.12</v>
      </c>
      <c r="J99" s="9">
        <v>13438.12</v>
      </c>
      <c r="K99" s="9">
        <v>13438.12</v>
      </c>
      <c r="L99" s="9">
        <v>13438.12</v>
      </c>
      <c r="M99" s="9">
        <v>13438.12</v>
      </c>
      <c r="N99" s="9">
        <v>13438.12</v>
      </c>
      <c r="O99" s="9">
        <v>13438.12</v>
      </c>
      <c r="P99" s="9">
        <v>13438.12</v>
      </c>
      <c r="Q99" s="9">
        <v>13438.12</v>
      </c>
      <c r="R99" s="9">
        <v>13438.12</v>
      </c>
      <c r="S99" s="9">
        <v>13438.12</v>
      </c>
      <c r="T99" s="9">
        <v>13438.12</v>
      </c>
      <c r="U99" s="9">
        <v>13438.12</v>
      </c>
      <c r="V99" s="9">
        <v>13438.12</v>
      </c>
      <c r="W99" s="9">
        <v>13438.12</v>
      </c>
      <c r="X99" s="9">
        <v>13438.12</v>
      </c>
      <c r="Y99" s="9">
        <v>13438.12</v>
      </c>
      <c r="Z99" s="1">
        <v>13438.12</v>
      </c>
      <c r="AA99"/>
    </row>
    <row r="100" spans="1:27" x14ac:dyDescent="0.2">
      <c r="A100" s="8" t="s">
        <v>91</v>
      </c>
      <c r="B100" s="8" t="s">
        <v>21</v>
      </c>
      <c r="C100" s="8" t="s">
        <v>22</v>
      </c>
      <c r="D100" s="8" t="s">
        <v>60</v>
      </c>
      <c r="E100" s="8" t="s">
        <v>77</v>
      </c>
      <c r="F100" s="8" t="s">
        <v>78</v>
      </c>
      <c r="G100" s="9">
        <v>58312.73</v>
      </c>
      <c r="H100" s="9">
        <v>58312.73</v>
      </c>
      <c r="I100" s="9">
        <v>58312.73</v>
      </c>
      <c r="J100" s="9">
        <v>58312.73</v>
      </c>
      <c r="K100" s="9">
        <v>58312.73</v>
      </c>
      <c r="L100" s="9">
        <v>58312.73</v>
      </c>
      <c r="M100" s="9">
        <v>58312.73</v>
      </c>
      <c r="N100" s="9">
        <v>58312.73</v>
      </c>
      <c r="O100" s="9">
        <v>58312.73</v>
      </c>
      <c r="P100" s="9">
        <v>58312.73</v>
      </c>
      <c r="Q100" s="9">
        <v>58312.73</v>
      </c>
      <c r="R100" s="9">
        <v>58312.73</v>
      </c>
      <c r="S100" s="9">
        <v>58312.73</v>
      </c>
      <c r="T100" s="9">
        <v>58312.73</v>
      </c>
      <c r="U100" s="9">
        <v>58312.73</v>
      </c>
      <c r="V100" s="9">
        <v>58312.73</v>
      </c>
      <c r="W100" s="9">
        <v>58312.73</v>
      </c>
      <c r="X100" s="9">
        <v>58312.73</v>
      </c>
      <c r="Y100" s="9">
        <v>58312.73</v>
      </c>
      <c r="Z100" s="1">
        <v>58312.73</v>
      </c>
      <c r="AA100"/>
    </row>
    <row r="101" spans="1:27" x14ac:dyDescent="0.2">
      <c r="A101" s="8" t="s">
        <v>91</v>
      </c>
      <c r="B101" s="8" t="s">
        <v>21</v>
      </c>
      <c r="C101" s="8" t="s">
        <v>22</v>
      </c>
      <c r="D101" s="8" t="s">
        <v>60</v>
      </c>
      <c r="E101" s="8" t="s">
        <v>58</v>
      </c>
      <c r="F101" s="8" t="s">
        <v>82</v>
      </c>
      <c r="G101" s="9">
        <v>13647.24</v>
      </c>
      <c r="H101" s="9">
        <v>13647.24</v>
      </c>
      <c r="I101" s="9">
        <v>13647.24</v>
      </c>
      <c r="J101" s="9">
        <v>13647.24</v>
      </c>
      <c r="K101" s="9">
        <v>13647.24</v>
      </c>
      <c r="L101" s="9">
        <v>13647.24</v>
      </c>
      <c r="M101" s="9">
        <v>13647.24</v>
      </c>
      <c r="N101" s="9">
        <v>13647.24</v>
      </c>
      <c r="O101" s="9">
        <v>13647.24</v>
      </c>
      <c r="P101" s="9">
        <v>13647.24</v>
      </c>
      <c r="Q101" s="9">
        <v>13647.24</v>
      </c>
      <c r="R101" s="9">
        <v>13647.24</v>
      </c>
      <c r="S101" s="9">
        <v>13647.24</v>
      </c>
      <c r="T101" s="9">
        <v>13647.24</v>
      </c>
      <c r="U101" s="9">
        <v>13647.24</v>
      </c>
      <c r="V101" s="9">
        <v>13647.24</v>
      </c>
      <c r="W101" s="9">
        <v>13647.24</v>
      </c>
      <c r="X101" s="9">
        <v>13647.24</v>
      </c>
      <c r="Y101" s="9">
        <v>13647.24</v>
      </c>
      <c r="Z101" s="1">
        <v>13647.24</v>
      </c>
      <c r="AA101"/>
    </row>
    <row r="102" spans="1:27" x14ac:dyDescent="0.2">
      <c r="A102" s="8" t="s">
        <v>91</v>
      </c>
      <c r="B102" s="8" t="s">
        <v>21</v>
      </c>
      <c r="C102" s="8" t="s">
        <v>88</v>
      </c>
      <c r="D102" s="8" t="s">
        <v>27</v>
      </c>
      <c r="E102" s="8" t="s">
        <v>38</v>
      </c>
      <c r="F102" s="8" t="s">
        <v>39</v>
      </c>
      <c r="U102" s="9">
        <v>0</v>
      </c>
      <c r="V102" s="9">
        <v>0</v>
      </c>
      <c r="W102" s="9">
        <v>0</v>
      </c>
      <c r="X102" s="9">
        <v>6389.32</v>
      </c>
      <c r="Y102" s="9">
        <v>0</v>
      </c>
      <c r="Z102" s="1">
        <v>0</v>
      </c>
      <c r="AA102"/>
    </row>
    <row r="103" spans="1:27" x14ac:dyDescent="0.2">
      <c r="A103" s="8" t="s">
        <v>91</v>
      </c>
      <c r="B103" s="8" t="s">
        <v>21</v>
      </c>
      <c r="C103" s="8" t="s">
        <v>88</v>
      </c>
      <c r="D103" s="8" t="s">
        <v>60</v>
      </c>
      <c r="E103" s="8" t="s">
        <v>56</v>
      </c>
      <c r="F103" s="8" t="s">
        <v>69</v>
      </c>
      <c r="G103" s="9" t="s">
        <v>26</v>
      </c>
      <c r="H103" s="9" t="s">
        <v>26</v>
      </c>
      <c r="I103" s="9" t="s">
        <v>26</v>
      </c>
      <c r="J103" s="9" t="s">
        <v>26</v>
      </c>
      <c r="K103" s="9">
        <v>1408.19</v>
      </c>
      <c r="L103" s="9">
        <v>1873.93</v>
      </c>
      <c r="M103" s="9">
        <v>2381.87</v>
      </c>
      <c r="N103" s="9">
        <v>3771.98</v>
      </c>
      <c r="O103" s="9">
        <v>3803.61</v>
      </c>
      <c r="P103" s="9">
        <v>3806.38</v>
      </c>
      <c r="Q103" s="9">
        <v>3837.75</v>
      </c>
      <c r="R103" s="9">
        <v>3841.77</v>
      </c>
      <c r="S103" s="9">
        <v>3848.8</v>
      </c>
      <c r="T103" s="9">
        <v>3848.8</v>
      </c>
      <c r="U103" s="9">
        <v>3848.8</v>
      </c>
      <c r="V103" s="9">
        <v>3848.8</v>
      </c>
      <c r="W103" s="9">
        <v>3850.4</v>
      </c>
      <c r="X103" s="9">
        <v>3853.15</v>
      </c>
      <c r="Y103" s="9">
        <v>3854.43</v>
      </c>
      <c r="Z103" s="1">
        <v>3854.55</v>
      </c>
      <c r="AA103"/>
    </row>
    <row r="104" spans="1:27" x14ac:dyDescent="0.2">
      <c r="A104" s="8" t="s">
        <v>94</v>
      </c>
      <c r="B104" s="8" t="s">
        <v>21</v>
      </c>
      <c r="C104" s="8" t="s">
        <v>22</v>
      </c>
      <c r="D104" s="8" t="s">
        <v>27</v>
      </c>
      <c r="E104" s="8" t="s">
        <v>28</v>
      </c>
      <c r="F104" s="8" t="s">
        <v>29</v>
      </c>
      <c r="G104" s="9">
        <v>164608.04999999999</v>
      </c>
      <c r="H104" s="9">
        <v>164608.04999999999</v>
      </c>
      <c r="I104" s="9">
        <v>164608.04999999999</v>
      </c>
      <c r="J104" s="9">
        <v>164608.04999999999</v>
      </c>
      <c r="K104" s="9">
        <v>164608.04999999999</v>
      </c>
      <c r="L104" s="9">
        <v>164608.04999999999</v>
      </c>
      <c r="M104" s="9">
        <v>164608.04999999999</v>
      </c>
      <c r="N104" s="9">
        <v>164608.04999999999</v>
      </c>
      <c r="O104" s="9">
        <v>164608.04999999999</v>
      </c>
      <c r="P104" s="9">
        <v>164608.04999999999</v>
      </c>
      <c r="Q104" s="9">
        <v>164608.04999999999</v>
      </c>
      <c r="R104" s="9">
        <v>164608.04999999999</v>
      </c>
      <c r="S104" s="9">
        <v>164608.04999999999</v>
      </c>
      <c r="T104" s="9">
        <v>164608.04999999999</v>
      </c>
      <c r="U104" s="9">
        <v>164608.04999999999</v>
      </c>
      <c r="V104" s="9">
        <v>164608.04999999999</v>
      </c>
      <c r="W104" s="9">
        <v>164608.04999999999</v>
      </c>
      <c r="X104" s="9">
        <v>164608.04999999999</v>
      </c>
      <c r="Y104" s="9">
        <v>164608.04999999999</v>
      </c>
      <c r="Z104" s="1">
        <v>164608.05000000002</v>
      </c>
      <c r="AA104"/>
    </row>
    <row r="105" spans="1:27" x14ac:dyDescent="0.2">
      <c r="A105" s="8" t="s">
        <v>94</v>
      </c>
      <c r="B105" s="8" t="s">
        <v>21</v>
      </c>
      <c r="C105" s="8" t="s">
        <v>22</v>
      </c>
      <c r="D105" s="8" t="s">
        <v>27</v>
      </c>
      <c r="E105" s="8" t="s">
        <v>28</v>
      </c>
      <c r="F105" s="8" t="s">
        <v>92</v>
      </c>
      <c r="G105" s="9">
        <v>12909.53</v>
      </c>
      <c r="H105" s="9">
        <v>12909.53</v>
      </c>
      <c r="I105" s="9">
        <v>12909.53</v>
      </c>
      <c r="J105" s="9">
        <v>12909.53</v>
      </c>
      <c r="K105" s="9">
        <v>12909.53</v>
      </c>
      <c r="L105" s="9">
        <v>12909.53</v>
      </c>
      <c r="M105" s="9">
        <v>12909.53</v>
      </c>
      <c r="N105" s="9">
        <v>12909.53</v>
      </c>
      <c r="O105" s="9">
        <v>12909.53</v>
      </c>
      <c r="P105" s="9">
        <v>12909.53</v>
      </c>
      <c r="Q105" s="9">
        <v>12909.53</v>
      </c>
      <c r="R105" s="9">
        <v>12909.53</v>
      </c>
      <c r="S105" s="9">
        <v>12909.53</v>
      </c>
      <c r="T105" s="9">
        <v>12909.53</v>
      </c>
      <c r="U105" s="9">
        <v>12909.53</v>
      </c>
      <c r="V105" s="9">
        <v>12909.53</v>
      </c>
      <c r="W105" s="9">
        <v>12909.53</v>
      </c>
      <c r="X105" s="9">
        <v>12909.53</v>
      </c>
      <c r="Y105" s="9">
        <v>12909.53</v>
      </c>
      <c r="Z105" s="1">
        <v>12909.53</v>
      </c>
      <c r="AA105"/>
    </row>
    <row r="106" spans="1:27" x14ac:dyDescent="0.2">
      <c r="A106" s="8" t="s">
        <v>94</v>
      </c>
      <c r="B106" s="8" t="s">
        <v>21</v>
      </c>
      <c r="C106" s="8" t="s">
        <v>22</v>
      </c>
      <c r="D106" s="8" t="s">
        <v>27</v>
      </c>
      <c r="E106" s="8" t="s">
        <v>30</v>
      </c>
      <c r="F106" s="8" t="s">
        <v>31</v>
      </c>
      <c r="G106" s="9">
        <v>1158627.72</v>
      </c>
      <c r="H106" s="9">
        <v>1158627.72</v>
      </c>
      <c r="I106" s="9">
        <v>1158627.72</v>
      </c>
      <c r="J106" s="9">
        <v>1158627.72</v>
      </c>
      <c r="K106" s="9">
        <v>1158627.72</v>
      </c>
      <c r="L106" s="9">
        <v>1158627.72</v>
      </c>
      <c r="M106" s="9">
        <v>1158627.72</v>
      </c>
      <c r="N106" s="9">
        <v>689405.9</v>
      </c>
      <c r="O106" s="9">
        <v>703364</v>
      </c>
      <c r="P106" s="9">
        <v>703364</v>
      </c>
      <c r="Q106" s="9">
        <v>703364</v>
      </c>
      <c r="R106" s="9">
        <v>703364</v>
      </c>
      <c r="S106" s="9">
        <v>703364</v>
      </c>
      <c r="T106" s="9">
        <v>703364</v>
      </c>
      <c r="U106" s="9">
        <v>703364</v>
      </c>
      <c r="V106" s="9">
        <v>703364</v>
      </c>
      <c r="W106" s="9">
        <v>703364</v>
      </c>
      <c r="X106" s="9">
        <v>703364</v>
      </c>
      <c r="Y106" s="9">
        <v>703364</v>
      </c>
      <c r="Z106" s="1">
        <v>703364</v>
      </c>
      <c r="AA106"/>
    </row>
    <row r="107" spans="1:27" x14ac:dyDescent="0.2">
      <c r="A107" s="8" t="s">
        <v>94</v>
      </c>
      <c r="B107" s="8" t="s">
        <v>21</v>
      </c>
      <c r="C107" s="8" t="s">
        <v>22</v>
      </c>
      <c r="D107" s="8" t="s">
        <v>27</v>
      </c>
      <c r="E107" s="8" t="s">
        <v>32</v>
      </c>
      <c r="F107" s="8" t="s">
        <v>33</v>
      </c>
      <c r="G107" s="9">
        <v>71307628</v>
      </c>
      <c r="H107" s="9">
        <v>71307628</v>
      </c>
      <c r="I107" s="9">
        <v>71307628</v>
      </c>
      <c r="J107" s="9">
        <v>71307628</v>
      </c>
      <c r="K107" s="9">
        <v>71307628</v>
      </c>
      <c r="L107" s="9">
        <v>71307628</v>
      </c>
      <c r="M107" s="9">
        <v>71302680.989999995</v>
      </c>
      <c r="N107" s="9">
        <v>71263796.420000002</v>
      </c>
      <c r="O107" s="9">
        <v>72103918.609999999</v>
      </c>
      <c r="P107" s="9">
        <v>72248092.769999996</v>
      </c>
      <c r="Q107" s="9">
        <v>72558656.920000002</v>
      </c>
      <c r="R107" s="9">
        <v>72918402.659999996</v>
      </c>
      <c r="S107" s="9">
        <v>73129626.159999996</v>
      </c>
      <c r="T107" s="9">
        <v>73232563</v>
      </c>
      <c r="U107" s="9">
        <v>73418912.810000002</v>
      </c>
      <c r="V107" s="9">
        <v>73754284.180000007</v>
      </c>
      <c r="W107" s="9">
        <v>73824006.930000007</v>
      </c>
      <c r="X107" s="9">
        <v>74078683.739999995</v>
      </c>
      <c r="Y107" s="9">
        <v>74167666.359999999</v>
      </c>
      <c r="Z107" s="1">
        <v>74542180.799999997</v>
      </c>
      <c r="AA107"/>
    </row>
    <row r="108" spans="1:27" x14ac:dyDescent="0.2">
      <c r="A108" s="8" t="s">
        <v>94</v>
      </c>
      <c r="B108" s="8" t="s">
        <v>21</v>
      </c>
      <c r="C108" s="8" t="s">
        <v>22</v>
      </c>
      <c r="D108" s="8" t="s">
        <v>27</v>
      </c>
      <c r="E108" s="8" t="s">
        <v>32</v>
      </c>
      <c r="F108" s="8" t="s">
        <v>34</v>
      </c>
      <c r="G108" s="9">
        <v>38033889.07</v>
      </c>
      <c r="H108" s="9">
        <v>38033889.07</v>
      </c>
      <c r="I108" s="9">
        <v>38033889.07</v>
      </c>
      <c r="J108" s="9">
        <v>38033889.07</v>
      </c>
      <c r="K108" s="9">
        <v>38033889.07</v>
      </c>
      <c r="L108" s="9">
        <v>38033889.07</v>
      </c>
      <c r="M108" s="9">
        <v>38016519.920000002</v>
      </c>
      <c r="N108" s="9">
        <v>37981128.799999997</v>
      </c>
      <c r="O108" s="9">
        <v>38135355.200000003</v>
      </c>
      <c r="P108" s="9">
        <v>38137355.200000003</v>
      </c>
      <c r="Q108" s="9">
        <v>38129492.799999997</v>
      </c>
      <c r="R108" s="9">
        <v>38193510.340000004</v>
      </c>
      <c r="S108" s="9">
        <v>38195813.270000003</v>
      </c>
      <c r="T108" s="9">
        <v>38195532.020000003</v>
      </c>
      <c r="U108" s="9">
        <v>38200419.140000001</v>
      </c>
      <c r="V108" s="9">
        <v>38246714.020000003</v>
      </c>
      <c r="W108" s="9">
        <v>38243832.340000004</v>
      </c>
      <c r="X108" s="9">
        <v>38243834.289999999</v>
      </c>
      <c r="Y108" s="9">
        <v>38279530.810000002</v>
      </c>
      <c r="Z108" s="1">
        <v>38305447.189999998</v>
      </c>
      <c r="AA108"/>
    </row>
    <row r="109" spans="1:27" x14ac:dyDescent="0.2">
      <c r="A109" s="8" t="s">
        <v>94</v>
      </c>
      <c r="B109" s="8" t="s">
        <v>21</v>
      </c>
      <c r="C109" s="8" t="s">
        <v>22</v>
      </c>
      <c r="D109" s="8" t="s">
        <v>27</v>
      </c>
      <c r="E109" s="8" t="s">
        <v>32</v>
      </c>
      <c r="F109" s="8" t="s">
        <v>35</v>
      </c>
      <c r="G109" s="9">
        <v>81069904.469999999</v>
      </c>
      <c r="H109" s="9">
        <v>81069904.469999999</v>
      </c>
      <c r="I109" s="9">
        <v>81069904.469999999</v>
      </c>
      <c r="J109" s="9">
        <v>81069904.469999999</v>
      </c>
      <c r="K109" s="9">
        <v>81069904.469999999</v>
      </c>
      <c r="L109" s="9">
        <v>81069904.469999999</v>
      </c>
      <c r="M109" s="9">
        <v>81069904.469999999</v>
      </c>
      <c r="N109" s="9">
        <v>81069904.469999999</v>
      </c>
      <c r="O109" s="9">
        <v>81069904.469999999</v>
      </c>
      <c r="P109" s="9">
        <v>81069904.469999999</v>
      </c>
      <c r="Q109" s="9">
        <v>81069904.469999999</v>
      </c>
      <c r="R109" s="9">
        <v>81069904.469999999</v>
      </c>
      <c r="S109" s="9">
        <v>81073558.010000005</v>
      </c>
      <c r="T109" s="9">
        <v>81073558.010000005</v>
      </c>
      <c r="U109" s="9">
        <v>81073558.010000005</v>
      </c>
      <c r="V109" s="9">
        <v>81073558.010000005</v>
      </c>
      <c r="W109" s="9">
        <v>81073558.010000005</v>
      </c>
      <c r="X109" s="9">
        <v>81073558.010000005</v>
      </c>
      <c r="Y109" s="9">
        <v>81073578.819999993</v>
      </c>
      <c r="Z109" s="1">
        <v>81073577.780000001</v>
      </c>
      <c r="AA109"/>
    </row>
    <row r="110" spans="1:27" x14ac:dyDescent="0.2">
      <c r="A110" s="8" t="s">
        <v>94</v>
      </c>
      <c r="B110" s="8" t="s">
        <v>21</v>
      </c>
      <c r="C110" s="8" t="s">
        <v>22</v>
      </c>
      <c r="D110" s="8" t="s">
        <v>27</v>
      </c>
      <c r="E110" s="8" t="s">
        <v>36</v>
      </c>
      <c r="F110" s="8" t="s">
        <v>37</v>
      </c>
      <c r="G110" s="9">
        <v>1393411.11</v>
      </c>
      <c r="H110" s="9">
        <v>1393411.11</v>
      </c>
      <c r="I110" s="9">
        <v>1393411.11</v>
      </c>
      <c r="J110" s="9">
        <v>1393411.11</v>
      </c>
      <c r="K110" s="9">
        <v>1393411.11</v>
      </c>
      <c r="L110" s="9">
        <v>1393411.11</v>
      </c>
      <c r="M110" s="9">
        <v>1393411.11</v>
      </c>
      <c r="N110" s="9">
        <v>1393411.11</v>
      </c>
      <c r="O110" s="9">
        <v>1393411.11</v>
      </c>
      <c r="P110" s="9">
        <v>1393411.11</v>
      </c>
      <c r="Q110" s="9">
        <v>1393411.11</v>
      </c>
      <c r="R110" s="9">
        <v>1483818.47</v>
      </c>
      <c r="S110" s="9">
        <v>1483818.47</v>
      </c>
      <c r="T110" s="9">
        <v>1483818.47</v>
      </c>
      <c r="U110" s="9">
        <v>1483818.47</v>
      </c>
      <c r="V110" s="9">
        <v>1483818.47</v>
      </c>
      <c r="W110" s="9">
        <v>1486807.89</v>
      </c>
      <c r="X110" s="9">
        <v>1486807.89</v>
      </c>
      <c r="Y110" s="9">
        <v>1486807.89</v>
      </c>
      <c r="Z110" s="1">
        <v>1486807.8900000001</v>
      </c>
      <c r="AA110"/>
    </row>
    <row r="111" spans="1:27" x14ac:dyDescent="0.2">
      <c r="A111" s="8" t="s">
        <v>94</v>
      </c>
      <c r="B111" s="8" t="s">
        <v>21</v>
      </c>
      <c r="C111" s="8" t="s">
        <v>22</v>
      </c>
      <c r="D111" s="8" t="s">
        <v>27</v>
      </c>
      <c r="E111" s="8" t="s">
        <v>38</v>
      </c>
      <c r="F111" s="8" t="s">
        <v>39</v>
      </c>
      <c r="G111" s="9">
        <v>6112371.7999999998</v>
      </c>
      <c r="H111" s="9">
        <v>6112371.7999999998</v>
      </c>
      <c r="I111" s="9">
        <v>6112371.7999999998</v>
      </c>
      <c r="J111" s="9">
        <v>6112371.7999999998</v>
      </c>
      <c r="K111" s="9">
        <v>6112371.7999999998</v>
      </c>
      <c r="L111" s="9">
        <v>6112371.7999999998</v>
      </c>
      <c r="M111" s="9">
        <v>6112371.7999999998</v>
      </c>
      <c r="N111" s="9">
        <v>6112371.7999999998</v>
      </c>
      <c r="O111" s="9">
        <v>6112371.7999999998</v>
      </c>
      <c r="P111" s="9">
        <v>6123185.0499999998</v>
      </c>
      <c r="Q111" s="9">
        <v>6130023.3700000001</v>
      </c>
      <c r="R111" s="9">
        <v>6130023.3700000001</v>
      </c>
      <c r="S111" s="9">
        <v>6130023.3700000001</v>
      </c>
      <c r="T111" s="9">
        <v>6130023.3700000001</v>
      </c>
      <c r="U111" s="9">
        <v>6130023.3700000001</v>
      </c>
      <c r="V111" s="9">
        <v>6130023.3700000001</v>
      </c>
      <c r="W111" s="9">
        <v>6130023.3700000001</v>
      </c>
      <c r="X111" s="9">
        <v>6130023.3700000001</v>
      </c>
      <c r="Y111" s="9">
        <v>6130023.3700000001</v>
      </c>
      <c r="Z111" s="1">
        <v>6130023.3700000001</v>
      </c>
      <c r="AA111"/>
    </row>
    <row r="112" spans="1:27" x14ac:dyDescent="0.2">
      <c r="A112" s="8" t="s">
        <v>94</v>
      </c>
      <c r="B112" s="8" t="s">
        <v>21</v>
      </c>
      <c r="C112" s="8" t="s">
        <v>22</v>
      </c>
      <c r="D112" s="8" t="s">
        <v>27</v>
      </c>
      <c r="E112" s="8" t="s">
        <v>40</v>
      </c>
      <c r="F112" s="8" t="s">
        <v>41</v>
      </c>
      <c r="G112" s="9">
        <v>41321451.240000002</v>
      </c>
      <c r="H112" s="9">
        <v>41678820.869999997</v>
      </c>
      <c r="I112" s="9">
        <v>42175683.25</v>
      </c>
      <c r="J112" s="9">
        <v>42552428.939999998</v>
      </c>
      <c r="K112" s="9">
        <v>43274322.939999998</v>
      </c>
      <c r="L112" s="9">
        <v>43667192.060000002</v>
      </c>
      <c r="M112" s="9">
        <v>43764875.82</v>
      </c>
      <c r="N112" s="9">
        <v>43623851.18</v>
      </c>
      <c r="O112" s="9">
        <v>44248505.329999998</v>
      </c>
      <c r="P112" s="9">
        <v>44692127.479999997</v>
      </c>
      <c r="Q112" s="9">
        <v>45174486.850000001</v>
      </c>
      <c r="R112" s="9">
        <v>45703533.859999999</v>
      </c>
      <c r="S112" s="9">
        <v>46397868.25</v>
      </c>
      <c r="T112" s="9">
        <v>47070072.439999998</v>
      </c>
      <c r="U112" s="9">
        <v>47496108.340000004</v>
      </c>
      <c r="V112" s="9">
        <v>48082683.210000001</v>
      </c>
      <c r="W112" s="9">
        <v>48472189.119999997</v>
      </c>
      <c r="X112" s="9">
        <v>49190564.770000003</v>
      </c>
      <c r="Y112" s="9">
        <v>49748095.890000001</v>
      </c>
      <c r="Z112" s="1">
        <v>49409266.32</v>
      </c>
      <c r="AA112"/>
    </row>
    <row r="113" spans="1:27" x14ac:dyDescent="0.2">
      <c r="A113" s="8" t="s">
        <v>94</v>
      </c>
      <c r="B113" s="8" t="s">
        <v>21</v>
      </c>
      <c r="C113" s="8" t="s">
        <v>22</v>
      </c>
      <c r="D113" s="8" t="s">
        <v>27</v>
      </c>
      <c r="E113" s="8" t="s">
        <v>40</v>
      </c>
      <c r="F113" s="8" t="s">
        <v>42</v>
      </c>
      <c r="G113" s="9">
        <v>1639341.88</v>
      </c>
      <c r="H113" s="9">
        <v>1639341.88</v>
      </c>
      <c r="I113" s="9">
        <v>1639341.88</v>
      </c>
      <c r="J113" s="9">
        <v>1639341.88</v>
      </c>
      <c r="K113" s="9">
        <v>1639341.88</v>
      </c>
      <c r="L113" s="9">
        <v>1639341.88</v>
      </c>
      <c r="M113" s="9">
        <v>1604015.37</v>
      </c>
      <c r="N113" s="9">
        <v>1602827.94</v>
      </c>
      <c r="O113" s="9">
        <v>1607239.34</v>
      </c>
      <c r="P113" s="9">
        <v>1607240.14</v>
      </c>
      <c r="Q113" s="9">
        <v>1602841.27</v>
      </c>
      <c r="R113" s="9">
        <v>1602841.27</v>
      </c>
      <c r="S113" s="9">
        <v>1602793.82</v>
      </c>
      <c r="T113" s="9">
        <v>1617217.82</v>
      </c>
      <c r="U113" s="9">
        <v>1617222.02</v>
      </c>
      <c r="V113" s="9">
        <v>1617238.38</v>
      </c>
      <c r="W113" s="9">
        <v>1617240.42</v>
      </c>
      <c r="X113" s="9">
        <v>1617245.05</v>
      </c>
      <c r="Y113" s="9">
        <v>1617245.05</v>
      </c>
      <c r="Z113" s="1">
        <v>1633014.2000000002</v>
      </c>
      <c r="AA113"/>
    </row>
    <row r="114" spans="1:27" x14ac:dyDescent="0.2">
      <c r="A114" s="8" t="s">
        <v>94</v>
      </c>
      <c r="B114" s="8" t="s">
        <v>21</v>
      </c>
      <c r="C114" s="8" t="s">
        <v>22</v>
      </c>
      <c r="D114" s="8" t="s">
        <v>27</v>
      </c>
      <c r="E114" s="8" t="s">
        <v>40</v>
      </c>
      <c r="F114" s="8" t="s">
        <v>43</v>
      </c>
      <c r="G114" s="9">
        <v>29006547.789999999</v>
      </c>
      <c r="H114" s="9">
        <v>29460853.32</v>
      </c>
      <c r="I114" s="9">
        <v>29930199.109999999</v>
      </c>
      <c r="J114" s="9">
        <v>30351951.41</v>
      </c>
      <c r="K114" s="9">
        <v>31380093.760000002</v>
      </c>
      <c r="L114" s="9">
        <v>32056431.329999998</v>
      </c>
      <c r="M114" s="9">
        <v>32796686.75</v>
      </c>
      <c r="N114" s="9">
        <v>33294750.190000001</v>
      </c>
      <c r="O114" s="9">
        <v>33644283.210000001</v>
      </c>
      <c r="P114" s="9">
        <v>34246673.659999996</v>
      </c>
      <c r="Q114" s="9">
        <v>36041583.020000003</v>
      </c>
      <c r="R114" s="9">
        <v>36475718.710000001</v>
      </c>
      <c r="S114" s="9">
        <v>37042473.710000001</v>
      </c>
      <c r="T114" s="9">
        <v>37571784.969999999</v>
      </c>
      <c r="U114" s="9">
        <v>38403314.270000003</v>
      </c>
      <c r="V114" s="9">
        <v>39053907.920000002</v>
      </c>
      <c r="W114" s="9">
        <v>39809256.789999999</v>
      </c>
      <c r="X114" s="9">
        <v>40081497.740000002</v>
      </c>
      <c r="Y114" s="9">
        <v>40787020.079999998</v>
      </c>
      <c r="Z114" s="1">
        <v>40846373.560000002</v>
      </c>
      <c r="AA114"/>
    </row>
    <row r="115" spans="1:27" x14ac:dyDescent="0.2">
      <c r="A115" s="8" t="s">
        <v>94</v>
      </c>
      <c r="B115" s="8" t="s">
        <v>21</v>
      </c>
      <c r="C115" s="8" t="s">
        <v>22</v>
      </c>
      <c r="D115" s="8" t="s">
        <v>27</v>
      </c>
      <c r="E115" s="8" t="s">
        <v>44</v>
      </c>
      <c r="F115" s="8" t="s">
        <v>45</v>
      </c>
      <c r="G115" s="9">
        <v>12658894.93</v>
      </c>
      <c r="H115" s="9">
        <v>12849102.800000001</v>
      </c>
      <c r="I115" s="9">
        <v>12850716.52</v>
      </c>
      <c r="J115" s="9">
        <v>13086679.73</v>
      </c>
      <c r="K115" s="9">
        <v>13269580.310000001</v>
      </c>
      <c r="L115" s="9">
        <v>13360990.050000001</v>
      </c>
      <c r="M115" s="9">
        <v>13376641.27</v>
      </c>
      <c r="N115" s="9">
        <v>13435868.699999999</v>
      </c>
      <c r="O115" s="9">
        <v>13852047.5</v>
      </c>
      <c r="P115" s="9">
        <v>13989751.789999999</v>
      </c>
      <c r="Q115" s="9">
        <v>14359131.039999999</v>
      </c>
      <c r="R115" s="9">
        <v>14579280.83</v>
      </c>
      <c r="S115" s="9">
        <v>14687306.300000001</v>
      </c>
      <c r="T115" s="9">
        <v>14898157.550000001</v>
      </c>
      <c r="U115" s="9">
        <v>15113510.42</v>
      </c>
      <c r="V115" s="9">
        <v>15142152.68</v>
      </c>
      <c r="W115" s="9">
        <v>15179445.949999999</v>
      </c>
      <c r="X115" s="9">
        <v>15264884.74</v>
      </c>
      <c r="Y115" s="9">
        <v>15339133.17</v>
      </c>
      <c r="Z115" s="1">
        <v>15296767.140000001</v>
      </c>
      <c r="AA115"/>
    </row>
    <row r="116" spans="1:27" x14ac:dyDescent="0.2">
      <c r="A116" s="8" t="s">
        <v>94</v>
      </c>
      <c r="B116" s="8" t="s">
        <v>21</v>
      </c>
      <c r="C116" s="8" t="s">
        <v>22</v>
      </c>
      <c r="D116" s="8" t="s">
        <v>27</v>
      </c>
      <c r="E116" s="8" t="s">
        <v>47</v>
      </c>
      <c r="F116" s="8" t="s">
        <v>48</v>
      </c>
      <c r="G116" s="9">
        <v>10192333.33</v>
      </c>
      <c r="H116" s="9">
        <v>10275387.68</v>
      </c>
      <c r="I116" s="9">
        <v>10353814.59</v>
      </c>
      <c r="J116" s="9">
        <v>10433732.24</v>
      </c>
      <c r="K116" s="9">
        <v>10559530.6</v>
      </c>
      <c r="L116" s="9">
        <v>10583984.85</v>
      </c>
      <c r="M116" s="9">
        <v>10693009.550000001</v>
      </c>
      <c r="N116" s="9">
        <v>10814031.960000001</v>
      </c>
      <c r="O116" s="9">
        <v>10915427.220000001</v>
      </c>
      <c r="P116" s="9">
        <v>11054055.24</v>
      </c>
      <c r="Q116" s="9">
        <v>11153233.060000001</v>
      </c>
      <c r="R116" s="9">
        <v>11394945.140000001</v>
      </c>
      <c r="S116" s="9">
        <v>11354867.810000001</v>
      </c>
      <c r="T116" s="9">
        <v>11478911.48</v>
      </c>
      <c r="U116" s="9">
        <v>11579002.92</v>
      </c>
      <c r="V116" s="9">
        <v>11731155.109999999</v>
      </c>
      <c r="W116" s="9">
        <v>11867037.33</v>
      </c>
      <c r="X116" s="9">
        <v>11991954.43</v>
      </c>
      <c r="Y116" s="9">
        <v>12083880.58</v>
      </c>
      <c r="Z116" s="1">
        <v>12237833.140000001</v>
      </c>
      <c r="AA116"/>
    </row>
    <row r="117" spans="1:27" x14ac:dyDescent="0.2">
      <c r="A117" s="8" t="s">
        <v>94</v>
      </c>
      <c r="B117" s="8" t="s">
        <v>21</v>
      </c>
      <c r="C117" s="8" t="s">
        <v>22</v>
      </c>
      <c r="D117" s="8" t="s">
        <v>27</v>
      </c>
      <c r="E117" s="8" t="s">
        <v>50</v>
      </c>
      <c r="F117" s="8" t="s">
        <v>51</v>
      </c>
      <c r="G117" s="9">
        <v>3974455.92</v>
      </c>
      <c r="H117" s="9">
        <v>3974455.92</v>
      </c>
      <c r="I117" s="9">
        <v>3974455.92</v>
      </c>
      <c r="J117" s="9">
        <v>3974455.92</v>
      </c>
      <c r="K117" s="9">
        <v>3974455.92</v>
      </c>
      <c r="L117" s="9">
        <v>4237721.4800000004</v>
      </c>
      <c r="M117" s="9">
        <v>4233455.74</v>
      </c>
      <c r="N117" s="9">
        <v>4233053.7</v>
      </c>
      <c r="O117" s="9">
        <v>4371059.6399999997</v>
      </c>
      <c r="P117" s="9">
        <v>4386895.6900000004</v>
      </c>
      <c r="Q117" s="9">
        <v>4386895.6900000004</v>
      </c>
      <c r="R117" s="9">
        <v>4387773.09</v>
      </c>
      <c r="S117" s="9">
        <v>4388185.04</v>
      </c>
      <c r="T117" s="9">
        <v>4480975.97</v>
      </c>
      <c r="U117" s="9">
        <v>4513917.91</v>
      </c>
      <c r="V117" s="9">
        <v>4530678.41</v>
      </c>
      <c r="W117" s="9">
        <v>4520073.55</v>
      </c>
      <c r="X117" s="9">
        <v>4538115.7</v>
      </c>
      <c r="Y117" s="9">
        <v>4638856.1900000004</v>
      </c>
      <c r="Z117" s="1">
        <v>4708782.29</v>
      </c>
      <c r="AA117"/>
    </row>
    <row r="118" spans="1:27" x14ac:dyDescent="0.2">
      <c r="A118" s="8" t="s">
        <v>94</v>
      </c>
      <c r="B118" s="8" t="s">
        <v>21</v>
      </c>
      <c r="C118" s="8" t="s">
        <v>22</v>
      </c>
      <c r="D118" s="8" t="s">
        <v>27</v>
      </c>
      <c r="E118" s="8" t="s">
        <v>95</v>
      </c>
      <c r="F118" s="8" t="s">
        <v>96</v>
      </c>
      <c r="G118" s="9">
        <v>1043751.35</v>
      </c>
      <c r="H118" s="9">
        <v>1043751.35</v>
      </c>
      <c r="I118" s="9">
        <v>1043751.35</v>
      </c>
      <c r="J118" s="9">
        <v>1043751.35</v>
      </c>
      <c r="K118" s="9">
        <v>1043751.35</v>
      </c>
      <c r="L118" s="9">
        <v>1043751.35</v>
      </c>
      <c r="M118" s="9">
        <v>1043751.35</v>
      </c>
      <c r="N118" s="9">
        <v>1043751.35</v>
      </c>
      <c r="O118" s="9">
        <v>1043751.35</v>
      </c>
      <c r="P118" s="9">
        <v>1043751.35</v>
      </c>
      <c r="Q118" s="9">
        <v>1043751.35</v>
      </c>
      <c r="R118" s="9">
        <v>1043751.35</v>
      </c>
      <c r="S118" s="9">
        <v>1043751.35</v>
      </c>
      <c r="T118" s="9">
        <v>1043751.35</v>
      </c>
      <c r="U118" s="9">
        <v>1043751.35</v>
      </c>
      <c r="V118" s="9">
        <v>1043751.35</v>
      </c>
      <c r="W118" s="9">
        <v>1043751.35</v>
      </c>
      <c r="X118" s="9">
        <v>1043751.35</v>
      </c>
      <c r="Y118" s="9">
        <v>1043751.35</v>
      </c>
      <c r="Z118" s="1">
        <v>1043751.35</v>
      </c>
      <c r="AA118"/>
    </row>
    <row r="119" spans="1:27" x14ac:dyDescent="0.2">
      <c r="A119" s="8" t="s">
        <v>94</v>
      </c>
      <c r="B119" s="8" t="s">
        <v>21</v>
      </c>
      <c r="C119" s="8" t="s">
        <v>22</v>
      </c>
      <c r="D119" s="8" t="s">
        <v>27</v>
      </c>
      <c r="E119" s="8" t="s">
        <v>52</v>
      </c>
      <c r="F119" s="8" t="s">
        <v>53</v>
      </c>
      <c r="G119" s="9">
        <v>55465.09</v>
      </c>
      <c r="H119" s="9">
        <v>55465.09</v>
      </c>
      <c r="I119" s="9">
        <v>55465.09</v>
      </c>
      <c r="J119" s="9">
        <v>55465.09</v>
      </c>
      <c r="K119" s="9">
        <v>55465.09</v>
      </c>
      <c r="L119" s="9">
        <v>55465.09</v>
      </c>
      <c r="M119" s="9">
        <v>55465.09</v>
      </c>
      <c r="N119" s="9">
        <v>55465.09</v>
      </c>
      <c r="O119" s="9">
        <v>55465.09</v>
      </c>
      <c r="P119" s="9">
        <v>55465.09</v>
      </c>
      <c r="Q119" s="9">
        <v>55465.09</v>
      </c>
      <c r="R119" s="9">
        <v>55465.09</v>
      </c>
      <c r="S119" s="9">
        <v>55465.09</v>
      </c>
      <c r="T119" s="9">
        <v>55465.09</v>
      </c>
      <c r="U119" s="9">
        <v>55465.09</v>
      </c>
      <c r="V119" s="9">
        <v>55465.09</v>
      </c>
      <c r="W119" s="9">
        <v>55465.09</v>
      </c>
      <c r="X119" s="9">
        <v>55465.09</v>
      </c>
      <c r="Y119" s="9">
        <v>55465.09</v>
      </c>
      <c r="Z119" s="1">
        <v>55465.090000000004</v>
      </c>
      <c r="AA119"/>
    </row>
    <row r="120" spans="1:27" x14ac:dyDescent="0.2">
      <c r="A120" s="8" t="s">
        <v>94</v>
      </c>
      <c r="B120" s="8" t="s">
        <v>21</v>
      </c>
      <c r="C120" s="8" t="s">
        <v>22</v>
      </c>
      <c r="D120" s="8" t="s">
        <v>27</v>
      </c>
      <c r="E120" s="8" t="s">
        <v>54</v>
      </c>
      <c r="F120" s="8" t="s">
        <v>55</v>
      </c>
      <c r="G120" s="9">
        <v>1918308.4</v>
      </c>
      <c r="H120" s="9">
        <v>1918308.4</v>
      </c>
      <c r="I120" s="9">
        <v>1918308.4</v>
      </c>
      <c r="J120" s="9">
        <v>1918308.4</v>
      </c>
      <c r="K120" s="9">
        <v>1918308.4</v>
      </c>
      <c r="L120" s="9">
        <v>1918308.4</v>
      </c>
      <c r="M120" s="9">
        <v>1918308.4</v>
      </c>
      <c r="N120" s="9">
        <v>1828761.23</v>
      </c>
      <c r="O120" s="9">
        <v>1828761.23</v>
      </c>
      <c r="P120" s="9">
        <v>1851086.27</v>
      </c>
      <c r="Q120" s="9">
        <v>1868966.89</v>
      </c>
      <c r="R120" s="9">
        <v>1873225.04</v>
      </c>
      <c r="S120" s="9">
        <v>1873225.04</v>
      </c>
      <c r="T120" s="9">
        <v>1873225.04</v>
      </c>
      <c r="U120" s="9">
        <v>1873225.04</v>
      </c>
      <c r="V120" s="9">
        <v>1873225.04</v>
      </c>
      <c r="W120" s="9">
        <v>1873225.04</v>
      </c>
      <c r="X120" s="9">
        <v>1873225.04</v>
      </c>
      <c r="Y120" s="9">
        <v>1873225.04</v>
      </c>
      <c r="Z120" s="1">
        <v>1873225.04</v>
      </c>
      <c r="AA120"/>
    </row>
    <row r="121" spans="1:27" x14ac:dyDescent="0.2">
      <c r="A121" s="8" t="s">
        <v>94</v>
      </c>
      <c r="B121" s="8" t="s">
        <v>21</v>
      </c>
      <c r="C121" s="8" t="s">
        <v>22</v>
      </c>
      <c r="D121" s="8" t="s">
        <v>27</v>
      </c>
      <c r="E121" s="8" t="s">
        <v>56</v>
      </c>
      <c r="F121" s="8" t="s">
        <v>57</v>
      </c>
      <c r="G121" s="9">
        <v>270807.74</v>
      </c>
      <c r="H121" s="9">
        <v>270807.74</v>
      </c>
      <c r="I121" s="9">
        <v>270807.74</v>
      </c>
      <c r="J121" s="9">
        <v>270807.74</v>
      </c>
      <c r="K121" s="9">
        <v>270807.74</v>
      </c>
      <c r="L121" s="9">
        <v>270807.74</v>
      </c>
      <c r="M121" s="9">
        <v>270807.74</v>
      </c>
      <c r="N121" s="9">
        <v>270807.74</v>
      </c>
      <c r="O121" s="9">
        <v>270807.74</v>
      </c>
      <c r="P121" s="9">
        <v>270807.74</v>
      </c>
      <c r="Q121" s="9">
        <v>270807.74</v>
      </c>
      <c r="R121" s="9">
        <v>270807.74</v>
      </c>
      <c r="S121" s="9">
        <v>270807.74</v>
      </c>
      <c r="T121" s="9">
        <v>270807.74</v>
      </c>
      <c r="U121" s="9">
        <v>270807.74</v>
      </c>
      <c r="V121" s="9">
        <v>270807.74</v>
      </c>
      <c r="W121" s="9">
        <v>270807.74</v>
      </c>
      <c r="X121" s="9">
        <v>270807.74</v>
      </c>
      <c r="Y121" s="9">
        <v>270807.74</v>
      </c>
      <c r="Z121" s="1">
        <v>270807.74</v>
      </c>
      <c r="AA121"/>
    </row>
    <row r="122" spans="1:27" x14ac:dyDescent="0.2">
      <c r="A122" s="8" t="s">
        <v>94</v>
      </c>
      <c r="B122" s="8" t="s">
        <v>21</v>
      </c>
      <c r="C122" s="8" t="s">
        <v>22</v>
      </c>
      <c r="D122" s="8" t="s">
        <v>27</v>
      </c>
      <c r="E122" s="8" t="s">
        <v>58</v>
      </c>
      <c r="F122" s="8" t="s">
        <v>59</v>
      </c>
      <c r="G122" s="9">
        <v>69025.45</v>
      </c>
      <c r="H122" s="9">
        <v>69025.45</v>
      </c>
      <c r="I122" s="9">
        <v>69025.45</v>
      </c>
      <c r="J122" s="9">
        <v>69025.45</v>
      </c>
      <c r="K122" s="9">
        <v>69025.45</v>
      </c>
      <c r="L122" s="9">
        <v>69025.45</v>
      </c>
      <c r="M122" s="9">
        <v>69025.45</v>
      </c>
      <c r="N122" s="9">
        <v>69025.45</v>
      </c>
      <c r="O122" s="9">
        <v>69025.45</v>
      </c>
      <c r="P122" s="9">
        <v>69025.45</v>
      </c>
      <c r="Q122" s="9">
        <v>69025.45</v>
      </c>
      <c r="R122" s="9">
        <v>69025.45</v>
      </c>
      <c r="S122" s="9">
        <v>69025.45</v>
      </c>
      <c r="T122" s="9">
        <v>69025.45</v>
      </c>
      <c r="U122" s="9">
        <v>69025.45</v>
      </c>
      <c r="V122" s="9">
        <v>69025.45</v>
      </c>
      <c r="W122" s="9">
        <v>69025.45</v>
      </c>
      <c r="X122" s="9">
        <v>69025.45</v>
      </c>
      <c r="Y122" s="9">
        <v>69025.45</v>
      </c>
      <c r="Z122" s="1">
        <v>69025.45</v>
      </c>
      <c r="AA122"/>
    </row>
    <row r="123" spans="1:27" x14ac:dyDescent="0.2">
      <c r="A123" s="8" t="s">
        <v>94</v>
      </c>
      <c r="B123" s="8" t="s">
        <v>21</v>
      </c>
      <c r="C123" s="8" t="s">
        <v>22</v>
      </c>
      <c r="D123" s="8" t="s">
        <v>60</v>
      </c>
      <c r="E123" s="8" t="s">
        <v>61</v>
      </c>
      <c r="F123" s="8" t="s">
        <v>89</v>
      </c>
      <c r="G123" s="9">
        <v>4041861.17</v>
      </c>
      <c r="H123" s="9">
        <v>4041861.17</v>
      </c>
      <c r="I123" s="9">
        <v>4041861.17</v>
      </c>
      <c r="J123" s="9">
        <v>4041861.17</v>
      </c>
      <c r="K123" s="9">
        <v>4041861.17</v>
      </c>
      <c r="L123" s="9">
        <v>4041861.17</v>
      </c>
      <c r="M123" s="9">
        <v>4041861.17</v>
      </c>
      <c r="N123" s="9">
        <v>4041861.17</v>
      </c>
      <c r="O123" s="9">
        <v>4041861.17</v>
      </c>
      <c r="P123" s="9">
        <v>496697.71</v>
      </c>
      <c r="Q123" s="9">
        <v>496697.71</v>
      </c>
      <c r="R123" s="9">
        <v>496697.71</v>
      </c>
      <c r="S123" s="9">
        <v>496697.71</v>
      </c>
      <c r="T123" s="9">
        <v>496697.71</v>
      </c>
      <c r="U123" s="9">
        <v>496697.71</v>
      </c>
      <c r="V123" s="9">
        <v>496697.71</v>
      </c>
      <c r="W123" s="9">
        <v>496697.71</v>
      </c>
      <c r="X123" s="9">
        <v>496697.71</v>
      </c>
      <c r="Y123" s="9">
        <v>496697.71</v>
      </c>
      <c r="Z123" s="1">
        <v>496697.71</v>
      </c>
      <c r="AA123"/>
    </row>
    <row r="124" spans="1:27" x14ac:dyDescent="0.2">
      <c r="A124" s="8" t="s">
        <v>94</v>
      </c>
      <c r="B124" s="8" t="s">
        <v>21</v>
      </c>
      <c r="C124" s="8" t="s">
        <v>22</v>
      </c>
      <c r="D124" s="8" t="s">
        <v>60</v>
      </c>
      <c r="E124" s="8" t="s">
        <v>61</v>
      </c>
      <c r="F124" s="8" t="s">
        <v>62</v>
      </c>
      <c r="G124" s="9">
        <v>239697.39</v>
      </c>
      <c r="H124" s="9">
        <v>239697.39</v>
      </c>
      <c r="I124" s="9">
        <v>239697.39</v>
      </c>
      <c r="J124" s="9">
        <v>239697.39</v>
      </c>
      <c r="K124" s="9">
        <v>239697.39</v>
      </c>
      <c r="L124" s="9">
        <v>239697.39</v>
      </c>
      <c r="M124" s="9">
        <v>239697.39</v>
      </c>
      <c r="N124" s="9">
        <v>239697.39</v>
      </c>
      <c r="O124" s="9">
        <v>239697.39</v>
      </c>
      <c r="P124" s="9">
        <v>239697.39</v>
      </c>
      <c r="Q124" s="9">
        <v>239697.39</v>
      </c>
      <c r="R124" s="9">
        <v>239697.39</v>
      </c>
      <c r="S124" s="9">
        <v>239697.39</v>
      </c>
      <c r="T124" s="9">
        <v>239697.39</v>
      </c>
      <c r="U124" s="9">
        <v>239697.39</v>
      </c>
      <c r="V124" s="9">
        <v>239697.39</v>
      </c>
      <c r="W124" s="9">
        <v>239697.39</v>
      </c>
      <c r="X124" s="9">
        <v>239697.39</v>
      </c>
      <c r="Y124" s="9">
        <v>239697.39</v>
      </c>
      <c r="Z124" s="1">
        <v>239697.39</v>
      </c>
      <c r="AA124"/>
    </row>
    <row r="125" spans="1:27" x14ac:dyDescent="0.2">
      <c r="A125" s="8" t="s">
        <v>94</v>
      </c>
      <c r="B125" s="8" t="s">
        <v>21</v>
      </c>
      <c r="C125" s="8" t="s">
        <v>22</v>
      </c>
      <c r="D125" s="8" t="s">
        <v>60</v>
      </c>
      <c r="E125" s="8" t="s">
        <v>63</v>
      </c>
      <c r="F125" s="8" t="s">
        <v>64</v>
      </c>
      <c r="G125" s="9">
        <v>2084525.81</v>
      </c>
      <c r="H125" s="9">
        <v>2084525.81</v>
      </c>
      <c r="I125" s="9">
        <v>2084525.81</v>
      </c>
      <c r="J125" s="9">
        <v>2084525.81</v>
      </c>
      <c r="K125" s="9">
        <v>2084525.81</v>
      </c>
      <c r="L125" s="9">
        <v>2084525.81</v>
      </c>
      <c r="M125" s="9">
        <v>2084525.81</v>
      </c>
      <c r="N125" s="9">
        <v>1982576.2</v>
      </c>
      <c r="O125" s="9">
        <v>1981761.93</v>
      </c>
      <c r="P125" s="9">
        <v>1981761.93</v>
      </c>
      <c r="Q125" s="9">
        <v>1981761.93</v>
      </c>
      <c r="R125" s="9">
        <v>1981761.93</v>
      </c>
      <c r="S125" s="9">
        <v>1981761.93</v>
      </c>
      <c r="T125" s="9">
        <v>1981761.93</v>
      </c>
      <c r="U125" s="9">
        <v>1981761.93</v>
      </c>
      <c r="V125" s="9">
        <v>1981761.93</v>
      </c>
      <c r="W125" s="9">
        <v>1981761.93</v>
      </c>
      <c r="X125" s="9">
        <v>1981761.93</v>
      </c>
      <c r="Y125" s="9">
        <v>1981761.93</v>
      </c>
      <c r="Z125" s="1">
        <v>1981761.9300000002</v>
      </c>
      <c r="AA125"/>
    </row>
    <row r="126" spans="1:27" x14ac:dyDescent="0.2">
      <c r="A126" s="8" t="s">
        <v>94</v>
      </c>
      <c r="B126" s="8" t="s">
        <v>21</v>
      </c>
      <c r="C126" s="8" t="s">
        <v>22</v>
      </c>
      <c r="D126" s="8" t="s">
        <v>60</v>
      </c>
      <c r="E126" s="8" t="s">
        <v>63</v>
      </c>
      <c r="F126" s="8" t="s">
        <v>65</v>
      </c>
      <c r="G126" s="9">
        <v>753913.87</v>
      </c>
      <c r="H126" s="9">
        <v>753913.87</v>
      </c>
      <c r="I126" s="9">
        <v>753913.87</v>
      </c>
      <c r="J126" s="9">
        <v>753913.87</v>
      </c>
      <c r="K126" s="9">
        <v>753913.87</v>
      </c>
      <c r="L126" s="9">
        <v>753913.87</v>
      </c>
      <c r="M126" s="9">
        <v>753913.87</v>
      </c>
      <c r="N126" s="9">
        <v>753913.87</v>
      </c>
      <c r="O126" s="9">
        <v>753913.87</v>
      </c>
      <c r="P126" s="9">
        <v>753913.87</v>
      </c>
      <c r="Q126" s="9">
        <v>753913.87</v>
      </c>
      <c r="R126" s="9">
        <v>753913.87</v>
      </c>
      <c r="S126" s="9">
        <v>753913.87</v>
      </c>
      <c r="T126" s="9">
        <v>753913.87</v>
      </c>
      <c r="U126" s="9">
        <v>753913.87</v>
      </c>
      <c r="V126" s="9">
        <v>753913.87</v>
      </c>
      <c r="W126" s="9">
        <v>753913.87</v>
      </c>
      <c r="X126" s="9">
        <v>753913.87</v>
      </c>
      <c r="Y126" s="9">
        <v>753913.87</v>
      </c>
      <c r="Z126" s="1">
        <v>753913.87</v>
      </c>
      <c r="AA126"/>
    </row>
    <row r="127" spans="1:27" x14ac:dyDescent="0.2">
      <c r="A127" s="8" t="s">
        <v>94</v>
      </c>
      <c r="B127" s="8" t="s">
        <v>21</v>
      </c>
      <c r="C127" s="8" t="s">
        <v>22</v>
      </c>
      <c r="D127" s="8" t="s">
        <v>60</v>
      </c>
      <c r="E127" s="8" t="s">
        <v>56</v>
      </c>
      <c r="F127" s="8" t="s">
        <v>66</v>
      </c>
      <c r="G127" s="9">
        <v>1000219.96</v>
      </c>
      <c r="H127" s="9">
        <v>1000219.96</v>
      </c>
      <c r="I127" s="9">
        <v>1000219.96</v>
      </c>
      <c r="J127" s="9">
        <v>1000219.96</v>
      </c>
      <c r="K127" s="9">
        <v>1000219.96</v>
      </c>
      <c r="L127" s="9">
        <v>1000219.96</v>
      </c>
      <c r="M127" s="9">
        <v>1000219.96</v>
      </c>
      <c r="N127" s="9">
        <v>967327.1</v>
      </c>
      <c r="O127" s="9">
        <v>967327.1</v>
      </c>
      <c r="P127" s="9">
        <v>967327.1</v>
      </c>
      <c r="Q127" s="9">
        <v>967964.92</v>
      </c>
      <c r="R127" s="9">
        <v>967964.92</v>
      </c>
      <c r="S127" s="9">
        <v>967964.92</v>
      </c>
      <c r="T127" s="9">
        <v>967964.92</v>
      </c>
      <c r="U127" s="9">
        <v>967964.92</v>
      </c>
      <c r="V127" s="9">
        <v>967964.92</v>
      </c>
      <c r="W127" s="9">
        <v>967964.92</v>
      </c>
      <c r="X127" s="9">
        <v>967964.92</v>
      </c>
      <c r="Y127" s="9">
        <v>976693.02</v>
      </c>
      <c r="Z127" s="1">
        <v>976693.02</v>
      </c>
      <c r="AA127"/>
    </row>
    <row r="128" spans="1:27" x14ac:dyDescent="0.2">
      <c r="A128" s="8" t="s">
        <v>94</v>
      </c>
      <c r="B128" s="8" t="s">
        <v>21</v>
      </c>
      <c r="C128" s="8" t="s">
        <v>22</v>
      </c>
      <c r="D128" s="8" t="s">
        <v>60</v>
      </c>
      <c r="E128" s="8" t="s">
        <v>56</v>
      </c>
      <c r="F128" s="8" t="s">
        <v>97</v>
      </c>
      <c r="G128" s="9">
        <v>140101.44</v>
      </c>
      <c r="H128" s="9">
        <v>140101.44</v>
      </c>
      <c r="I128" s="9">
        <v>140101.44</v>
      </c>
      <c r="J128" s="9">
        <v>140101.44</v>
      </c>
      <c r="K128" s="9">
        <v>140101.44</v>
      </c>
      <c r="L128" s="9">
        <v>140101.44</v>
      </c>
      <c r="M128" s="9">
        <v>140101.44</v>
      </c>
      <c r="N128" s="9">
        <v>140101.44</v>
      </c>
      <c r="O128" s="9">
        <v>140101.44</v>
      </c>
      <c r="P128" s="9">
        <v>140101.44</v>
      </c>
      <c r="Q128" s="9">
        <v>140101.44</v>
      </c>
      <c r="R128" s="9">
        <v>140101.44</v>
      </c>
      <c r="S128" s="9">
        <v>140101.44</v>
      </c>
      <c r="T128" s="9">
        <v>140101.44</v>
      </c>
      <c r="U128" s="9">
        <v>140101.44</v>
      </c>
      <c r="V128" s="9">
        <v>140101.44</v>
      </c>
      <c r="W128" s="9">
        <v>140101.44</v>
      </c>
      <c r="X128" s="9">
        <v>140101.44</v>
      </c>
      <c r="Y128" s="9">
        <v>140101.44</v>
      </c>
      <c r="Z128" s="1">
        <v>140101.44</v>
      </c>
      <c r="AA128"/>
    </row>
    <row r="129" spans="1:27" x14ac:dyDescent="0.2">
      <c r="A129" s="8" t="s">
        <v>94</v>
      </c>
      <c r="B129" s="8" t="s">
        <v>21</v>
      </c>
      <c r="C129" s="8" t="s">
        <v>22</v>
      </c>
      <c r="D129" s="8" t="s">
        <v>60</v>
      </c>
      <c r="E129" s="8" t="s">
        <v>56</v>
      </c>
      <c r="F129" s="8" t="s">
        <v>67</v>
      </c>
      <c r="G129" s="9">
        <v>88805.440000000002</v>
      </c>
      <c r="H129" s="9">
        <v>88805.440000000002</v>
      </c>
      <c r="I129" s="9">
        <v>88795.44</v>
      </c>
      <c r="J129" s="9">
        <v>88795.44</v>
      </c>
      <c r="K129" s="9">
        <v>88795.44</v>
      </c>
      <c r="L129" s="9">
        <v>88795.44</v>
      </c>
      <c r="M129" s="9">
        <v>88795.44</v>
      </c>
      <c r="N129" s="9">
        <v>74053.09</v>
      </c>
      <c r="O129" s="9">
        <v>56547.31</v>
      </c>
      <c r="P129" s="9">
        <v>45950.559999999998</v>
      </c>
      <c r="Q129" s="9">
        <v>45950.559999999998</v>
      </c>
      <c r="R129" s="9">
        <v>45950.559999999998</v>
      </c>
      <c r="S129" s="9">
        <v>45950.559999999998</v>
      </c>
      <c r="T129" s="9">
        <v>45950.559999999998</v>
      </c>
      <c r="U129" s="9">
        <v>45950.559999999998</v>
      </c>
      <c r="V129" s="9">
        <v>45950.559999999998</v>
      </c>
      <c r="W129" s="9">
        <v>45950.559999999998</v>
      </c>
      <c r="X129" s="9">
        <v>45950.559999999998</v>
      </c>
      <c r="Y129" s="9">
        <v>45950.559999999998</v>
      </c>
      <c r="Z129" s="1">
        <v>42917.1</v>
      </c>
      <c r="AA129"/>
    </row>
    <row r="130" spans="1:27" x14ac:dyDescent="0.2">
      <c r="A130" s="8" t="s">
        <v>94</v>
      </c>
      <c r="B130" s="8" t="s">
        <v>21</v>
      </c>
      <c r="C130" s="8" t="s">
        <v>22</v>
      </c>
      <c r="D130" s="8" t="s">
        <v>60</v>
      </c>
      <c r="E130" s="8" t="s">
        <v>56</v>
      </c>
      <c r="F130" s="8" t="s">
        <v>68</v>
      </c>
      <c r="G130" s="9">
        <v>97764.09</v>
      </c>
      <c r="H130" s="9">
        <v>97764.09</v>
      </c>
      <c r="I130" s="9">
        <v>97764.09</v>
      </c>
      <c r="J130" s="9">
        <v>97764.09</v>
      </c>
      <c r="K130" s="9">
        <v>97764.09</v>
      </c>
      <c r="L130" s="9">
        <v>97764.09</v>
      </c>
      <c r="M130" s="9">
        <v>97764.09</v>
      </c>
      <c r="N130" s="9">
        <v>64459.16</v>
      </c>
      <c r="O130" s="9">
        <v>64459.16</v>
      </c>
      <c r="P130" s="9">
        <v>64459.16</v>
      </c>
      <c r="Q130" s="9">
        <v>64459.16</v>
      </c>
      <c r="R130" s="9">
        <v>64459.16</v>
      </c>
      <c r="S130" s="9">
        <v>64459.16</v>
      </c>
      <c r="T130" s="9">
        <v>64459.16</v>
      </c>
      <c r="U130" s="9">
        <v>64459.16</v>
      </c>
      <c r="V130" s="9">
        <v>64459.16</v>
      </c>
      <c r="W130" s="9">
        <v>64459.16</v>
      </c>
      <c r="X130" s="9">
        <v>64459.16</v>
      </c>
      <c r="Y130" s="9">
        <v>64459.16</v>
      </c>
      <c r="Z130" s="1">
        <v>62709.32</v>
      </c>
      <c r="AA130"/>
    </row>
    <row r="131" spans="1:27" x14ac:dyDescent="0.2">
      <c r="A131" s="8" t="s">
        <v>94</v>
      </c>
      <c r="B131" s="8" t="s">
        <v>21</v>
      </c>
      <c r="C131" s="8" t="s">
        <v>22</v>
      </c>
      <c r="D131" s="8" t="s">
        <v>60</v>
      </c>
      <c r="E131" s="8" t="s">
        <v>56</v>
      </c>
      <c r="F131" s="8" t="s">
        <v>69</v>
      </c>
      <c r="G131" s="9">
        <v>4274477.2300000004</v>
      </c>
      <c r="H131" s="9">
        <v>4274477.2300000004</v>
      </c>
      <c r="I131" s="9">
        <v>4274477.2300000004</v>
      </c>
      <c r="J131" s="9">
        <v>4274477.2300000004</v>
      </c>
      <c r="K131" s="9">
        <v>4274477.2300000004</v>
      </c>
      <c r="L131" s="9">
        <v>4274477.2300000004</v>
      </c>
      <c r="M131" s="9">
        <v>4274477.2300000004</v>
      </c>
      <c r="N131" s="9">
        <v>4274477.2300000004</v>
      </c>
      <c r="O131" s="9">
        <v>4274477.2300000004</v>
      </c>
      <c r="P131" s="9">
        <v>4274477.2300000004</v>
      </c>
      <c r="Q131" s="9">
        <v>4274972.2300000004</v>
      </c>
      <c r="R131" s="9">
        <v>4261025.45</v>
      </c>
      <c r="S131" s="9">
        <v>4261025.45</v>
      </c>
      <c r="T131" s="9">
        <v>4261025.45</v>
      </c>
      <c r="U131" s="9">
        <v>4261025.45</v>
      </c>
      <c r="V131" s="9">
        <v>4261025.45</v>
      </c>
      <c r="W131" s="9">
        <v>4261025.45</v>
      </c>
      <c r="X131" s="9">
        <v>4246577.66</v>
      </c>
      <c r="Y131" s="9">
        <v>4246577.66</v>
      </c>
      <c r="Z131" s="1">
        <v>4246577.66</v>
      </c>
      <c r="AA131"/>
    </row>
    <row r="132" spans="1:27" x14ac:dyDescent="0.2">
      <c r="A132" s="8" t="s">
        <v>94</v>
      </c>
      <c r="B132" s="8" t="s">
        <v>21</v>
      </c>
      <c r="C132" s="8" t="s">
        <v>22</v>
      </c>
      <c r="D132" s="8" t="s">
        <v>60</v>
      </c>
      <c r="E132" s="8" t="s">
        <v>56</v>
      </c>
      <c r="F132" s="8" t="s">
        <v>93</v>
      </c>
      <c r="G132" s="9">
        <v>70324.75</v>
      </c>
      <c r="H132" s="9">
        <v>70324.75</v>
      </c>
      <c r="I132" s="9">
        <v>70324.75</v>
      </c>
      <c r="J132" s="9">
        <v>70324.75</v>
      </c>
      <c r="K132" s="9">
        <v>70324.75</v>
      </c>
      <c r="L132" s="9">
        <v>70324.75</v>
      </c>
      <c r="M132" s="9">
        <v>70324.75</v>
      </c>
      <c r="N132" s="9">
        <v>70324.75</v>
      </c>
      <c r="O132" s="9">
        <v>70324.75</v>
      </c>
      <c r="P132" s="9">
        <v>70324.75</v>
      </c>
      <c r="Q132" s="9">
        <v>70324.75</v>
      </c>
      <c r="R132" s="9">
        <v>70324.75</v>
      </c>
      <c r="S132" s="9">
        <v>70324.75</v>
      </c>
      <c r="T132" s="9">
        <v>70324.75</v>
      </c>
      <c r="U132" s="9">
        <v>70324.75</v>
      </c>
      <c r="V132" s="9">
        <v>70324.75</v>
      </c>
      <c r="W132" s="9">
        <v>70324.75</v>
      </c>
      <c r="X132" s="9">
        <v>70324.75</v>
      </c>
      <c r="Y132" s="9">
        <v>70324.75</v>
      </c>
      <c r="Z132" s="1">
        <v>70324.75</v>
      </c>
      <c r="AA132"/>
    </row>
    <row r="133" spans="1:27" x14ac:dyDescent="0.2">
      <c r="A133" s="8" t="s">
        <v>94</v>
      </c>
      <c r="B133" s="8" t="s">
        <v>21</v>
      </c>
      <c r="C133" s="8" t="s">
        <v>22</v>
      </c>
      <c r="D133" s="8" t="s">
        <v>60</v>
      </c>
      <c r="E133" s="8" t="s">
        <v>70</v>
      </c>
      <c r="F133" s="8" t="s">
        <v>72</v>
      </c>
      <c r="G133" s="9">
        <v>58922.35</v>
      </c>
      <c r="H133" s="9">
        <v>58922.35</v>
      </c>
      <c r="I133" s="9">
        <v>58922.35</v>
      </c>
      <c r="J133" s="9">
        <v>58922.35</v>
      </c>
      <c r="K133" s="9">
        <v>58922.35</v>
      </c>
      <c r="L133" s="9">
        <v>58922.35</v>
      </c>
      <c r="M133" s="9">
        <v>58922.35</v>
      </c>
      <c r="N133" s="9">
        <v>58922.35</v>
      </c>
      <c r="O133" s="9">
        <v>58922.35</v>
      </c>
      <c r="P133" s="9">
        <v>58922.35</v>
      </c>
      <c r="Q133" s="9">
        <v>58922.35</v>
      </c>
      <c r="R133" s="9">
        <v>58922.35</v>
      </c>
      <c r="S133" s="9">
        <v>58922.35</v>
      </c>
      <c r="T133" s="9">
        <v>58922.35</v>
      </c>
      <c r="U133" s="9">
        <v>58922.35</v>
      </c>
      <c r="V133" s="9">
        <v>58922.35</v>
      </c>
      <c r="W133" s="9">
        <v>58922.35</v>
      </c>
      <c r="X133" s="9">
        <v>58922.35</v>
      </c>
      <c r="Y133" s="9">
        <v>58922.35</v>
      </c>
      <c r="Z133" s="1">
        <v>58922.35</v>
      </c>
      <c r="AA133"/>
    </row>
    <row r="134" spans="1:27" x14ac:dyDescent="0.2">
      <c r="A134" s="8" t="s">
        <v>94</v>
      </c>
      <c r="B134" s="8" t="s">
        <v>21</v>
      </c>
      <c r="C134" s="8" t="s">
        <v>22</v>
      </c>
      <c r="D134" s="8" t="s">
        <v>60</v>
      </c>
      <c r="E134" s="8" t="s">
        <v>70</v>
      </c>
      <c r="F134" s="8" t="s">
        <v>73</v>
      </c>
      <c r="G134" s="9">
        <v>4009841.19</v>
      </c>
      <c r="H134" s="9">
        <v>4009841.19</v>
      </c>
      <c r="I134" s="9">
        <v>4009841.19</v>
      </c>
      <c r="J134" s="9">
        <v>4009841.19</v>
      </c>
      <c r="K134" s="9">
        <v>4009841.19</v>
      </c>
      <c r="L134" s="9">
        <v>4009841.19</v>
      </c>
      <c r="M134" s="9">
        <v>4009841.19</v>
      </c>
      <c r="N134" s="9">
        <v>4028316.81</v>
      </c>
      <c r="O134" s="9">
        <v>4028316.81</v>
      </c>
      <c r="P134" s="9">
        <v>4028316.81</v>
      </c>
      <c r="Q134" s="9">
        <v>4035496.59</v>
      </c>
      <c r="R134" s="9">
        <v>4040078.76</v>
      </c>
      <c r="S134" s="9">
        <v>3947537.51</v>
      </c>
      <c r="T134" s="9">
        <v>3851259.8</v>
      </c>
      <c r="U134" s="9">
        <v>3851259.8</v>
      </c>
      <c r="V134" s="9">
        <v>3901238.04</v>
      </c>
      <c r="W134" s="9">
        <v>3740413.24</v>
      </c>
      <c r="X134" s="9">
        <v>3701512.72</v>
      </c>
      <c r="Y134" s="9">
        <v>3708972.71</v>
      </c>
      <c r="Z134" s="1">
        <v>3663150.21</v>
      </c>
      <c r="AA134"/>
    </row>
    <row r="135" spans="1:27" x14ac:dyDescent="0.2">
      <c r="A135" s="8" t="s">
        <v>94</v>
      </c>
      <c r="B135" s="8" t="s">
        <v>21</v>
      </c>
      <c r="C135" s="8" t="s">
        <v>22</v>
      </c>
      <c r="D135" s="8" t="s">
        <v>60</v>
      </c>
      <c r="E135" s="8" t="s">
        <v>70</v>
      </c>
      <c r="F135" s="8" t="s">
        <v>74</v>
      </c>
      <c r="G135" s="9">
        <v>69324.58</v>
      </c>
      <c r="H135" s="9">
        <v>69324.58</v>
      </c>
      <c r="I135" s="9">
        <v>69324.58</v>
      </c>
      <c r="J135" s="9">
        <v>69324.58</v>
      </c>
      <c r="K135" s="9">
        <v>69324.58</v>
      </c>
      <c r="L135" s="9">
        <v>69324.58</v>
      </c>
      <c r="M135" s="9">
        <v>69324.58</v>
      </c>
      <c r="N135" s="9">
        <v>69324.58</v>
      </c>
      <c r="O135" s="9">
        <v>69324.58</v>
      </c>
      <c r="P135" s="9">
        <v>69324.58</v>
      </c>
      <c r="Q135" s="9">
        <v>69324.58</v>
      </c>
      <c r="R135" s="9">
        <v>69324.58</v>
      </c>
      <c r="S135" s="9">
        <v>69324.58</v>
      </c>
      <c r="T135" s="9">
        <v>69324.58</v>
      </c>
      <c r="U135" s="9">
        <v>69324.58</v>
      </c>
      <c r="V135" s="9">
        <v>69324.58</v>
      </c>
      <c r="W135" s="9">
        <v>69324.58</v>
      </c>
      <c r="X135" s="9">
        <v>69324.58</v>
      </c>
      <c r="Y135" s="9">
        <v>69324.58</v>
      </c>
      <c r="Z135" s="1">
        <v>69324.58</v>
      </c>
      <c r="AA135"/>
    </row>
    <row r="136" spans="1:27" x14ac:dyDescent="0.2">
      <c r="A136" s="8" t="s">
        <v>94</v>
      </c>
      <c r="B136" s="8" t="s">
        <v>21</v>
      </c>
      <c r="C136" s="8" t="s">
        <v>22</v>
      </c>
      <c r="D136" s="8" t="s">
        <v>60</v>
      </c>
      <c r="E136" s="8" t="s">
        <v>98</v>
      </c>
      <c r="F136" s="8" t="s">
        <v>99</v>
      </c>
      <c r="G136" s="9">
        <v>28510.13</v>
      </c>
      <c r="H136" s="9">
        <v>28510.13</v>
      </c>
      <c r="I136" s="9">
        <v>28510.13</v>
      </c>
      <c r="J136" s="9">
        <v>28510.13</v>
      </c>
      <c r="K136" s="9">
        <v>28510.13</v>
      </c>
      <c r="L136" s="9">
        <v>28510.13</v>
      </c>
      <c r="M136" s="9">
        <v>28510.13</v>
      </c>
      <c r="N136" s="9">
        <v>28510.13</v>
      </c>
      <c r="O136" s="9">
        <v>28510.13</v>
      </c>
      <c r="P136" s="9">
        <v>28510.13</v>
      </c>
      <c r="Q136" s="9">
        <v>28510.13</v>
      </c>
      <c r="R136" s="9">
        <v>28510.13</v>
      </c>
      <c r="S136" s="9">
        <v>28510.13</v>
      </c>
      <c r="T136" s="9">
        <v>28510.13</v>
      </c>
      <c r="U136" s="9">
        <v>28510.13</v>
      </c>
      <c r="V136" s="9">
        <v>28510.13</v>
      </c>
      <c r="W136" s="9">
        <v>28510.13</v>
      </c>
      <c r="X136" s="9">
        <v>28510.13</v>
      </c>
      <c r="Y136" s="9">
        <v>29982.45</v>
      </c>
      <c r="Z136" s="1">
        <v>29982.45</v>
      </c>
      <c r="AA136"/>
    </row>
    <row r="137" spans="1:27" x14ac:dyDescent="0.2">
      <c r="A137" s="8" t="s">
        <v>94</v>
      </c>
      <c r="B137" s="8" t="s">
        <v>21</v>
      </c>
      <c r="C137" s="8" t="s">
        <v>22</v>
      </c>
      <c r="D137" s="8" t="s">
        <v>60</v>
      </c>
      <c r="E137" s="8" t="s">
        <v>75</v>
      </c>
      <c r="F137" s="8" t="s">
        <v>76</v>
      </c>
      <c r="G137" s="9">
        <v>730398.58</v>
      </c>
      <c r="H137" s="9">
        <v>730398.58</v>
      </c>
      <c r="I137" s="9">
        <v>695667.99</v>
      </c>
      <c r="J137" s="9">
        <v>695667.99</v>
      </c>
      <c r="K137" s="9">
        <v>693378.46</v>
      </c>
      <c r="L137" s="9">
        <v>693378.46</v>
      </c>
      <c r="M137" s="9">
        <v>693378.46</v>
      </c>
      <c r="N137" s="9">
        <v>670460.99</v>
      </c>
      <c r="O137" s="9">
        <v>670460.99</v>
      </c>
      <c r="P137" s="9">
        <v>699606.13</v>
      </c>
      <c r="Q137" s="9">
        <v>705436.25</v>
      </c>
      <c r="R137" s="9">
        <v>705436.25</v>
      </c>
      <c r="S137" s="9">
        <v>705436.25</v>
      </c>
      <c r="T137" s="9">
        <v>720218.85</v>
      </c>
      <c r="U137" s="9">
        <v>720218.85</v>
      </c>
      <c r="V137" s="9">
        <v>720218.85</v>
      </c>
      <c r="W137" s="9">
        <v>724226.56000000006</v>
      </c>
      <c r="X137" s="9">
        <v>724226.56000000006</v>
      </c>
      <c r="Y137" s="9">
        <v>735648.69</v>
      </c>
      <c r="Z137" s="1">
        <v>726816.58</v>
      </c>
      <c r="AA137"/>
    </row>
    <row r="138" spans="1:27" x14ac:dyDescent="0.2">
      <c r="A138" s="8" t="s">
        <v>94</v>
      </c>
      <c r="B138" s="8" t="s">
        <v>21</v>
      </c>
      <c r="C138" s="8" t="s">
        <v>22</v>
      </c>
      <c r="D138" s="8" t="s">
        <v>60</v>
      </c>
      <c r="E138" s="8" t="s">
        <v>77</v>
      </c>
      <c r="F138" s="8" t="s">
        <v>78</v>
      </c>
      <c r="G138" s="9">
        <v>978882.31</v>
      </c>
      <c r="H138" s="9">
        <v>978882.31</v>
      </c>
      <c r="I138" s="9">
        <v>978882.31</v>
      </c>
      <c r="J138" s="9">
        <v>978882.31</v>
      </c>
      <c r="K138" s="9">
        <v>978882.31</v>
      </c>
      <c r="L138" s="9">
        <v>978882.31</v>
      </c>
      <c r="M138" s="9">
        <v>978882.31</v>
      </c>
      <c r="N138" s="9">
        <v>957349.73</v>
      </c>
      <c r="O138" s="9">
        <v>957349.73</v>
      </c>
      <c r="P138" s="9">
        <v>957349.73</v>
      </c>
      <c r="Q138" s="9">
        <v>957349.73</v>
      </c>
      <c r="R138" s="9">
        <v>957349.73</v>
      </c>
      <c r="S138" s="9">
        <v>957349.73</v>
      </c>
      <c r="T138" s="9">
        <v>957349.73</v>
      </c>
      <c r="U138" s="9">
        <v>957349.73</v>
      </c>
      <c r="V138" s="9">
        <v>957349.73</v>
      </c>
      <c r="W138" s="9">
        <v>957349.73</v>
      </c>
      <c r="X138" s="9">
        <v>957349.73</v>
      </c>
      <c r="Y138" s="9">
        <v>957349.73</v>
      </c>
      <c r="Z138" s="1">
        <v>901615.37</v>
      </c>
      <c r="AA138"/>
    </row>
    <row r="139" spans="1:27" x14ac:dyDescent="0.2">
      <c r="A139" s="8" t="s">
        <v>94</v>
      </c>
      <c r="B139" s="8" t="s">
        <v>21</v>
      </c>
      <c r="C139" s="8" t="s">
        <v>22</v>
      </c>
      <c r="D139" s="8" t="s">
        <v>60</v>
      </c>
      <c r="E139" s="8" t="s">
        <v>79</v>
      </c>
      <c r="F139" s="8" t="s">
        <v>80</v>
      </c>
      <c r="G139" s="9">
        <v>1006157.63</v>
      </c>
      <c r="H139" s="9">
        <v>1006157.63</v>
      </c>
      <c r="I139" s="9">
        <v>1004893.55</v>
      </c>
      <c r="J139" s="9">
        <v>1004893.55</v>
      </c>
      <c r="K139" s="9">
        <v>1004893.55</v>
      </c>
      <c r="L139" s="9">
        <v>1004893.55</v>
      </c>
      <c r="M139" s="9">
        <v>1004893.55</v>
      </c>
      <c r="N139" s="9">
        <v>981657.15</v>
      </c>
      <c r="O139" s="9">
        <v>991950.68</v>
      </c>
      <c r="P139" s="9">
        <v>991950.68</v>
      </c>
      <c r="Q139" s="9">
        <v>1007935.98</v>
      </c>
      <c r="R139" s="9">
        <v>1007240.53</v>
      </c>
      <c r="S139" s="9">
        <v>1007240.53</v>
      </c>
      <c r="T139" s="9">
        <v>1007240.53</v>
      </c>
      <c r="U139" s="9">
        <v>1007240.53</v>
      </c>
      <c r="V139" s="9">
        <v>1007240.53</v>
      </c>
      <c r="W139" s="9">
        <v>1007240.53</v>
      </c>
      <c r="X139" s="9">
        <v>1017692.89</v>
      </c>
      <c r="Y139" s="9">
        <v>1017375.54</v>
      </c>
      <c r="Z139" s="1">
        <v>977934.31</v>
      </c>
      <c r="AA139"/>
    </row>
    <row r="140" spans="1:27" x14ac:dyDescent="0.2">
      <c r="A140" s="8" t="s">
        <v>94</v>
      </c>
      <c r="B140" s="8" t="s">
        <v>21</v>
      </c>
      <c r="C140" s="8" t="s">
        <v>22</v>
      </c>
      <c r="D140" s="8" t="s">
        <v>60</v>
      </c>
      <c r="E140" s="8" t="s">
        <v>58</v>
      </c>
      <c r="F140" s="8" t="s">
        <v>82</v>
      </c>
      <c r="G140" s="9">
        <v>204037.32</v>
      </c>
      <c r="H140" s="9">
        <v>204037.32</v>
      </c>
      <c r="I140" s="9">
        <v>204037.32</v>
      </c>
      <c r="J140" s="9">
        <v>204037.32</v>
      </c>
      <c r="K140" s="9">
        <v>204037.32</v>
      </c>
      <c r="L140" s="9">
        <v>204037.32</v>
      </c>
      <c r="M140" s="9">
        <v>204037.32</v>
      </c>
      <c r="N140" s="9">
        <v>194961.79</v>
      </c>
      <c r="O140" s="9">
        <v>194961.79</v>
      </c>
      <c r="P140" s="9">
        <v>194961.79</v>
      </c>
      <c r="Q140" s="9">
        <v>194961.79</v>
      </c>
      <c r="R140" s="9">
        <v>194961.79</v>
      </c>
      <c r="S140" s="9">
        <v>194961.79</v>
      </c>
      <c r="T140" s="9">
        <v>194961.79</v>
      </c>
      <c r="U140" s="9">
        <v>194961.79</v>
      </c>
      <c r="V140" s="9">
        <v>194961.79</v>
      </c>
      <c r="W140" s="9">
        <v>194961.79</v>
      </c>
      <c r="X140" s="9">
        <v>194961.79</v>
      </c>
      <c r="Y140" s="9">
        <v>194961.79</v>
      </c>
      <c r="Z140" s="1">
        <v>194961.79</v>
      </c>
      <c r="AA140"/>
    </row>
    <row r="141" spans="1:27" x14ac:dyDescent="0.2">
      <c r="A141" s="8" t="s">
        <v>94</v>
      </c>
      <c r="B141" s="8" t="s">
        <v>21</v>
      </c>
      <c r="C141" s="8" t="s">
        <v>22</v>
      </c>
      <c r="D141" s="8" t="s">
        <v>83</v>
      </c>
      <c r="E141" s="8" t="s">
        <v>100</v>
      </c>
      <c r="F141" s="8" t="s">
        <v>101</v>
      </c>
      <c r="G141" s="9">
        <v>8435.7099999999991</v>
      </c>
      <c r="H141" s="9">
        <v>8435.7099999999991</v>
      </c>
      <c r="I141" s="9">
        <v>8435.7099999999991</v>
      </c>
      <c r="J141" s="9">
        <v>8435.7099999999991</v>
      </c>
      <c r="K141" s="9">
        <v>8435.7099999999991</v>
      </c>
      <c r="L141" s="9">
        <v>8435.7099999999991</v>
      </c>
      <c r="M141" s="9">
        <v>8435.7099999999991</v>
      </c>
      <c r="N141" s="9">
        <v>8435.7099999999991</v>
      </c>
      <c r="O141" s="9">
        <v>8435.7099999999991</v>
      </c>
      <c r="P141" s="9">
        <v>8435.7099999999991</v>
      </c>
      <c r="Q141" s="9">
        <v>8435.7099999999991</v>
      </c>
      <c r="R141" s="9">
        <v>8435.7099999999991</v>
      </c>
      <c r="S141" s="9">
        <v>8435.7099999999991</v>
      </c>
      <c r="T141" s="9">
        <v>8435.7099999999991</v>
      </c>
      <c r="U141" s="9">
        <v>8435.7099999999991</v>
      </c>
      <c r="V141" s="9">
        <v>8435.7099999999991</v>
      </c>
      <c r="W141" s="9">
        <v>8435.7099999999991</v>
      </c>
      <c r="X141" s="9">
        <v>8435.7099999999991</v>
      </c>
      <c r="Y141" s="9">
        <v>8435.7099999999991</v>
      </c>
      <c r="Z141" s="1">
        <v>8435.7100000000009</v>
      </c>
      <c r="AA141"/>
    </row>
    <row r="142" spans="1:27" x14ac:dyDescent="0.2">
      <c r="A142" s="8" t="s">
        <v>94</v>
      </c>
      <c r="B142" s="8" t="s">
        <v>21</v>
      </c>
      <c r="C142" s="8" t="s">
        <v>22</v>
      </c>
      <c r="D142" s="8" t="s">
        <v>83</v>
      </c>
      <c r="E142" s="8" t="s">
        <v>102</v>
      </c>
      <c r="F142" s="8" t="s">
        <v>103</v>
      </c>
      <c r="G142" s="9">
        <v>213641.38</v>
      </c>
      <c r="H142" s="9">
        <v>213641.38</v>
      </c>
      <c r="I142" s="9">
        <v>213641.38</v>
      </c>
      <c r="J142" s="9">
        <v>213641.38</v>
      </c>
      <c r="K142" s="9">
        <v>213641.38</v>
      </c>
      <c r="L142" s="9">
        <v>213641.38</v>
      </c>
      <c r="M142" s="9">
        <v>213641.38</v>
      </c>
      <c r="N142" s="9">
        <v>213641.38</v>
      </c>
      <c r="O142" s="9">
        <v>213641.38</v>
      </c>
      <c r="P142" s="9">
        <v>213641.38</v>
      </c>
      <c r="Q142" s="9">
        <v>213641.38</v>
      </c>
      <c r="R142" s="9">
        <v>213641.38</v>
      </c>
      <c r="S142" s="9">
        <v>213641.38</v>
      </c>
      <c r="T142" s="9">
        <v>213641.38</v>
      </c>
      <c r="U142" s="9">
        <v>213641.38</v>
      </c>
      <c r="V142" s="9">
        <v>213641.38</v>
      </c>
      <c r="W142" s="9">
        <v>213641.38</v>
      </c>
      <c r="X142" s="9">
        <v>213641.38</v>
      </c>
      <c r="Y142" s="9">
        <v>213641.38</v>
      </c>
      <c r="Z142" s="1">
        <v>213641.38</v>
      </c>
      <c r="AA142"/>
    </row>
    <row r="143" spans="1:27" x14ac:dyDescent="0.2">
      <c r="A143" s="8" t="s">
        <v>94</v>
      </c>
      <c r="B143" s="8" t="s">
        <v>21</v>
      </c>
      <c r="C143" s="8" t="s">
        <v>88</v>
      </c>
      <c r="D143" s="8" t="s">
        <v>27</v>
      </c>
      <c r="E143" s="8" t="s">
        <v>32</v>
      </c>
      <c r="F143" s="8" t="s">
        <v>33</v>
      </c>
      <c r="G143" s="9">
        <v>606989.38</v>
      </c>
      <c r="H143" s="9">
        <v>353689.66</v>
      </c>
      <c r="I143" s="9">
        <v>1139502.22</v>
      </c>
      <c r="J143" s="9">
        <v>1573872.72</v>
      </c>
      <c r="K143" s="9">
        <v>2481928.31</v>
      </c>
      <c r="L143" s="9">
        <v>2359629.8199999998</v>
      </c>
      <c r="M143" s="9">
        <v>2564067.1</v>
      </c>
      <c r="N143" s="9">
        <v>3639832.59</v>
      </c>
      <c r="O143" s="9">
        <v>3428533.46</v>
      </c>
      <c r="P143" s="9">
        <v>3580948.72</v>
      </c>
      <c r="Q143" s="9">
        <v>4053432.84</v>
      </c>
      <c r="R143" s="9">
        <v>3891497.25</v>
      </c>
      <c r="S143" s="9">
        <v>4161742.35</v>
      </c>
      <c r="T143" s="9">
        <v>5070081.3499999996</v>
      </c>
      <c r="U143" s="9">
        <v>4356886.68</v>
      </c>
      <c r="V143" s="9">
        <v>4126106.55</v>
      </c>
      <c r="W143" s="9">
        <v>4544898.67</v>
      </c>
      <c r="X143" s="9">
        <v>4547389.3899999997</v>
      </c>
      <c r="Y143" s="9">
        <v>4415218.62</v>
      </c>
      <c r="Z143" s="1">
        <v>4278717.4800000004</v>
      </c>
      <c r="AA143"/>
    </row>
    <row r="144" spans="1:27" x14ac:dyDescent="0.2">
      <c r="A144" s="8" t="s">
        <v>94</v>
      </c>
      <c r="B144" s="8" t="s">
        <v>21</v>
      </c>
      <c r="C144" s="8" t="s">
        <v>88</v>
      </c>
      <c r="D144" s="8" t="s">
        <v>27</v>
      </c>
      <c r="E144" s="8" t="s">
        <v>32</v>
      </c>
      <c r="F144" s="8" t="s">
        <v>34</v>
      </c>
      <c r="G144" s="9">
        <v>29925.88</v>
      </c>
      <c r="H144" s="9">
        <v>37078.65</v>
      </c>
      <c r="I144" s="9">
        <v>39030.5</v>
      </c>
      <c r="J144" s="9">
        <v>96830.46</v>
      </c>
      <c r="K144" s="9">
        <v>252672.1</v>
      </c>
      <c r="L144" s="9">
        <v>168311.78</v>
      </c>
      <c r="M144" s="9">
        <v>208325.5</v>
      </c>
      <c r="N144" s="9">
        <v>254965.68</v>
      </c>
      <c r="O144" s="9">
        <v>170769.73</v>
      </c>
      <c r="P144" s="9">
        <v>557715.54</v>
      </c>
      <c r="Q144" s="9">
        <v>468081.31</v>
      </c>
      <c r="R144" s="9">
        <v>597847.56999999995</v>
      </c>
      <c r="S144" s="9">
        <v>762225.05</v>
      </c>
      <c r="T144" s="9">
        <v>758002.05</v>
      </c>
      <c r="U144" s="9">
        <v>953928.11</v>
      </c>
      <c r="V144" s="9">
        <v>864723.68</v>
      </c>
      <c r="W144" s="9">
        <v>812481.36</v>
      </c>
      <c r="X144" s="9">
        <v>814087.1</v>
      </c>
      <c r="Y144" s="9">
        <v>815614.68</v>
      </c>
      <c r="Z144" s="1">
        <v>804937.18</v>
      </c>
      <c r="AA144"/>
    </row>
    <row r="145" spans="1:27" x14ac:dyDescent="0.2">
      <c r="A145" s="8" t="s">
        <v>94</v>
      </c>
      <c r="B145" s="8" t="s">
        <v>21</v>
      </c>
      <c r="C145" s="8" t="s">
        <v>88</v>
      </c>
      <c r="D145" s="8" t="s">
        <v>27</v>
      </c>
      <c r="E145" s="8" t="s">
        <v>32</v>
      </c>
      <c r="F145" s="8" t="s">
        <v>35</v>
      </c>
      <c r="G145" s="9">
        <v>71894.17</v>
      </c>
      <c r="H145" s="9">
        <v>3316065.37</v>
      </c>
      <c r="I145" s="9">
        <v>3958876.95</v>
      </c>
      <c r="J145" s="9">
        <v>4419069.4000000004</v>
      </c>
      <c r="K145" s="9">
        <v>5368514.41</v>
      </c>
      <c r="L145" s="9">
        <v>7976015.0499999998</v>
      </c>
      <c r="M145" s="9">
        <v>8237386.9100000001</v>
      </c>
      <c r="N145" s="9">
        <v>8539273.6999999993</v>
      </c>
      <c r="O145" s="9">
        <v>8798106.5899999999</v>
      </c>
      <c r="P145" s="9">
        <v>9163314.5500000007</v>
      </c>
      <c r="Q145" s="9">
        <v>9997597.3599999994</v>
      </c>
      <c r="R145" s="9">
        <v>10047865.5</v>
      </c>
      <c r="S145" s="9">
        <v>10107953.289999999</v>
      </c>
      <c r="T145" s="9">
        <v>11679484.42</v>
      </c>
      <c r="U145" s="9">
        <v>11906735.58</v>
      </c>
      <c r="V145" s="9">
        <v>15077811.050000001</v>
      </c>
      <c r="W145" s="9">
        <v>15227473.42</v>
      </c>
      <c r="X145" s="9">
        <v>15302211.529999999</v>
      </c>
      <c r="Y145" s="9">
        <v>15749785.050000001</v>
      </c>
      <c r="Z145" s="1">
        <v>22279604.199999999</v>
      </c>
      <c r="AA145"/>
    </row>
    <row r="146" spans="1:27" x14ac:dyDescent="0.2">
      <c r="A146" s="8" t="s">
        <v>94</v>
      </c>
      <c r="B146" s="8" t="s">
        <v>21</v>
      </c>
      <c r="C146" s="8" t="s">
        <v>88</v>
      </c>
      <c r="D146" s="8" t="s">
        <v>27</v>
      </c>
      <c r="E146" s="8" t="s">
        <v>36</v>
      </c>
      <c r="F146" s="8" t="s">
        <v>37</v>
      </c>
      <c r="G146" s="9" t="s">
        <v>26</v>
      </c>
      <c r="H146" s="9" t="s">
        <v>26</v>
      </c>
      <c r="I146" s="9" t="s">
        <v>26</v>
      </c>
      <c r="J146" s="9" t="s">
        <v>26</v>
      </c>
      <c r="K146" s="9" t="s">
        <v>26</v>
      </c>
      <c r="L146" s="9" t="s">
        <v>26</v>
      </c>
      <c r="M146" s="9" t="s">
        <v>26</v>
      </c>
      <c r="N146" s="9" t="s">
        <v>26</v>
      </c>
      <c r="O146" s="9" t="s">
        <v>26</v>
      </c>
      <c r="P146" s="9">
        <v>108704.17</v>
      </c>
      <c r="Q146" s="9">
        <v>91380.5</v>
      </c>
      <c r="R146" s="9">
        <v>15089.03</v>
      </c>
      <c r="S146" s="9">
        <v>18078.45</v>
      </c>
      <c r="T146" s="9">
        <v>18078.45</v>
      </c>
      <c r="U146" s="9">
        <v>18078.45</v>
      </c>
      <c r="V146" s="9">
        <v>18078.45</v>
      </c>
      <c r="W146" s="9">
        <v>15089.03</v>
      </c>
      <c r="X146" s="9">
        <v>15089.03</v>
      </c>
      <c r="Y146" s="9">
        <v>15089.03</v>
      </c>
      <c r="Z146" s="1">
        <v>15089.03</v>
      </c>
      <c r="AA146"/>
    </row>
    <row r="147" spans="1:27" x14ac:dyDescent="0.2">
      <c r="A147" s="8" t="s">
        <v>94</v>
      </c>
      <c r="B147" s="8" t="s">
        <v>21</v>
      </c>
      <c r="C147" s="8" t="s">
        <v>88</v>
      </c>
      <c r="D147" s="8" t="s">
        <v>27</v>
      </c>
      <c r="E147" s="8" t="s">
        <v>38</v>
      </c>
      <c r="F147" s="8" t="s">
        <v>39</v>
      </c>
      <c r="G147" s="9" t="s">
        <v>26</v>
      </c>
      <c r="H147" s="9" t="s">
        <v>26</v>
      </c>
      <c r="I147" s="9" t="s">
        <v>26</v>
      </c>
      <c r="J147" s="9" t="s">
        <v>26</v>
      </c>
      <c r="K147" s="9" t="s">
        <v>26</v>
      </c>
      <c r="L147" s="9" t="s">
        <v>26</v>
      </c>
      <c r="M147" s="9" t="s">
        <v>26</v>
      </c>
      <c r="N147" s="9" t="s">
        <v>26</v>
      </c>
      <c r="O147" s="9">
        <v>10813.25</v>
      </c>
      <c r="P147" s="9">
        <v>6838.32</v>
      </c>
      <c r="Q147" s="9">
        <v>0</v>
      </c>
      <c r="R147" s="9">
        <v>27284</v>
      </c>
      <c r="S147" s="9">
        <v>27284</v>
      </c>
      <c r="T147" s="9">
        <v>27284</v>
      </c>
      <c r="U147" s="9">
        <v>27284</v>
      </c>
      <c r="V147" s="9">
        <v>27284</v>
      </c>
      <c r="W147" s="9">
        <v>27284</v>
      </c>
      <c r="X147" s="9">
        <v>27284</v>
      </c>
      <c r="Y147" s="9">
        <v>27284</v>
      </c>
      <c r="Z147" s="1">
        <v>27284</v>
      </c>
      <c r="AA147"/>
    </row>
    <row r="148" spans="1:27" x14ac:dyDescent="0.2">
      <c r="A148" s="8" t="s">
        <v>94</v>
      </c>
      <c r="B148" s="8" t="s">
        <v>21</v>
      </c>
      <c r="C148" s="8" t="s">
        <v>88</v>
      </c>
      <c r="D148" s="8" t="s">
        <v>27</v>
      </c>
      <c r="E148" s="8" t="s">
        <v>40</v>
      </c>
      <c r="F148" s="8" t="s">
        <v>41</v>
      </c>
      <c r="G148" s="9" t="s">
        <v>26</v>
      </c>
      <c r="H148" s="9" t="s">
        <v>26</v>
      </c>
      <c r="I148" s="9" t="s">
        <v>26</v>
      </c>
      <c r="J148" s="9" t="s">
        <v>26</v>
      </c>
      <c r="K148" s="9">
        <v>0</v>
      </c>
      <c r="L148" s="9">
        <v>490.75</v>
      </c>
      <c r="M148" s="9">
        <v>5458.97</v>
      </c>
      <c r="N148" s="9">
        <v>842.53</v>
      </c>
      <c r="O148" s="9">
        <v>843.2</v>
      </c>
      <c r="P148" s="9">
        <v>12046.64</v>
      </c>
      <c r="Q148" s="9">
        <v>10538.81</v>
      </c>
      <c r="R148" s="9">
        <v>21091.57</v>
      </c>
      <c r="S148" s="9">
        <v>0</v>
      </c>
      <c r="T148" s="9">
        <v>0</v>
      </c>
      <c r="U148" s="9"/>
      <c r="V148" s="9"/>
      <c r="W148" s="9">
        <v>0</v>
      </c>
      <c r="X148" s="9">
        <v>0</v>
      </c>
      <c r="Y148" s="9">
        <v>0</v>
      </c>
      <c r="Z148" s="1">
        <v>0</v>
      </c>
      <c r="AA148"/>
    </row>
    <row r="149" spans="1:27" x14ac:dyDescent="0.2">
      <c r="A149" s="8" t="s">
        <v>94</v>
      </c>
      <c r="B149" s="8" t="s">
        <v>21</v>
      </c>
      <c r="C149" s="8" t="s">
        <v>88</v>
      </c>
      <c r="D149" s="8" t="s">
        <v>27</v>
      </c>
      <c r="E149" s="8" t="s">
        <v>40</v>
      </c>
      <c r="F149" s="8" t="s">
        <v>42</v>
      </c>
      <c r="G149" s="9" t="s">
        <v>26</v>
      </c>
      <c r="H149" s="9" t="s">
        <v>26</v>
      </c>
      <c r="I149" s="9" t="s">
        <v>26</v>
      </c>
      <c r="J149" s="9" t="s">
        <v>26</v>
      </c>
      <c r="K149" s="9" t="s">
        <v>26</v>
      </c>
      <c r="L149" s="9" t="s">
        <v>26</v>
      </c>
      <c r="M149" s="9" t="s">
        <v>26</v>
      </c>
      <c r="N149" s="9" t="s">
        <v>26</v>
      </c>
      <c r="O149" s="9" t="s">
        <v>26</v>
      </c>
      <c r="P149" s="9">
        <v>1527.73</v>
      </c>
      <c r="Q149" s="9">
        <v>0</v>
      </c>
      <c r="R149" s="9">
        <v>0</v>
      </c>
      <c r="S149" s="9">
        <v>0</v>
      </c>
      <c r="T149" s="9">
        <v>0</v>
      </c>
      <c r="U149" s="9">
        <v>0</v>
      </c>
      <c r="V149" s="9">
        <v>0</v>
      </c>
      <c r="W149" s="9">
        <v>0</v>
      </c>
      <c r="X149" s="9">
        <v>0</v>
      </c>
      <c r="Y149" s="9">
        <v>0</v>
      </c>
      <c r="Z149" s="1">
        <v>0</v>
      </c>
      <c r="AA149"/>
    </row>
    <row r="150" spans="1:27" x14ac:dyDescent="0.2">
      <c r="A150" s="8" t="s">
        <v>94</v>
      </c>
      <c r="B150" s="8" t="s">
        <v>21</v>
      </c>
      <c r="C150" s="8" t="s">
        <v>88</v>
      </c>
      <c r="D150" s="8" t="s">
        <v>27</v>
      </c>
      <c r="E150" s="8" t="s">
        <v>40</v>
      </c>
      <c r="F150" s="8" t="s">
        <v>43</v>
      </c>
      <c r="G150" s="9" t="s">
        <v>26</v>
      </c>
      <c r="H150" s="9" t="s">
        <v>26</v>
      </c>
      <c r="I150" s="9" t="s">
        <v>26</v>
      </c>
      <c r="J150" s="9" t="s">
        <v>26</v>
      </c>
      <c r="K150" s="9" t="s">
        <v>26</v>
      </c>
      <c r="L150" s="9">
        <v>-7.93</v>
      </c>
      <c r="M150" s="9">
        <v>-12.98</v>
      </c>
      <c r="N150" s="9">
        <v>-5.3</v>
      </c>
      <c r="O150" s="9">
        <v>1038.45</v>
      </c>
      <c r="P150" s="9">
        <v>1038.45</v>
      </c>
      <c r="Q150" s="9">
        <v>1044.81</v>
      </c>
      <c r="R150" s="9">
        <v>0</v>
      </c>
      <c r="S150" s="9">
        <v>0</v>
      </c>
      <c r="T150" s="9">
        <v>0</v>
      </c>
      <c r="U150" s="9">
        <v>0</v>
      </c>
      <c r="V150" s="9">
        <v>0</v>
      </c>
      <c r="W150" s="9">
        <v>0</v>
      </c>
      <c r="X150" s="9">
        <v>0</v>
      </c>
      <c r="Y150" s="9">
        <v>0</v>
      </c>
      <c r="Z150" s="1">
        <v>0</v>
      </c>
      <c r="AA150"/>
    </row>
    <row r="151" spans="1:27" x14ac:dyDescent="0.2">
      <c r="A151" s="8" t="s">
        <v>94</v>
      </c>
      <c r="B151" s="8" t="s">
        <v>21</v>
      </c>
      <c r="C151" s="8" t="s">
        <v>88</v>
      </c>
      <c r="D151" s="8" t="s">
        <v>27</v>
      </c>
      <c r="E151" s="8" t="s">
        <v>47</v>
      </c>
      <c r="F151" s="8" t="s">
        <v>48</v>
      </c>
      <c r="G151" s="9" t="s">
        <v>26</v>
      </c>
      <c r="H151" s="9" t="s">
        <v>26</v>
      </c>
      <c r="I151" s="9" t="s">
        <v>26</v>
      </c>
      <c r="J151" s="9" t="s">
        <v>26</v>
      </c>
      <c r="K151" s="9" t="s">
        <v>26</v>
      </c>
      <c r="L151" s="9">
        <v>28546.16</v>
      </c>
      <c r="M151" s="9">
        <v>7.37</v>
      </c>
      <c r="N151" s="9">
        <v>8.58</v>
      </c>
      <c r="O151" s="9">
        <v>8.52</v>
      </c>
      <c r="P151" s="9">
        <v>0</v>
      </c>
      <c r="Q151" s="9">
        <v>0</v>
      </c>
      <c r="R151" s="9">
        <v>0</v>
      </c>
      <c r="S151" s="9">
        <v>0</v>
      </c>
      <c r="T151" s="9">
        <v>0</v>
      </c>
      <c r="U151" s="9">
        <v>0</v>
      </c>
      <c r="V151" s="9">
        <v>0</v>
      </c>
      <c r="W151" s="9">
        <v>0</v>
      </c>
      <c r="X151" s="9">
        <v>0</v>
      </c>
      <c r="Y151" s="9">
        <v>0</v>
      </c>
      <c r="Z151" s="1">
        <v>0</v>
      </c>
      <c r="AA151"/>
    </row>
    <row r="152" spans="1:27" x14ac:dyDescent="0.2">
      <c r="A152" s="8" t="s">
        <v>94</v>
      </c>
      <c r="B152" s="8" t="s">
        <v>21</v>
      </c>
      <c r="C152" s="8" t="s">
        <v>88</v>
      </c>
      <c r="D152" s="8" t="s">
        <v>27</v>
      </c>
      <c r="E152" s="8" t="s">
        <v>54</v>
      </c>
      <c r="F152" s="8" t="s">
        <v>55</v>
      </c>
      <c r="G152" s="9" t="s">
        <v>26</v>
      </c>
      <c r="H152" s="9">
        <v>17880.62</v>
      </c>
      <c r="I152" s="9">
        <v>17880.62</v>
      </c>
      <c r="J152" s="9">
        <v>21268.78</v>
      </c>
      <c r="K152" s="9">
        <v>22580.5</v>
      </c>
      <c r="L152" s="9">
        <v>22580.5</v>
      </c>
      <c r="M152" s="9">
        <v>22580.5</v>
      </c>
      <c r="N152" s="9">
        <v>22736.46</v>
      </c>
      <c r="O152" s="9">
        <v>22736.46</v>
      </c>
      <c r="P152" s="9">
        <v>17880.62</v>
      </c>
      <c r="Q152" s="9">
        <v>4477</v>
      </c>
      <c r="R152" s="9">
        <v>34964.75</v>
      </c>
      <c r="S152" s="9">
        <v>39441.75</v>
      </c>
      <c r="T152" s="9">
        <v>39441.75</v>
      </c>
      <c r="U152" s="9">
        <v>39441.75</v>
      </c>
      <c r="V152" s="9">
        <v>39441.75</v>
      </c>
      <c r="W152" s="9">
        <v>39441.75</v>
      </c>
      <c r="X152" s="9">
        <v>39441.75</v>
      </c>
      <c r="Y152" s="9">
        <v>76782.7</v>
      </c>
      <c r="Z152" s="1">
        <v>76782.7</v>
      </c>
      <c r="AA152"/>
    </row>
    <row r="153" spans="1:27" x14ac:dyDescent="0.2">
      <c r="A153" s="8" t="s">
        <v>94</v>
      </c>
      <c r="B153" s="8" t="s">
        <v>21</v>
      </c>
      <c r="C153" s="8" t="s">
        <v>88</v>
      </c>
      <c r="D153" s="8" t="s">
        <v>27</v>
      </c>
      <c r="E153" s="8" t="s">
        <v>70</v>
      </c>
      <c r="F153" s="8" t="s">
        <v>104</v>
      </c>
      <c r="G153" s="9" t="s">
        <v>26</v>
      </c>
      <c r="H153" s="9" t="s">
        <v>26</v>
      </c>
      <c r="I153" s="9" t="s">
        <v>26</v>
      </c>
      <c r="J153" s="9" t="s">
        <v>26</v>
      </c>
      <c r="K153" s="9" t="s">
        <v>26</v>
      </c>
      <c r="L153" s="9">
        <v>18475.62</v>
      </c>
      <c r="M153" s="9">
        <v>18475.62</v>
      </c>
      <c r="N153" s="9">
        <v>0</v>
      </c>
      <c r="O153" s="9">
        <v>0</v>
      </c>
      <c r="P153" s="9">
        <v>0</v>
      </c>
      <c r="Q153" s="9">
        <v>0</v>
      </c>
      <c r="R153" s="9">
        <v>0</v>
      </c>
      <c r="S153" s="9">
        <v>0</v>
      </c>
      <c r="T153" s="9">
        <v>0</v>
      </c>
      <c r="U153" s="9">
        <v>0</v>
      </c>
      <c r="V153" s="9">
        <v>0</v>
      </c>
      <c r="W153" s="9">
        <v>0</v>
      </c>
      <c r="X153" s="9">
        <v>0</v>
      </c>
      <c r="Y153" s="9">
        <v>0</v>
      </c>
      <c r="Z153" s="1">
        <v>0</v>
      </c>
      <c r="AA153"/>
    </row>
    <row r="154" spans="1:27" x14ac:dyDescent="0.2">
      <c r="A154" s="8" t="s">
        <v>94</v>
      </c>
      <c r="B154" s="8" t="s">
        <v>21</v>
      </c>
      <c r="C154" s="8" t="s">
        <v>88</v>
      </c>
      <c r="D154" s="8" t="s">
        <v>60</v>
      </c>
      <c r="E154" s="8" t="s">
        <v>63</v>
      </c>
      <c r="F154" s="8" t="s">
        <v>64</v>
      </c>
      <c r="G154" s="9">
        <v>-2210.27</v>
      </c>
      <c r="H154" s="9">
        <v>-2210.27</v>
      </c>
      <c r="I154" s="9">
        <v>-2210.27</v>
      </c>
      <c r="J154" s="9">
        <v>-2210.27</v>
      </c>
      <c r="K154" s="9">
        <v>-2210.27</v>
      </c>
      <c r="L154" s="9">
        <v>-2210.27</v>
      </c>
      <c r="M154" s="9">
        <v>-814.27</v>
      </c>
      <c r="N154" s="9">
        <v>-814.27</v>
      </c>
      <c r="O154" s="9">
        <v>0</v>
      </c>
      <c r="P154" s="9">
        <v>0</v>
      </c>
      <c r="Q154" s="9">
        <v>0</v>
      </c>
      <c r="R154" s="9">
        <v>0</v>
      </c>
      <c r="S154" s="9">
        <v>0</v>
      </c>
      <c r="T154" s="9">
        <v>0</v>
      </c>
      <c r="U154" s="9">
        <v>0</v>
      </c>
      <c r="V154" s="9">
        <v>0</v>
      </c>
      <c r="W154" s="9">
        <v>0</v>
      </c>
      <c r="X154" s="9">
        <v>5372.5</v>
      </c>
      <c r="Y154" s="9">
        <v>5372.5</v>
      </c>
      <c r="Z154" s="1">
        <v>5372.5</v>
      </c>
      <c r="AA154"/>
    </row>
    <row r="155" spans="1:27" x14ac:dyDescent="0.2">
      <c r="A155" s="8" t="s">
        <v>94</v>
      </c>
      <c r="B155" s="8" t="s">
        <v>21</v>
      </c>
      <c r="C155" s="8" t="s">
        <v>88</v>
      </c>
      <c r="D155" s="8" t="s">
        <v>60</v>
      </c>
      <c r="E155" s="8" t="s">
        <v>56</v>
      </c>
      <c r="F155" s="8" t="s">
        <v>66</v>
      </c>
      <c r="G155" s="9" t="s">
        <v>26</v>
      </c>
      <c r="H155" s="9">
        <v>637.82000000000005</v>
      </c>
      <c r="I155" s="9">
        <v>637.82000000000005</v>
      </c>
      <c r="J155" s="9">
        <v>637.82000000000005</v>
      </c>
      <c r="K155" s="9">
        <v>637.82000000000005</v>
      </c>
      <c r="L155" s="9">
        <v>637.82000000000005</v>
      </c>
      <c r="M155" s="9">
        <v>637.82000000000005</v>
      </c>
      <c r="N155" s="9">
        <v>637.82000000000005</v>
      </c>
      <c r="O155" s="9">
        <v>637.82000000000005</v>
      </c>
      <c r="P155" s="9">
        <v>637.82000000000005</v>
      </c>
      <c r="Q155" s="9">
        <v>0</v>
      </c>
      <c r="R155" s="9">
        <v>0</v>
      </c>
      <c r="S155" s="9">
        <v>0</v>
      </c>
      <c r="T155" s="9">
        <v>5365.65</v>
      </c>
      <c r="U155" s="9">
        <v>9519.36</v>
      </c>
      <c r="V155" s="9">
        <v>9519.36</v>
      </c>
      <c r="W155" s="9">
        <v>8728.1</v>
      </c>
      <c r="X155" s="9">
        <v>8728.1</v>
      </c>
      <c r="Y155" s="9">
        <v>0</v>
      </c>
      <c r="Z155" s="1">
        <v>0</v>
      </c>
      <c r="AA155"/>
    </row>
    <row r="156" spans="1:27" x14ac:dyDescent="0.2">
      <c r="A156" s="8" t="s">
        <v>94</v>
      </c>
      <c r="B156" s="8" t="s">
        <v>21</v>
      </c>
      <c r="C156" s="8" t="s">
        <v>88</v>
      </c>
      <c r="D156" s="8" t="s">
        <v>60</v>
      </c>
      <c r="E156" s="8" t="s">
        <v>56</v>
      </c>
      <c r="F156" s="8" t="s">
        <v>97</v>
      </c>
      <c r="G156" s="9" t="s">
        <v>26</v>
      </c>
      <c r="H156" s="9" t="s">
        <v>26</v>
      </c>
      <c r="I156" s="9" t="s">
        <v>26</v>
      </c>
      <c r="J156" s="9" t="s">
        <v>26</v>
      </c>
      <c r="K156" s="9" t="s">
        <v>26</v>
      </c>
      <c r="L156" s="9" t="s">
        <v>26</v>
      </c>
      <c r="M156" s="9" t="s">
        <v>26</v>
      </c>
      <c r="N156" s="9" t="s">
        <v>26</v>
      </c>
      <c r="O156" s="9" t="s">
        <v>26</v>
      </c>
      <c r="P156" s="9" t="s">
        <v>26</v>
      </c>
      <c r="Q156" s="9">
        <v>2942.52</v>
      </c>
      <c r="R156" s="9">
        <v>2942.52</v>
      </c>
      <c r="S156" s="9">
        <v>2942.52</v>
      </c>
      <c r="T156" s="9">
        <v>2942.52</v>
      </c>
      <c r="U156" s="9">
        <v>2942.52</v>
      </c>
      <c r="V156" s="9">
        <v>2942.52</v>
      </c>
      <c r="W156" s="9">
        <v>2942.52</v>
      </c>
      <c r="X156" s="9">
        <v>2942.52</v>
      </c>
      <c r="Y156" s="9">
        <v>2942.52</v>
      </c>
      <c r="Z156" s="1">
        <v>2942.52</v>
      </c>
      <c r="AA156"/>
    </row>
    <row r="157" spans="1:27" x14ac:dyDescent="0.2">
      <c r="A157" s="8" t="s">
        <v>94</v>
      </c>
      <c r="B157" s="8" t="s">
        <v>21</v>
      </c>
      <c r="C157" s="8" t="s">
        <v>88</v>
      </c>
      <c r="D157" s="8" t="s">
        <v>60</v>
      </c>
      <c r="E157" s="8" t="s">
        <v>56</v>
      </c>
      <c r="F157" s="8" t="s">
        <v>67</v>
      </c>
      <c r="G157" s="9" t="s">
        <v>26</v>
      </c>
      <c r="H157" s="9" t="s">
        <v>26</v>
      </c>
      <c r="I157" s="9" t="s">
        <v>26</v>
      </c>
      <c r="J157" s="9" t="s">
        <v>26</v>
      </c>
      <c r="K157" s="9" t="s">
        <v>26</v>
      </c>
      <c r="L157" s="9" t="s">
        <v>26</v>
      </c>
      <c r="M157" s="9" t="s">
        <v>26</v>
      </c>
      <c r="N157" s="9" t="s">
        <v>26</v>
      </c>
      <c r="O157" s="9" t="s">
        <v>26</v>
      </c>
      <c r="P157" s="9" t="s">
        <v>26</v>
      </c>
      <c r="Q157" s="9">
        <v>17568.43</v>
      </c>
      <c r="R157" s="9">
        <v>21259.93</v>
      </c>
      <c r="S157" s="9">
        <v>21259.93</v>
      </c>
      <c r="T157" s="9">
        <v>21259.93</v>
      </c>
      <c r="U157" s="9">
        <v>22309.41</v>
      </c>
      <c r="V157" s="9">
        <v>22309.41</v>
      </c>
      <c r="W157" s="9">
        <v>22180.3</v>
      </c>
      <c r="X157" s="9">
        <v>22180.3</v>
      </c>
      <c r="Y157" s="9">
        <v>22180.3</v>
      </c>
      <c r="Z157" s="1">
        <v>21259.93</v>
      </c>
      <c r="AA157"/>
    </row>
    <row r="158" spans="1:27" x14ac:dyDescent="0.2">
      <c r="A158" s="8" t="s">
        <v>94</v>
      </c>
      <c r="B158" s="8" t="s">
        <v>21</v>
      </c>
      <c r="C158" s="8" t="s">
        <v>88</v>
      </c>
      <c r="D158" s="8" t="s">
        <v>60</v>
      </c>
      <c r="E158" s="8" t="s">
        <v>56</v>
      </c>
      <c r="F158" s="8" t="s">
        <v>69</v>
      </c>
      <c r="G158" s="9" t="s">
        <v>26</v>
      </c>
      <c r="H158" s="9" t="s">
        <v>26</v>
      </c>
      <c r="I158" s="9" t="s">
        <v>26</v>
      </c>
      <c r="J158" s="9" t="s">
        <v>26</v>
      </c>
      <c r="K158" s="9">
        <v>605796.81999999995</v>
      </c>
      <c r="L158" s="9">
        <v>609181.03</v>
      </c>
      <c r="M158" s="9">
        <v>606278.56999999995</v>
      </c>
      <c r="N158" s="9">
        <v>631907.30000000005</v>
      </c>
      <c r="O158" s="9">
        <v>636280.68000000005</v>
      </c>
      <c r="P158" s="9">
        <v>637474.99</v>
      </c>
      <c r="Q158" s="9">
        <v>650515.24</v>
      </c>
      <c r="R158" s="9">
        <v>652250.72</v>
      </c>
      <c r="S158" s="9">
        <v>655283.52</v>
      </c>
      <c r="T158" s="9">
        <v>655283.52</v>
      </c>
      <c r="U158" s="9">
        <v>655283.52</v>
      </c>
      <c r="V158" s="9">
        <v>655283.52</v>
      </c>
      <c r="W158" s="9">
        <v>655973.92000000004</v>
      </c>
      <c r="X158" s="9">
        <v>657161.41</v>
      </c>
      <c r="Y158" s="9">
        <v>657713.73</v>
      </c>
      <c r="Z158" s="1">
        <v>657765.16</v>
      </c>
      <c r="AA158"/>
    </row>
    <row r="159" spans="1:27" x14ac:dyDescent="0.2">
      <c r="A159" s="8" t="s">
        <v>94</v>
      </c>
      <c r="B159" s="8" t="s">
        <v>21</v>
      </c>
      <c r="C159" s="8" t="s">
        <v>88</v>
      </c>
      <c r="D159" s="8" t="s">
        <v>60</v>
      </c>
      <c r="E159" s="8" t="s">
        <v>70</v>
      </c>
      <c r="F159" s="8" t="s">
        <v>71</v>
      </c>
      <c r="G159" s="9" t="s">
        <v>26</v>
      </c>
      <c r="H159" s="9" t="s">
        <v>26</v>
      </c>
      <c r="I159" s="9" t="s">
        <v>26</v>
      </c>
      <c r="J159" s="9" t="s">
        <v>26</v>
      </c>
      <c r="K159" s="9" t="s">
        <v>26</v>
      </c>
      <c r="L159" s="9" t="s">
        <v>26</v>
      </c>
      <c r="M159" s="9" t="s">
        <v>26</v>
      </c>
      <c r="N159" s="9" t="s">
        <v>26</v>
      </c>
      <c r="O159" s="9" t="s">
        <v>26</v>
      </c>
      <c r="P159" s="9" t="s">
        <v>26</v>
      </c>
      <c r="Q159" s="9" t="s">
        <v>26</v>
      </c>
      <c r="R159" s="9">
        <v>18987.63</v>
      </c>
      <c r="S159" s="9">
        <v>18987.63</v>
      </c>
      <c r="T159" s="9">
        <v>18987.63</v>
      </c>
      <c r="U159" s="9">
        <v>18987.63</v>
      </c>
      <c r="V159" s="9">
        <v>18987.63</v>
      </c>
      <c r="W159" s="9">
        <v>18987.63</v>
      </c>
      <c r="X159" s="9">
        <v>18987.63</v>
      </c>
      <c r="Y159" s="9">
        <v>18987.63</v>
      </c>
      <c r="Z159" s="1">
        <v>18987.63</v>
      </c>
      <c r="AA159"/>
    </row>
    <row r="160" spans="1:27" x14ac:dyDescent="0.2">
      <c r="A160" s="8" t="s">
        <v>94</v>
      </c>
      <c r="B160" s="8" t="s">
        <v>21</v>
      </c>
      <c r="C160" s="8" t="s">
        <v>88</v>
      </c>
      <c r="D160" s="8" t="s">
        <v>60</v>
      </c>
      <c r="E160" s="8" t="s">
        <v>135</v>
      </c>
      <c r="F160" s="8" t="s">
        <v>72</v>
      </c>
      <c r="U160" s="9"/>
      <c r="V160" s="9"/>
      <c r="W160" s="9">
        <v>0</v>
      </c>
      <c r="X160" s="8" t="s">
        <v>26</v>
      </c>
      <c r="Y160" s="8">
        <v>50090.8</v>
      </c>
      <c r="Z160" s="1">
        <v>50090.8</v>
      </c>
      <c r="AA160"/>
    </row>
    <row r="161" spans="1:27" x14ac:dyDescent="0.2">
      <c r="A161" s="8" t="s">
        <v>94</v>
      </c>
      <c r="B161" s="8" t="s">
        <v>21</v>
      </c>
      <c r="C161" s="8" t="s">
        <v>88</v>
      </c>
      <c r="D161" s="8" t="s">
        <v>60</v>
      </c>
      <c r="E161" s="8" t="s">
        <v>70</v>
      </c>
      <c r="F161" s="8" t="s">
        <v>73</v>
      </c>
      <c r="G161" s="9">
        <v>2957.8</v>
      </c>
      <c r="H161" s="9">
        <v>3224.39</v>
      </c>
      <c r="I161" s="9">
        <v>3224.39</v>
      </c>
      <c r="J161" s="9">
        <v>4257.3100000000004</v>
      </c>
      <c r="K161" s="9">
        <v>4257.3100000000004</v>
      </c>
      <c r="L161" s="9">
        <v>4257.3100000000004</v>
      </c>
      <c r="M161" s="9">
        <v>55341.53</v>
      </c>
      <c r="N161" s="9">
        <v>357848.39</v>
      </c>
      <c r="O161" s="9">
        <v>206319.71</v>
      </c>
      <c r="P161" s="9">
        <v>206319.71</v>
      </c>
      <c r="Q161" s="9">
        <v>204283.09</v>
      </c>
      <c r="R161" s="9">
        <v>199700.92</v>
      </c>
      <c r="S161" s="9">
        <v>249297.27</v>
      </c>
      <c r="T161" s="9">
        <v>391088.4</v>
      </c>
      <c r="U161" s="9">
        <v>452004</v>
      </c>
      <c r="V161" s="9">
        <v>405334.52</v>
      </c>
      <c r="W161" s="9">
        <v>413991.67999999999</v>
      </c>
      <c r="X161" s="8">
        <v>424947.32</v>
      </c>
      <c r="Y161" s="8">
        <v>501526.69</v>
      </c>
      <c r="Z161" s="1">
        <v>617779.73</v>
      </c>
      <c r="AA161"/>
    </row>
    <row r="162" spans="1:27" x14ac:dyDescent="0.2">
      <c r="A162" s="8" t="s">
        <v>94</v>
      </c>
      <c r="B162" s="8" t="s">
        <v>21</v>
      </c>
      <c r="C162" s="8" t="s">
        <v>88</v>
      </c>
      <c r="D162" s="8" t="s">
        <v>60</v>
      </c>
      <c r="E162" s="8" t="s">
        <v>136</v>
      </c>
      <c r="F162" s="8" t="s">
        <v>99</v>
      </c>
      <c r="U162" s="9"/>
      <c r="V162" s="9"/>
      <c r="W162" s="9">
        <v>0</v>
      </c>
      <c r="X162" s="8">
        <v>1472.32</v>
      </c>
      <c r="Y162" s="8">
        <v>0</v>
      </c>
      <c r="Z162" s="1">
        <v>0</v>
      </c>
      <c r="AA162"/>
    </row>
    <row r="163" spans="1:27" x14ac:dyDescent="0.2">
      <c r="A163" s="8" t="s">
        <v>94</v>
      </c>
      <c r="B163" s="8" t="s">
        <v>21</v>
      </c>
      <c r="C163" s="8" t="s">
        <v>88</v>
      </c>
      <c r="D163" s="8" t="s">
        <v>60</v>
      </c>
      <c r="E163" s="8" t="s">
        <v>75</v>
      </c>
      <c r="F163" s="8" t="s">
        <v>76</v>
      </c>
      <c r="G163" s="9" t="s">
        <v>26</v>
      </c>
      <c r="H163" s="9" t="s">
        <v>26</v>
      </c>
      <c r="I163" s="9" t="s">
        <v>26</v>
      </c>
      <c r="J163" s="9">
        <v>2224.42</v>
      </c>
      <c r="K163" s="9">
        <v>32671.05</v>
      </c>
      <c r="L163" s="9">
        <v>34975.26</v>
      </c>
      <c r="M163" s="9">
        <v>34975.26</v>
      </c>
      <c r="N163" s="9">
        <v>49757.86</v>
      </c>
      <c r="O163" s="9">
        <v>49757.86</v>
      </c>
      <c r="P163" s="9">
        <v>20612.72</v>
      </c>
      <c r="Q163" s="9">
        <v>20251.12</v>
      </c>
      <c r="R163" s="9">
        <v>20251.12</v>
      </c>
      <c r="S163" s="9">
        <v>20251.12</v>
      </c>
      <c r="T163" s="9">
        <v>12240.7</v>
      </c>
      <c r="U163" s="9">
        <v>26591.599999999999</v>
      </c>
      <c r="V163" s="9">
        <v>26591.599999999999</v>
      </c>
      <c r="W163" s="9">
        <v>15626.79</v>
      </c>
      <c r="X163" s="8">
        <v>18930.79</v>
      </c>
      <c r="Y163" s="8">
        <v>7508.66</v>
      </c>
      <c r="Z163" s="1">
        <v>28510.02</v>
      </c>
      <c r="AA163"/>
    </row>
    <row r="164" spans="1:27" x14ac:dyDescent="0.2">
      <c r="A164" s="8" t="s">
        <v>94</v>
      </c>
      <c r="B164" s="8" t="s">
        <v>21</v>
      </c>
      <c r="C164" s="8" t="s">
        <v>88</v>
      </c>
      <c r="D164" s="8" t="s">
        <v>60</v>
      </c>
      <c r="E164" s="8" t="s">
        <v>77</v>
      </c>
      <c r="F164" s="8" t="s">
        <v>78</v>
      </c>
      <c r="U164" s="9"/>
      <c r="V164" s="9"/>
      <c r="W164" s="9">
        <v>5168.03</v>
      </c>
      <c r="X164" s="8">
        <v>5168.03</v>
      </c>
      <c r="Y164" s="8">
        <v>5168.03</v>
      </c>
      <c r="Z164" s="1">
        <v>0</v>
      </c>
      <c r="AA164"/>
    </row>
    <row r="165" spans="1:27" x14ac:dyDescent="0.2">
      <c r="A165" s="8" t="s">
        <v>94</v>
      </c>
      <c r="B165" s="8" t="s">
        <v>21</v>
      </c>
      <c r="C165" s="8" t="s">
        <v>88</v>
      </c>
      <c r="D165" s="8" t="s">
        <v>60</v>
      </c>
      <c r="E165" s="8" t="s">
        <v>79</v>
      </c>
      <c r="F165" s="8" t="s">
        <v>80</v>
      </c>
      <c r="G165" s="9" t="s">
        <v>26</v>
      </c>
      <c r="H165" s="9" t="s">
        <v>26</v>
      </c>
      <c r="I165" s="9" t="s">
        <v>26</v>
      </c>
      <c r="J165" s="9">
        <v>8650</v>
      </c>
      <c r="K165" s="9">
        <v>16865.509999999998</v>
      </c>
      <c r="L165" s="9">
        <v>16865.509999999998</v>
      </c>
      <c r="M165" s="9">
        <v>18509.04</v>
      </c>
      <c r="N165" s="9">
        <v>118305.24</v>
      </c>
      <c r="O165" s="9">
        <v>108011.71</v>
      </c>
      <c r="P165" s="9">
        <v>108011.71</v>
      </c>
      <c r="Q165" s="9">
        <v>155174.84</v>
      </c>
      <c r="R165" s="9">
        <v>155174.84</v>
      </c>
      <c r="S165" s="9">
        <v>155174.84</v>
      </c>
      <c r="T165" s="9">
        <v>155174.84</v>
      </c>
      <c r="U165" s="9">
        <v>155174.84</v>
      </c>
      <c r="V165" s="9">
        <v>155174.84</v>
      </c>
      <c r="W165" s="9">
        <v>155174.84</v>
      </c>
      <c r="X165" s="8">
        <v>147238.04999999999</v>
      </c>
      <c r="Y165" s="8">
        <v>144722.48000000001</v>
      </c>
      <c r="Z165" s="1">
        <v>144722.48000000001</v>
      </c>
      <c r="AA165"/>
    </row>
    <row r="166" spans="1:27" x14ac:dyDescent="0.2">
      <c r="U166" s="9"/>
      <c r="V166" s="9"/>
      <c r="W166" s="9"/>
    </row>
    <row r="167" spans="1:27" x14ac:dyDescent="0.2">
      <c r="U167" s="9">
        <v>511509523.87000018</v>
      </c>
      <c r="V167" s="9">
        <v>516808724.51000023</v>
      </c>
      <c r="W167" s="9"/>
    </row>
    <row r="168" spans="1:27" x14ac:dyDescent="0.2">
      <c r="U168" s="14">
        <f>+U167-U1</f>
        <v>0</v>
      </c>
      <c r="V168" s="14">
        <f>+V167-V1</f>
        <v>0</v>
      </c>
    </row>
  </sheetData>
  <autoFilter ref="A2:N165"/>
  <conditionalFormatting sqref="A1:XFD1">
    <cfRule type="duplicateValues" dxfId="10" priority="2"/>
  </conditionalFormatting>
  <pageMargins left="0.7" right="0.7" top="0.75" bottom="0.75" header="0.3" footer="0.3"/>
  <pageSetup orientation="portrait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 A C T I V E ! 1 5 6 7 6 7 1 2 . 1 < / d o c u m e n t i d >  
     < s e n d e r i d > K E A B E T < / s e n d e r i d >  
     < s e n d e r e m a i l > B K E A T I N G @ G U N S T E R . C O M < / s e n d e r e m a i l >  
     < l a s t m o d i f i e d > 2 0 2 2 - 0 6 - 0 6 T 1 3 : 1 4 : 0 2 . 0 0 0 0 0 0 0 - 0 4 : 0 0 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FPU 13 Month May 2020-June 2021</vt:lpstr>
      <vt:lpstr>Sheet1</vt:lpstr>
      <vt:lpstr>Total FPUC</vt:lpstr>
      <vt:lpstr>Total by BU</vt:lpstr>
      <vt:lpstr>Sheet2</vt:lpstr>
      <vt:lpstr>Summary for ROR</vt:lpstr>
      <vt:lpstr>FPU 13 Month May 2020-June  (2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Onsomu, Philip</dc:creator>
  <cp:lastModifiedBy>Onsomu, Philip</cp:lastModifiedBy>
  <dcterms:created xsi:type="dcterms:W3CDTF">2022-01-13T19:25:12Z</dcterms:created>
  <dcterms:modified xsi:type="dcterms:W3CDTF">2022-06-06T17:14:02Z</dcterms:modified>
</cp:coreProperties>
</file>