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2 to 3 Adjustments\"/>
    </mc:Choice>
  </mc:AlternateContent>
  <bookViews>
    <workbookView xWindow="0" yWindow="0" windowWidth="25200" windowHeight="115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K11" i="1"/>
  <c r="J11" i="1"/>
  <c r="I11" i="1"/>
  <c r="H11" i="1"/>
  <c r="K9" i="1"/>
  <c r="J9" i="1"/>
  <c r="I9" i="1"/>
  <c r="H9" i="1"/>
  <c r="K7" i="1"/>
  <c r="J7" i="1"/>
  <c r="I7" i="1"/>
  <c r="H7" i="1"/>
  <c r="L8" i="1"/>
  <c r="F8" i="1"/>
  <c r="K5" i="1"/>
  <c r="J5" i="1"/>
  <c r="I5" i="1"/>
  <c r="H5" i="1"/>
  <c r="E5" i="1" l="1"/>
  <c r="C5" i="1"/>
  <c r="D5" i="1" l="1"/>
  <c r="B5" i="1"/>
  <c r="B7" i="1"/>
  <c r="E7" i="1" l="1"/>
  <c r="E9" i="1" s="1"/>
  <c r="E11" i="1" s="1"/>
  <c r="E14" i="1" s="1"/>
  <c r="B9" i="1"/>
  <c r="C7" i="1"/>
  <c r="C9" i="1" s="1"/>
  <c r="C11" i="1" s="1"/>
  <c r="C14" i="1" s="1"/>
  <c r="D7" i="1"/>
  <c r="D9" i="1" s="1"/>
  <c r="D11" i="1"/>
  <c r="D14" i="1" s="1"/>
  <c r="B11" i="1"/>
  <c r="B14" i="1" s="1"/>
  <c r="F14" i="1" l="1"/>
</calcChain>
</file>

<file path=xl/sharedStrings.xml><?xml version="1.0" encoding="utf-8"?>
<sst xmlns="http://schemas.openxmlformats.org/spreadsheetml/2006/main" count="16" uniqueCount="11">
  <si>
    <t>Interest Income</t>
  </si>
  <si>
    <t>FN</t>
  </si>
  <si>
    <t>CF</t>
  </si>
  <si>
    <t>FI</t>
  </si>
  <si>
    <t>FT</t>
  </si>
  <si>
    <t>Interest Rate</t>
  </si>
  <si>
    <t>FC Allocation</t>
  </si>
  <si>
    <t>FC Cash Balance</t>
  </si>
  <si>
    <t>Cash Balance per BU</t>
  </si>
  <si>
    <t>Allocated Cash per BU</t>
  </si>
  <si>
    <t>Total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</si>
</sst>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0" fontId="0" fillId="0" borderId="0" xfId="0" applyNumberFormat="1"/>
    <xf numFmtId="10" fontId="0" fillId="0" borderId="1" xfId="0" applyNumberFormat="1" applyBorder="1"/>
    <xf numFmtId="165" fontId="0" fillId="0" borderId="0" xfId="0" applyNumberFormat="1"/>
    <xf numFmtId="10" fontId="0" fillId="0" borderId="1" xfId="2" applyNumberFormat="1" applyFont="1" applyBorder="1"/>
    <xf numFmtId="165" fontId="0" fillId="2" borderId="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1%20Schedules%20Proforma%20rat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1"/>
      <sheetName val="G1-1 FN"/>
      <sheetName val="G1-1 CF"/>
      <sheetName val="G1-1 FI"/>
      <sheetName val="G1-1 FT"/>
      <sheetName val="G1-2 "/>
      <sheetName val="G1-2 FC a and b"/>
      <sheetName val="G1-2 FC c 2022"/>
      <sheetName val="G1-2 FC d 2023"/>
      <sheetName val="G1-2 FN"/>
      <sheetName val="G1-2 CF"/>
      <sheetName val="G1-2 FI"/>
      <sheetName val="G1-2 FT"/>
      <sheetName val="G1-3"/>
      <sheetName val="G1-3 FC a and b"/>
      <sheetName val="G1-3 FC c 2022"/>
      <sheetName val="G1-3 FC d 2023"/>
      <sheetName val="G1-3 FN"/>
      <sheetName val="G1-3 CF"/>
      <sheetName val="G1-3 FI"/>
      <sheetName val="G1-3 FT"/>
      <sheetName val="G1-4"/>
      <sheetName val="G1-4 FN"/>
      <sheetName val="G1-4 CF"/>
      <sheetName val="G1-4 FI"/>
      <sheetName val="G1-4 FT"/>
      <sheetName val="G1-4 a"/>
      <sheetName val="G1-4 FN a"/>
      <sheetName val="G1-4 CF a"/>
      <sheetName val="G1-4 FI a "/>
      <sheetName val="G1-4 FT a "/>
      <sheetName val="G1-4 b"/>
      <sheetName val="G1-4 FN b"/>
      <sheetName val="G1-4 CF b"/>
      <sheetName val="G1-4 FI b "/>
      <sheetName val="G1-4 FT b"/>
      <sheetName val="G1-5 "/>
      <sheetName val="G1-5a FC"/>
      <sheetName val="G1-5 FN"/>
      <sheetName val="G1-5 CF"/>
      <sheetName val="G1-5 FI"/>
      <sheetName val="G1-5 FT"/>
      <sheetName val="G1-6 "/>
      <sheetName val="G1-6b FC"/>
      <sheetName val="G1-6 FN"/>
      <sheetName val="G1-6 CF"/>
      <sheetName val="G1-6 FI"/>
      <sheetName val="G1-6 FT"/>
      <sheetName val="G1-7  "/>
      <sheetName val="G1-7 FC"/>
      <sheetName val="G1-7 FN"/>
      <sheetName val="G1-7 CF"/>
      <sheetName val="G1-7 FI"/>
      <sheetName val="G1-7 FT"/>
      <sheetName val="G1-8"/>
      <sheetName val="G1-8 FC"/>
      <sheetName val="G1-8 FN"/>
      <sheetName val="G1-8 CF"/>
      <sheetName val="G1-8 FI"/>
      <sheetName val="G1-8 FT"/>
      <sheetName val="G1-9"/>
      <sheetName val="G1-9 FN"/>
      <sheetName val="G1-9 CF"/>
      <sheetName val="G1-9 FI"/>
      <sheetName val="G1-9 FT"/>
      <sheetName val="G1-10"/>
      <sheetName val="G1-10 FN"/>
      <sheetName val="G1-10 CF"/>
      <sheetName val="G1-10 FI"/>
      <sheetName val="G1-10 FT"/>
      <sheetName val="G1-11"/>
      <sheetName val="G1-11 FN"/>
      <sheetName val="G1-11 FN Cost of Removal"/>
      <sheetName val="G1-11 FN Salvage"/>
      <sheetName val="G1-11 CF"/>
      <sheetName val="G1-11 CF Cost of Removal"/>
      <sheetName val="G1-11 CF Salvage "/>
      <sheetName val="G1-11 FI"/>
      <sheetName val="G1-11 FI Cost of Removal"/>
      <sheetName val="G1-11 FI Salvage "/>
      <sheetName val="G1-11 FT"/>
      <sheetName val="G1-11 FT Cost of Removal"/>
      <sheetName val="G1-11 FT Salvage "/>
      <sheetName val="G1-12"/>
      <sheetName val="G1-12 FN"/>
      <sheetName val="G1-12 FN Cost of Removal"/>
      <sheetName val="G1-12 FN Salvage "/>
      <sheetName val="G1-12 CF"/>
      <sheetName val="G1-12 CF Cost of Removal"/>
      <sheetName val="G1-12 CF Salvage"/>
      <sheetName val="G1-12 FI"/>
      <sheetName val="G1-12 FI Cost of Removal"/>
      <sheetName val="G1-12 FI Salvage"/>
      <sheetName val="G1-12 FT"/>
      <sheetName val="G1-12 FT Cost of Removal"/>
      <sheetName val="G1-12 FT Salvage"/>
      <sheetName val="G1-13"/>
      <sheetName val="G1-13 FN"/>
      <sheetName val="G1-13 CF"/>
      <sheetName val="G1-13 FI"/>
      <sheetName val="G1-13 FT"/>
      <sheetName val="G1-14"/>
      <sheetName val="G1-14 FN"/>
      <sheetName val="G1-14 CF"/>
      <sheetName val="G1-14 FI"/>
      <sheetName val="G1-14 FT"/>
      <sheetName val="G1-15a FC Common"/>
      <sheetName val="G1-15b Corp"/>
      <sheetName val="G1-16a FC Common"/>
      <sheetName val="G1-16b Corp"/>
      <sheetName val="G1-17"/>
      <sheetName val="G1-18a FC Common"/>
      <sheetName val="G1-18b Corp "/>
      <sheetName val="G1-19a FC"/>
      <sheetName val="G1-19b Corp"/>
      <sheetName val="G1-20"/>
      <sheetName val="G1-21a FC"/>
      <sheetName val="G1-21b Corp"/>
      <sheetName val="G1-22a FC"/>
      <sheetName val="G1-22b CORP"/>
      <sheetName val="G1-23"/>
      <sheetName val="G1-23 FN"/>
      <sheetName val="G1-23 CF"/>
      <sheetName val="G1-23 FI"/>
      <sheetName val="G1-23 FT"/>
      <sheetName val="G1-24"/>
      <sheetName val="G1-24 FN"/>
      <sheetName val="G1-24 CF"/>
      <sheetName val="G1-24 FI"/>
      <sheetName val="G1-24 FT"/>
      <sheetName val="G1-25"/>
      <sheetName val="G1-25 FN"/>
      <sheetName val="G1-25 CF"/>
      <sheetName val="G1-25 FI"/>
      <sheetName val="G1-25 FT"/>
      <sheetName val="G1-26"/>
      <sheetName val="G1-26 FN"/>
      <sheetName val="G1-26 CF"/>
      <sheetName val="G1-26 FI"/>
      <sheetName val="G1-26 FT"/>
      <sheetName val="G1-27"/>
      <sheetName val="G1-27 FN"/>
      <sheetName val="G1-27 CF"/>
      <sheetName val="G1-27 FI"/>
      <sheetName val="G1-27 FT"/>
      <sheetName val="G1-28"/>
      <sheetName val="G1-28 FN"/>
      <sheetName val="G1-28 CF"/>
      <sheetName val="G1-28 FI"/>
      <sheetName val="G1-28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6">
          <cell r="P36">
            <v>1099499.1361692313</v>
          </cell>
        </row>
      </sheetData>
      <sheetData sheetId="38">
        <row r="35">
          <cell r="P35">
            <v>0</v>
          </cell>
        </row>
      </sheetData>
      <sheetData sheetId="39">
        <row r="35">
          <cell r="P35">
            <v>10323</v>
          </cell>
        </row>
      </sheetData>
      <sheetData sheetId="40">
        <row r="35">
          <cell r="P35">
            <v>0</v>
          </cell>
        </row>
      </sheetData>
      <sheetData sheetId="41">
        <row r="35">
          <cell r="P35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>
        <row r="36">
          <cell r="P36">
            <v>1162390.4867581106</v>
          </cell>
        </row>
      </sheetData>
      <sheetData sheetId="50">
        <row r="35">
          <cell r="P35">
            <v>0</v>
          </cell>
        </row>
      </sheetData>
      <sheetData sheetId="51">
        <row r="35">
          <cell r="P35">
            <v>10323</v>
          </cell>
        </row>
      </sheetData>
      <sheetData sheetId="52">
        <row r="35">
          <cell r="P35">
            <v>0</v>
          </cell>
        </row>
      </sheetData>
      <sheetData sheetId="53">
        <row r="35">
          <cell r="P35">
            <v>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29" sqref="D29"/>
    </sheetView>
  </sheetViews>
  <sheetFormatPr defaultRowHeight="15" x14ac:dyDescent="0.25"/>
  <cols>
    <col min="1" max="1" width="20.85546875" customWidth="1"/>
    <col min="2" max="2" width="13.42578125" bestFit="1" customWidth="1"/>
    <col min="3" max="3" width="11.5703125" bestFit="1" customWidth="1"/>
    <col min="4" max="4" width="12.5703125" customWidth="1"/>
    <col min="5" max="5" width="11.140625" customWidth="1"/>
    <col min="8" max="8" width="13.42578125" bestFit="1" customWidth="1"/>
    <col min="9" max="9" width="11.5703125" bestFit="1" customWidth="1"/>
    <col min="10" max="10" width="11.28515625" customWidth="1"/>
    <col min="11" max="11" width="11.42578125" customWidth="1"/>
  </cols>
  <sheetData>
    <row r="1" spans="1:12" x14ac:dyDescent="0.25">
      <c r="A1" t="s">
        <v>0</v>
      </c>
    </row>
    <row r="3" spans="1:12" x14ac:dyDescent="0.25">
      <c r="A3" s="3"/>
      <c r="B3" s="4">
        <v>2022</v>
      </c>
      <c r="C3" s="4"/>
      <c r="D3" s="4"/>
      <c r="E3" s="4"/>
      <c r="H3" s="4">
        <v>2023</v>
      </c>
      <c r="I3" s="4"/>
      <c r="J3" s="4"/>
      <c r="K3" s="4"/>
    </row>
    <row r="4" spans="1:12" x14ac:dyDescent="0.25">
      <c r="B4" s="1" t="s">
        <v>1</v>
      </c>
      <c r="C4" s="1" t="s">
        <v>2</v>
      </c>
      <c r="D4" s="1" t="s">
        <v>3</v>
      </c>
      <c r="E4" s="1" t="s">
        <v>4</v>
      </c>
      <c r="H4" s="1" t="s">
        <v>1</v>
      </c>
      <c r="I4" s="1" t="s">
        <v>2</v>
      </c>
      <c r="J4" s="1" t="s">
        <v>3</v>
      </c>
      <c r="K4" s="1" t="s">
        <v>4</v>
      </c>
    </row>
    <row r="5" spans="1:12" x14ac:dyDescent="0.25">
      <c r="A5" t="s">
        <v>8</v>
      </c>
      <c r="B5" s="2">
        <f>'[1]G1-5 FN'!$P$35</f>
        <v>0</v>
      </c>
      <c r="C5" s="2">
        <f>'[1]G1-5 CF'!$P$35</f>
        <v>10323</v>
      </c>
      <c r="D5" s="2">
        <f>'[1]G1-5 FI'!$P$35</f>
        <v>0</v>
      </c>
      <c r="E5" s="2">
        <f>'[1]G1-5 FT'!$P$35</f>
        <v>0</v>
      </c>
      <c r="H5" s="2">
        <f>'[1]G1-7 FN'!$P$35</f>
        <v>0</v>
      </c>
      <c r="I5" s="2">
        <f>'[1]G1-7 CF'!$P$35</f>
        <v>10323</v>
      </c>
      <c r="J5" s="2">
        <f>'[1]G1-7 FI'!$P$35</f>
        <v>0</v>
      </c>
      <c r="K5" s="2">
        <f>'[1]G1-7 FT'!$P$35</f>
        <v>0</v>
      </c>
    </row>
    <row r="6" spans="1:12" x14ac:dyDescent="0.25">
      <c r="B6" s="2"/>
      <c r="C6" s="2"/>
      <c r="D6" s="2"/>
      <c r="E6" s="2"/>
      <c r="H6" s="2"/>
      <c r="I6" s="2"/>
      <c r="J6" s="2"/>
      <c r="K6" s="2"/>
    </row>
    <row r="7" spans="1:12" x14ac:dyDescent="0.25">
      <c r="A7" t="s">
        <v>7</v>
      </c>
      <c r="B7" s="2">
        <f>'[1]G1-5a FC'!$P$36</f>
        <v>1099499.1361692313</v>
      </c>
      <c r="C7" s="2">
        <f>$B$7</f>
        <v>1099499.1361692313</v>
      </c>
      <c r="D7" s="2">
        <f t="shared" ref="D7:E7" si="0">$B$7</f>
        <v>1099499.1361692313</v>
      </c>
      <c r="E7" s="2">
        <f t="shared" si="0"/>
        <v>1099499.1361692313</v>
      </c>
      <c r="H7" s="2">
        <f>'[1]G1-7 FC'!$P$36</f>
        <v>1162390.4867581106</v>
      </c>
      <c r="I7" s="2">
        <f>$H$7</f>
        <v>1162390.4867581106</v>
      </c>
      <c r="J7" s="2">
        <f t="shared" ref="J7:K7" si="1">$H$7</f>
        <v>1162390.4867581106</v>
      </c>
      <c r="K7" s="2">
        <f t="shared" si="1"/>
        <v>1162390.4867581106</v>
      </c>
    </row>
    <row r="8" spans="1:12" x14ac:dyDescent="0.25">
      <c r="A8" t="s">
        <v>6</v>
      </c>
      <c r="B8" s="8">
        <v>0.34799999999999998</v>
      </c>
      <c r="C8" s="8">
        <v>0.14399999999999999</v>
      </c>
      <c r="D8" s="8">
        <v>1E-3</v>
      </c>
      <c r="E8" s="8">
        <v>1E-3</v>
      </c>
      <c r="F8" s="5">
        <f>SUM(B8:E8)</f>
        <v>0.49399999999999999</v>
      </c>
      <c r="G8" s="5"/>
      <c r="H8" s="8">
        <v>0.34799999999999998</v>
      </c>
      <c r="I8" s="8">
        <v>0.14399999999999999</v>
      </c>
      <c r="J8" s="8">
        <v>1E-3</v>
      </c>
      <c r="K8" s="8">
        <v>1E-3</v>
      </c>
      <c r="L8" s="5">
        <f>SUM(H8:K8)</f>
        <v>0.49399999999999999</v>
      </c>
    </row>
    <row r="9" spans="1:12" x14ac:dyDescent="0.25">
      <c r="A9" t="s">
        <v>9</v>
      </c>
      <c r="B9" s="2">
        <f>B7*B8</f>
        <v>382625.69938689243</v>
      </c>
      <c r="C9" s="2">
        <f t="shared" ref="C9:E9" si="2">C7*C8</f>
        <v>158327.8756083693</v>
      </c>
      <c r="D9" s="2">
        <f t="shared" si="2"/>
        <v>1099.4991361692312</v>
      </c>
      <c r="E9" s="2">
        <f t="shared" si="2"/>
        <v>1099.4991361692312</v>
      </c>
      <c r="F9" s="5"/>
      <c r="G9" s="5"/>
      <c r="H9" s="2">
        <f>H7*H8</f>
        <v>404511.88939182245</v>
      </c>
      <c r="I9" s="2">
        <f t="shared" ref="I9:K9" si="3">I7*I8</f>
        <v>167384.23009316792</v>
      </c>
      <c r="J9" s="2">
        <f t="shared" si="3"/>
        <v>1162.3904867581107</v>
      </c>
      <c r="K9" s="2">
        <f t="shared" si="3"/>
        <v>1162.3904867581107</v>
      </c>
      <c r="L9" s="5"/>
    </row>
    <row r="10" spans="1:12" x14ac:dyDescent="0.25">
      <c r="B10" s="2"/>
      <c r="C10" s="2"/>
      <c r="D10" s="2"/>
      <c r="E10" s="2"/>
      <c r="H10" s="2"/>
      <c r="I10" s="2"/>
      <c r="J10" s="2"/>
      <c r="K10" s="2"/>
    </row>
    <row r="11" spans="1:12" x14ac:dyDescent="0.25">
      <c r="A11" t="s">
        <v>10</v>
      </c>
      <c r="B11" s="2">
        <f>B5+B9</f>
        <v>382625.69938689243</v>
      </c>
      <c r="C11" s="2">
        <f t="shared" ref="C11:E11" si="4">C5+C9</f>
        <v>168650.8756083693</v>
      </c>
      <c r="D11" s="2">
        <f t="shared" si="4"/>
        <v>1099.4991361692312</v>
      </c>
      <c r="E11" s="2">
        <f t="shared" si="4"/>
        <v>1099.4991361692312</v>
      </c>
      <c r="H11" s="2">
        <f t="shared" ref="H11:K11" si="5">H5+H9</f>
        <v>404511.88939182245</v>
      </c>
      <c r="I11" s="2">
        <f t="shared" si="5"/>
        <v>177707.23009316792</v>
      </c>
      <c r="J11" s="2">
        <f t="shared" si="5"/>
        <v>1162.3904867581107</v>
      </c>
      <c r="K11" s="2">
        <f t="shared" si="5"/>
        <v>1162.3904867581107</v>
      </c>
    </row>
    <row r="12" spans="1:12" x14ac:dyDescent="0.25">
      <c r="B12" s="2"/>
      <c r="C12" s="2"/>
      <c r="D12" s="2"/>
      <c r="E12" s="2"/>
      <c r="H12" s="2"/>
      <c r="I12" s="2"/>
      <c r="J12" s="2"/>
      <c r="K12" s="2"/>
    </row>
    <row r="13" spans="1:12" x14ac:dyDescent="0.25">
      <c r="A13" t="s">
        <v>5</v>
      </c>
      <c r="B13" s="6">
        <v>1.9800000000000002E-2</v>
      </c>
      <c r="C13" s="6">
        <v>1.9800000000000002E-2</v>
      </c>
      <c r="D13" s="6">
        <v>1.9800000000000002E-2</v>
      </c>
      <c r="E13" s="6">
        <v>1.9800000000000002E-2</v>
      </c>
      <c r="H13" s="6">
        <v>3.2800000000000003E-2</v>
      </c>
      <c r="I13" s="6">
        <v>3.2800000000000003E-2</v>
      </c>
      <c r="J13" s="6">
        <v>3.2800000000000003E-2</v>
      </c>
      <c r="K13" s="6">
        <v>3.2800000000000003E-2</v>
      </c>
    </row>
    <row r="14" spans="1:12" ht="15.75" thickBot="1" x14ac:dyDescent="0.3">
      <c r="A14" t="s">
        <v>0</v>
      </c>
      <c r="B14" s="9">
        <f>B11*B13</f>
        <v>7575.9888478604707</v>
      </c>
      <c r="C14" s="9">
        <f t="shared" ref="C14:E14" si="6">C11*C13</f>
        <v>3339.2873370457123</v>
      </c>
      <c r="D14" s="9">
        <f t="shared" si="6"/>
        <v>21.770082896150779</v>
      </c>
      <c r="E14" s="9">
        <f t="shared" si="6"/>
        <v>21.770082896150779</v>
      </c>
      <c r="F14" s="7">
        <f>SUM(B14:E14)</f>
        <v>10958.816350698486</v>
      </c>
      <c r="H14" s="9">
        <f>H11*H13</f>
        <v>13267.989972051777</v>
      </c>
      <c r="I14" s="9">
        <f t="shared" ref="I14:K14" si="7">I11*I13</f>
        <v>5828.7971470559087</v>
      </c>
      <c r="J14" s="9">
        <f t="shared" si="7"/>
        <v>38.126407965666033</v>
      </c>
      <c r="K14" s="9">
        <f t="shared" si="7"/>
        <v>38.126407965666033</v>
      </c>
      <c r="L14" s="7">
        <f>SUM(H14:K14)</f>
        <v>19173.039935039014</v>
      </c>
    </row>
  </sheetData>
  <mergeCells count="2">
    <mergeCell ref="B3:E3"/>
    <mergeCell ref="H3:K3"/>
  </mergeCells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 A C T I V E ! 1 5 6 7 6 8 4 6 . 1 < / d o c u m e n t i d >  
     < s e n d e r i d > K E A B E T < / s e n d e r i d >  
     < s e n d e r e m a i l > B K E A T I N G @ G U N S T E R . C O M < / s e n d e r e m a i l >  
     < l a s t m o d i f i e d > 2 0 2 2 - 0 3 - 2 0 T 2 1 : 3 0 : 3 4 . 0 0 0 0 0 0 0 - 0 4 : 0 0 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2022-03-21T00:39:22Z</dcterms:created>
  <dcterms:modified xsi:type="dcterms:W3CDTF">2022-03-21T01:30:34Z</dcterms:modified>
</cp:coreProperties>
</file>