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 filterPrivacy="1" defaultThemeVersion="124226"/>
  <bookViews>
    <workbookView xWindow="-105" yWindow="-105" windowWidth="28995" windowHeight="15795" tabRatio="917" activeTab="0"/>
  </bookViews>
  <sheets>
    <sheet name="6 DCF Result" sheetId="92" r:id="rId2"/>
    <sheet name="4 Div Yields" sheetId="29" r:id="rId3"/>
  </sheets>
  <definedNames/>
  <calcPr calcId="191029"/>
  <extLst/>
</workbook>
</file>

<file path=xl/calcChain.xml><?xml version="1.0" encoding="utf-8"?>
<calcChain xmlns="http://schemas.openxmlformats.org/spreadsheetml/2006/main">
  <c r="I17" i="92" l="1"/>
</calcChain>
</file>

<file path=xl/sharedStrings.xml><?xml version="1.0" encoding="utf-8"?>
<sst xmlns="http://schemas.openxmlformats.org/spreadsheetml/2006/main" count="68" uniqueCount="42">
  <si>
    <t>Company</t>
  </si>
  <si>
    <t>Ticker</t>
  </si>
  <si>
    <t>Price</t>
  </si>
  <si>
    <t>[1]</t>
  </si>
  <si>
    <t>[2]</t>
  </si>
  <si>
    <t>[3]</t>
  </si>
  <si>
    <t>[4]</t>
  </si>
  <si>
    <t>Dividend</t>
  </si>
  <si>
    <t>Average</t>
  </si>
  <si>
    <t>Yield</t>
  </si>
  <si>
    <t>Stock</t>
  </si>
  <si>
    <t>NI</t>
  </si>
  <si>
    <t>ATO</t>
  </si>
  <si>
    <t>CPK</t>
  </si>
  <si>
    <t>NJR</t>
  </si>
  <si>
    <t>NWN</t>
  </si>
  <si>
    <t>OGS</t>
  </si>
  <si>
    <t>SWX</t>
  </si>
  <si>
    <t>SR</t>
  </si>
  <si>
    <t>Atmos Energy Corp</t>
  </si>
  <si>
    <t>Chesapeake Utilities Corp</t>
  </si>
  <si>
    <t>New Jersey Resources Corporation</t>
  </si>
  <si>
    <t>NiSource Inc</t>
  </si>
  <si>
    <t>Northwest Natural Holding Company</t>
  </si>
  <si>
    <t>ONE Gas Inc</t>
  </si>
  <si>
    <t>Southwest Gas Holdings Inc</t>
  </si>
  <si>
    <t>Spire Inc.</t>
  </si>
  <si>
    <t>Quarterly</t>
  </si>
  <si>
    <t>Annualized</t>
  </si>
  <si>
    <t>[2] = [1] * 4</t>
  </si>
  <si>
    <t>Analyst</t>
  </si>
  <si>
    <t>Growth</t>
  </si>
  <si>
    <t>(Analyst Growth)</t>
  </si>
  <si>
    <t>DCF Result</t>
  </si>
  <si>
    <t>[1] Dividend Yield from Exhibit DJG-4</t>
  </si>
  <si>
    <t>[3] Sustainable growth rate from Exhibit DJG-5</t>
  </si>
  <si>
    <r>
      <t>[4]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sustainable growth rate)</t>
    </r>
  </si>
  <si>
    <r>
      <t>[5]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analyst growth rate)</t>
    </r>
  </si>
  <si>
    <t>[2] Forecasted dividend growth rates - Value Line</t>
  </si>
  <si>
    <t>[1] 2022 Q2 reported quarterly dividends per share.  Nasdaq.com</t>
  </si>
  <si>
    <t>[3] Average stock price from Exhibit DJG-3</t>
  </si>
  <si>
    <t>[4] = [2] /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</si>
</sst>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0.000"/>
    <numFmt numFmtId="169" formatCode="#,##0.000_);[Red]\(#,##0.000\)"/>
    <numFmt numFmtId="170" formatCode="0.00_);[Red]\(0.00\)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9"/>
      <color theme="1"/>
      <name val="Calibri"/>
      <family val="2"/>
      <scheme val="minor"/>
    </font>
    <font>
      <sz val="1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3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>
      <alignment/>
      <protection/>
    </xf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0" fillId="0" borderId="0">
      <alignment/>
      <protection/>
    </xf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>
      <alignment/>
      <protection/>
    </xf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9" fontId="0" fillId="0" borderId="0" xfId="0" applyNumberFormat="1" applyAlignment="1">
      <alignment horizontal="center"/>
    </xf>
    <xf numFmtId="170" fontId="0" fillId="0" borderId="0" xfId="15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15" applyNumberFormat="1" applyFont="1"/>
    <xf numFmtId="0" fontId="0" fillId="0" borderId="1" xfId="0" applyBorder="1"/>
    <xf numFmtId="167" fontId="0" fillId="0" borderId="0" xfId="15" applyNumberFormat="1" applyFont="1" applyAlignment="1">
      <alignment horizontal="center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169" fontId="0" fillId="0" borderId="1" xfId="0" applyNumberFormat="1" applyBorder="1" applyAlignment="1">
      <alignment horizontal="center"/>
    </xf>
    <xf numFmtId="170" fontId="0" fillId="0" borderId="1" xfId="15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40" fontId="0" fillId="0" borderId="0" xfId="0" applyNumberFormat="1" applyAlignment="1">
      <alignment horizontal="right" indent="2"/>
    </xf>
    <xf numFmtId="40" fontId="0" fillId="0" borderId="0" xfId="15" applyNumberFormat="1" applyFont="1" applyAlignment="1">
      <alignment horizontal="right" indent="2"/>
    </xf>
    <xf numFmtId="40" fontId="0" fillId="0" borderId="0" xfId="0" applyNumberFormat="1" applyAlignment="1">
      <alignment horizontal="right" indent="3"/>
    </xf>
    <xf numFmtId="164" fontId="2" fillId="0" borderId="0" xfId="0" applyNumberFormat="1" applyFont="1" applyAlignment="1">
      <alignment horizontal="right" indent="3"/>
    </xf>
    <xf numFmtId="40" fontId="0" fillId="0" borderId="1" xfId="15" applyNumberFormat="1" applyFont="1" applyBorder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167" fontId="2" fillId="0" borderId="0" xfId="15" applyNumberFormat="1" applyFont="1" applyAlignment="1">
      <alignment horizontal="center"/>
    </xf>
    <xf numFmtId="169" fontId="0" fillId="0" borderId="0" xfId="0" applyNumberFormat="1" applyAlignment="1">
      <alignment horizontal="right" indent="2"/>
    </xf>
    <xf numFmtId="169" fontId="0" fillId="0" borderId="1" xfId="0" applyNumberFormat="1" applyBorder="1" applyAlignment="1">
      <alignment horizontal="right" indent="2"/>
    </xf>
    <xf numFmtId="168" fontId="0" fillId="0" borderId="0" xfId="15" applyNumberFormat="1" applyFont="1"/>
    <xf numFmtId="165" fontId="0" fillId="0" borderId="0" xfId="16" applyFont="1"/>
    <xf numFmtId="167" fontId="0" fillId="0" borderId="1" xfId="15" applyNumberFormat="1" applyFont="1" applyBorder="1" applyAlignment="1">
      <alignment horizontal="right" indent="2"/>
    </xf>
    <xf numFmtId="167" fontId="2" fillId="0" borderId="0" xfId="15" applyNumberFormat="1" applyFont="1" applyAlignment="1">
      <alignment horizontal="right" indent="2"/>
    </xf>
    <xf numFmtId="167" fontId="0" fillId="0" borderId="0" xfId="15" applyNumberFormat="1" applyFont="1" applyBorder="1" applyAlignment="1">
      <alignment horizontal="right" indent="2"/>
    </xf>
    <xf numFmtId="167" fontId="0" fillId="0" borderId="0" xfId="0" applyNumberFormat="1" applyAlignment="1">
      <alignment horizontal="center"/>
    </xf>
    <xf numFmtId="167" fontId="0" fillId="0" borderId="1" xfId="15" applyNumberFormat="1" applyFont="1" applyBorder="1" applyAlignment="1">
      <alignment horizontal="center"/>
    </xf>
    <xf numFmtId="167" fontId="0" fillId="0" borderId="0" xfId="15" applyNumberFormat="1" applyFont="1" applyAlignment="1">
      <alignment horizontal="right" indent="2"/>
    </xf>
    <xf numFmtId="167" fontId="0" fillId="0" borderId="0" xfId="0" applyNumberFormat="1" applyAlignment="1">
      <alignment horizontal="right" indent="2"/>
    </xf>
    <xf numFmtId="0" fontId="0" fillId="0" borderId="0" xfId="0"/>
    <xf numFmtId="0" fontId="5" fillId="0" borderId="0" xfId="0" applyFont="1"/>
  </cellXfs>
  <cellStyles count="1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_x000a_bidires=100_x000d_" xfId="20"/>
    <cellStyle name="Normal 2" xfId="21"/>
    <cellStyle name="Percent 2" xfId="22"/>
    <cellStyle name="Comma 2" xfId="23"/>
    <cellStyle name="Percent 3" xfId="24"/>
    <cellStyle name="Normal 4 2" xfId="25"/>
    <cellStyle name="Currency 15" xfId="26"/>
    <cellStyle name="Percent 10" xfId="27"/>
    <cellStyle name="Normal 3" xfId="28"/>
    <cellStyle name="Percent 4" xfId="2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ustomXml" Target="../customXml/item1.xml" /><Relationship Id="rId7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/>
    <pageSetUpPr fitToPage="1"/>
  </sheetPr>
  <dimension ref="A1:J26"/>
  <sheetViews>
    <sheetView tabSelected="1" workbookViewId="0" topLeftCell="A1"/>
  </sheetViews>
  <sheetFormatPr defaultColWidth="8.85428571428571" defaultRowHeight="15"/>
  <cols>
    <col min="1" max="1" width="41.5714285714286" bestFit="1" customWidth="1"/>
    <col min="2" max="2" width="2.71428571428571" customWidth="1"/>
    <col min="3" max="3" width="8.42857142857143" bestFit="1" customWidth="1"/>
    <col min="4" max="4" width="2.71428571428571" customWidth="1"/>
    <col min="5" max="5" width="11.7142857142857" customWidth="1"/>
    <col min="6" max="6" width="2.71428571428571" customWidth="1"/>
    <col min="7" max="7" width="11.7142857142857" customWidth="1"/>
    <col min="8" max="8" width="2.71428571428571" customWidth="1"/>
    <col min="9" max="9" width="20.7142857142857" customWidth="1"/>
    <col min="10" max="10" width="2.71428571428571" customWidth="1"/>
  </cols>
  <sheetData>
    <row r="1" spans="1:10" ht="18.75">
      <c r="A1" s="13"/>
      <c r="B1" s="13"/>
      <c r="C1" s="13"/>
      <c r="D1" s="13"/>
      <c r="E1" s="13"/>
      <c r="F1" s="13"/>
      <c r="G1" s="13"/>
      <c r="H1" s="13"/>
      <c r="I1" s="13"/>
      <c r="J1" s="10"/>
    </row>
    <row r="3" spans="5:9" ht="19.9" customHeight="1">
      <c r="E3" s="1" t="s">
        <v>3</v>
      </c>
      <c r="F3" s="1"/>
      <c r="G3" s="1" t="s">
        <v>4</v>
      </c>
      <c r="H3" s="1"/>
      <c r="I3" s="1" t="s">
        <v>6</v>
      </c>
    </row>
    <row r="4" spans="5:9" ht="19.9" customHeight="1">
      <c r="E4" s="1"/>
      <c r="F4" s="1"/>
      <c r="G4" s="1"/>
      <c r="H4" s="1"/>
      <c r="I4" s="1"/>
    </row>
    <row r="5" spans="3:9" ht="19.9" customHeight="1">
      <c r="C5" s="1"/>
      <c r="D5" s="1"/>
      <c r="E5" s="1" t="s">
        <v>7</v>
      </c>
      <c r="F5" s="1"/>
      <c r="G5" s="1" t="s">
        <v>30</v>
      </c>
      <c r="H5" s="1"/>
      <c r="I5" s="1" t="s">
        <v>33</v>
      </c>
    </row>
    <row r="6" spans="1:9" ht="19.9" customHeight="1">
      <c r="A6" s="2" t="s">
        <v>0</v>
      </c>
      <c r="B6" s="1"/>
      <c r="C6" s="2" t="s">
        <v>1</v>
      </c>
      <c r="D6" s="1"/>
      <c r="E6" s="3" t="s">
        <v>9</v>
      </c>
      <c r="F6" s="4"/>
      <c r="G6" s="3" t="s">
        <v>31</v>
      </c>
      <c r="H6" s="4"/>
      <c r="I6" s="2" t="s">
        <v>32</v>
      </c>
    </row>
    <row r="7" spans="1:9" ht="19.9" customHeight="1">
      <c r="A7" s="1"/>
      <c r="B7" s="1"/>
      <c r="C7" s="1"/>
      <c r="D7" s="1"/>
      <c r="E7" s="4"/>
      <c r="F7" s="4"/>
      <c r="G7" s="4"/>
      <c r="H7" s="4"/>
      <c r="I7" s="4"/>
    </row>
    <row r="8" spans="1:9" ht="19.9" customHeight="1">
      <c r="A8" t="s">
        <v>19</v>
      </c>
      <c r="C8" s="12" t="s">
        <v>12</v>
      </c>
      <c r="D8" s="1"/>
      <c r="E8" s="35">
        <f>'4 Div Yields'!K8</f>
        <v>0.02456425539600831</v>
      </c>
      <c r="F8" s="21"/>
      <c r="G8" s="32">
        <v>0.074999999999999997</v>
      </c>
      <c r="H8" s="21"/>
      <c r="I8" s="11">
        <f>'4 Div Yields'!G8*(1+G8)/'4 Div Yields'!I8+G8</f>
        <v>0.10140657455070892</v>
      </c>
    </row>
    <row r="9" spans="1:9" ht="19.9" customHeight="1">
      <c r="A9" t="s">
        <v>20</v>
      </c>
      <c r="C9" s="12" t="s">
        <v>13</v>
      </c>
      <c r="D9" s="1"/>
      <c r="E9" s="35">
        <f>'4 Div Yields'!K9</f>
        <v>0.016997617156473393</v>
      </c>
      <c r="F9" s="21"/>
      <c r="G9" s="32">
        <v>0.074999999999999997</v>
      </c>
      <c r="H9" s="21"/>
      <c r="I9" s="11">
        <f>'4 Div Yields'!G9*(1+G9)/'4 Div Yields'!I9+G9</f>
        <v>0.093272438443208899</v>
      </c>
    </row>
    <row r="10" spans="1:9" ht="19.9" customHeight="1">
      <c r="A10" t="s">
        <v>21</v>
      </c>
      <c r="C10" s="12" t="s">
        <v>14</v>
      </c>
      <c r="D10" s="1"/>
      <c r="E10" s="35">
        <f>'4 Div Yields'!K10</f>
        <v>0.033000000000000002</v>
      </c>
      <c r="F10" s="21"/>
      <c r="G10" s="32">
        <v>0.050000000000000003</v>
      </c>
      <c r="H10" s="21"/>
      <c r="I10" s="11">
        <f>'4 Div Yields'!G10*(1+G10)/'4 Div Yields'!I10+G10</f>
        <v>0.084650000000000003</v>
      </c>
    </row>
    <row r="11" spans="1:9" ht="19.9" customHeight="1">
      <c r="A11" t="s">
        <v>22</v>
      </c>
      <c r="C11" s="12" t="s">
        <v>11</v>
      </c>
      <c r="D11" s="1"/>
      <c r="E11" s="35">
        <f>'4 Div Yields'!K11</f>
        <v>0.032458563535911603</v>
      </c>
      <c r="F11" s="21"/>
      <c r="G11" s="32">
        <v>0.095000000000000001</v>
      </c>
      <c r="H11" s="21"/>
      <c r="I11" s="11">
        <f>'4 Div Yields'!G11*(1+G11)/'4 Div Yields'!I11+G11</f>
        <v>0.13054212707182319</v>
      </c>
    </row>
    <row r="12" spans="1:9" ht="19.9" customHeight="1">
      <c r="A12" t="s">
        <v>23</v>
      </c>
      <c r="C12" s="12" t="s">
        <v>15</v>
      </c>
      <c r="D12" s="1"/>
      <c r="E12" s="35">
        <f>'4 Div Yields'!K12</f>
        <v>0.036453015692947628</v>
      </c>
      <c r="F12" s="21"/>
      <c r="G12" s="32">
        <v>0.065000000000000002</v>
      </c>
      <c r="H12" s="21"/>
      <c r="I12" s="11">
        <f>'4 Div Yields'!G12*(1+G12)/'4 Div Yields'!I12+G12</f>
        <v>0.10382246171298923</v>
      </c>
    </row>
    <row r="13" spans="1:9" ht="19.9" customHeight="1">
      <c r="A13" t="s">
        <v>24</v>
      </c>
      <c r="C13" s="12" t="s">
        <v>16</v>
      </c>
      <c r="D13" s="1"/>
      <c r="E13" s="35">
        <f>'4 Div Yields'!K13</f>
        <v>0.030519320698990892</v>
      </c>
      <c r="F13" s="21"/>
      <c r="G13" s="32">
        <v>0.065000000000000002</v>
      </c>
      <c r="H13" s="21"/>
      <c r="I13" s="11">
        <f>'4 Div Yields'!G13*(1+G13)/'4 Div Yields'!I13+G13</f>
        <v>0.097503076544425304</v>
      </c>
    </row>
    <row r="14" spans="1:9" ht="19.9" customHeight="1">
      <c r="A14" t="s">
        <v>25</v>
      </c>
      <c r="C14" s="12" t="s">
        <v>17</v>
      </c>
      <c r="D14" s="1"/>
      <c r="E14" s="35">
        <f>'4 Div Yields'!K14</f>
        <v>0.028336380255941498</v>
      </c>
      <c r="F14" s="21"/>
      <c r="G14" s="32">
        <v>0.10000000000000001</v>
      </c>
      <c r="H14" s="21"/>
      <c r="I14" s="11">
        <f>'4 Div Yields'!G14*(1+G14)/'4 Div Yields'!I14+G14</f>
        <v>0.13117001828153566</v>
      </c>
    </row>
    <row r="15" spans="1:9" ht="19.9" customHeight="1">
      <c r="A15" s="10" t="s">
        <v>26</v>
      </c>
      <c r="C15" s="12" t="s">
        <v>18</v>
      </c>
      <c r="D15" s="1"/>
      <c r="E15" s="30">
        <f>'4 Div Yields'!K15</f>
        <v>0.037406143344709902</v>
      </c>
      <c r="F15" s="21"/>
      <c r="G15" s="30">
        <v>0.089999999999999997</v>
      </c>
      <c r="H15" s="21"/>
      <c r="I15" s="34">
        <f>'4 Div Yields'!G15*(1+G15)/'4 Div Yields'!I15+G15</f>
        <v>0.13077269624573379</v>
      </c>
    </row>
    <row r="16" spans="3:9" ht="19.9" customHeight="1">
      <c r="C16" s="1"/>
      <c r="D16" s="1"/>
      <c r="E16" s="36"/>
      <c r="F16" s="21"/>
      <c r="G16" s="19"/>
      <c r="H16" s="21"/>
      <c r="I16" s="33"/>
    </row>
    <row r="17" spans="1:9" ht="15">
      <c r="A17" s="8" t="s">
        <v>8</v>
      </c>
      <c r="B17" s="8"/>
      <c r="C17" s="1"/>
      <c r="D17" s="1"/>
      <c r="E17" s="31">
        <f>AVERAGE(E8:E15)</f>
        <v>0.029966912010122904</v>
      </c>
      <c r="F17" s="22"/>
      <c r="G17" s="31">
        <f>AVERAGE(G8:G15)</f>
        <v>0.076874999999999999</v>
      </c>
      <c r="H17" s="22"/>
      <c r="I17" s="25">
        <f>'4 Div Yields'!G17*(1+G17)/'4 Div Yields'!I17+G17</f>
        <v>0.10694505674016973</v>
      </c>
    </row>
    <row r="18" spans="1:10" ht="15">
      <c r="A18" s="14"/>
      <c r="B18" s="14"/>
      <c r="C18" s="2"/>
      <c r="D18" s="2"/>
      <c r="E18" s="16"/>
      <c r="F18" s="16"/>
      <c r="G18" s="16"/>
      <c r="H18" s="16"/>
      <c r="I18" s="18"/>
      <c r="J18" s="10"/>
    </row>
    <row r="19" spans="1:9" ht="15">
      <c r="A19" s="8"/>
      <c r="B19" s="8"/>
      <c r="C19" s="1"/>
      <c r="D19" s="1"/>
      <c r="E19" s="5"/>
      <c r="F19" s="5"/>
      <c r="G19" s="5"/>
      <c r="H19" s="5"/>
      <c r="I19" s="7"/>
    </row>
    <row r="20" spans="1:9" s="15" customFormat="1" ht="14.45" customHeight="1">
      <c r="A20"/>
      <c r="B20"/>
      <c r="C20"/>
      <c r="D20"/>
      <c r="E20"/>
      <c r="F20"/>
      <c r="G20"/>
      <c r="H20"/>
      <c r="I20"/>
    </row>
    <row r="21" spans="1:10" s="15" customFormat="1" ht="14.45" customHeight="1">
      <c r="A21" s="38" t="s">
        <v>34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s="15" customFormat="1" ht="14.45" customHeight="1">
      <c r="A22" s="38" t="s">
        <v>38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s="15" customFormat="1" ht="14.45" customHeight="1">
      <c r="A23" s="38" t="s">
        <v>35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s="15" customFormat="1" ht="14.45" customHeight="1">
      <c r="A24" s="38" t="s">
        <v>36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5">
      <c r="A25" s="38" t="s">
        <v>37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9" ht="15">
      <c r="A26" s="37"/>
      <c r="B26" s="37"/>
      <c r="C26" s="37"/>
      <c r="D26" s="37"/>
      <c r="E26" s="37"/>
      <c r="F26" s="37"/>
      <c r="G26" s="37"/>
      <c r="H26" s="37"/>
      <c r="I26" s="37"/>
    </row>
  </sheetData>
  <mergeCells count="6">
    <mergeCell ref="A26:I26"/>
    <mergeCell ref="A21:J21"/>
    <mergeCell ref="A22:J22"/>
    <mergeCell ref="A23:J23"/>
    <mergeCell ref="A24:J24"/>
    <mergeCell ref="A25:J25"/>
  </mergeCells>
  <printOptions horizontalCentered="1"/>
  <pageMargins left="0.7" right="0.7" top="0.75" bottom="0.75" header="0.3" footer="0.3"/>
  <pageSetup orientation="portrait" scale="83" r:id="rId1"/>
  <headerFooter scaleWithDoc="0">
    <oddHeader>&amp;C&amp;"-,Bold"&amp;14DCF Results&amp;RRebuttal Exhibit PRM-3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/>
    <pageSetUpPr fitToPage="1"/>
  </sheetPr>
  <dimension ref="A1:N25"/>
  <sheetViews>
    <sheetView workbookViewId="0" topLeftCell="A1"/>
  </sheetViews>
  <sheetFormatPr defaultColWidth="8.85428571428571" defaultRowHeight="15"/>
  <cols>
    <col min="1" max="1" width="41.5714285714286" bestFit="1" customWidth="1"/>
    <col min="2" max="2" width="2.71428571428571" customWidth="1"/>
    <col min="3" max="3" width="8.42857142857143" bestFit="1" customWidth="1"/>
    <col min="4" max="4" width="2.71428571428571" customWidth="1"/>
    <col min="5" max="5" width="11.7142857142857" customWidth="1"/>
    <col min="6" max="6" width="2.71428571428571" customWidth="1"/>
    <col min="7" max="7" width="11.7142857142857" customWidth="1"/>
    <col min="8" max="8" width="2.71428571428571" customWidth="1"/>
    <col min="9" max="9" width="11.7142857142857" customWidth="1"/>
    <col min="10" max="10" width="2.71428571428571" customWidth="1"/>
    <col min="11" max="11" width="11.7142857142857" customWidth="1"/>
  </cols>
  <sheetData>
    <row r="1" spans="1:11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5:11" ht="19.9" customHeight="1">
      <c r="E3" s="1" t="s">
        <v>3</v>
      </c>
      <c r="F3" s="1"/>
      <c r="G3" s="1" t="s">
        <v>4</v>
      </c>
      <c r="H3" s="1"/>
      <c r="I3" s="1" t="s">
        <v>5</v>
      </c>
      <c r="J3" s="1"/>
      <c r="K3" s="1" t="s">
        <v>6</v>
      </c>
    </row>
    <row r="4" spans="5:11" ht="19.9" customHeight="1">
      <c r="E4" s="1"/>
      <c r="F4" s="1"/>
      <c r="G4" s="1"/>
      <c r="H4" s="1"/>
      <c r="I4" s="1"/>
      <c r="J4" s="1"/>
      <c r="K4" s="1"/>
    </row>
    <row r="5" spans="3:11" ht="19.9" customHeight="1">
      <c r="C5" s="1"/>
      <c r="D5" s="1"/>
      <c r="E5" s="1" t="s">
        <v>27</v>
      </c>
      <c r="F5" s="1"/>
      <c r="G5" s="1" t="s">
        <v>28</v>
      </c>
      <c r="H5" s="1"/>
      <c r="I5" s="1" t="s">
        <v>10</v>
      </c>
      <c r="J5" s="1"/>
      <c r="K5" s="1" t="s">
        <v>7</v>
      </c>
    </row>
    <row r="6" spans="1:11" ht="19.9" customHeight="1">
      <c r="A6" s="2" t="s">
        <v>0</v>
      </c>
      <c r="B6" s="1"/>
      <c r="C6" s="2" t="s">
        <v>1</v>
      </c>
      <c r="D6" s="1"/>
      <c r="E6" s="3" t="s">
        <v>7</v>
      </c>
      <c r="F6" s="4"/>
      <c r="G6" s="3" t="s">
        <v>7</v>
      </c>
      <c r="H6" s="4"/>
      <c r="I6" s="3" t="s">
        <v>2</v>
      </c>
      <c r="J6" s="4"/>
      <c r="K6" s="3" t="s">
        <v>9</v>
      </c>
    </row>
    <row r="7" spans="1:11" ht="19.9" customHeight="1">
      <c r="A7" s="1"/>
      <c r="B7" s="1"/>
      <c r="C7" s="1"/>
      <c r="D7" s="1"/>
      <c r="E7" s="4"/>
      <c r="F7" s="4"/>
      <c r="G7" s="4"/>
      <c r="H7" s="4"/>
      <c r="I7" s="4"/>
      <c r="J7" s="4"/>
      <c r="K7" s="4"/>
    </row>
    <row r="8" spans="1:13" ht="19.9" customHeight="1">
      <c r="A8" t="s">
        <v>19</v>
      </c>
      <c r="C8" s="12" t="s">
        <v>12</v>
      </c>
      <c r="D8" s="1"/>
      <c r="E8" s="26">
        <v>0.68000000000000005</v>
      </c>
      <c r="F8" s="21"/>
      <c r="G8" s="26">
        <f>E8*4</f>
        <v>2.7200000000000002</v>
      </c>
      <c r="H8" s="21"/>
      <c r="I8" s="20">
        <v>110.73</v>
      </c>
      <c r="J8" s="6"/>
      <c r="K8" s="11">
        <f>G8/I8</f>
        <v>0.02456425539600831</v>
      </c>
      <c r="M8" s="29"/>
    </row>
    <row r="9" spans="1:13" ht="19.9" customHeight="1">
      <c r="A9" t="s">
        <v>20</v>
      </c>
      <c r="C9" s="12" t="s">
        <v>13</v>
      </c>
      <c r="D9" s="1"/>
      <c r="E9" s="26">
        <v>0.53500000000000003</v>
      </c>
      <c r="F9" s="21"/>
      <c r="G9" s="26">
        <f t="shared" si="0" ref="G9:G15">E9*4</f>
        <v>2.1400000000000001</v>
      </c>
      <c r="H9" s="21"/>
      <c r="I9" s="20">
        <v>125.90000000000001</v>
      </c>
      <c r="J9" s="6"/>
      <c r="K9" s="11">
        <f t="shared" si="1" ref="K9:K15">G9/I9</f>
        <v>0.016997617156473393</v>
      </c>
      <c r="M9" s="29"/>
    </row>
    <row r="10" spans="1:13" ht="19.9" customHeight="1">
      <c r="A10" t="s">
        <v>21</v>
      </c>
      <c r="C10" s="12" t="s">
        <v>14</v>
      </c>
      <c r="D10" s="1"/>
      <c r="E10" s="26">
        <v>0.36299999999999999</v>
      </c>
      <c r="F10" s="21"/>
      <c r="G10" s="26">
        <f t="shared" si="0"/>
        <v>1.452</v>
      </c>
      <c r="H10" s="21"/>
      <c r="I10" s="20">
        <v>44</v>
      </c>
      <c r="J10" s="6"/>
      <c r="K10" s="11">
        <f t="shared" si="1"/>
        <v>0.033000000000000002</v>
      </c>
      <c r="M10" s="29"/>
    </row>
    <row r="11" spans="1:13" ht="19.9" customHeight="1">
      <c r="A11" t="s">
        <v>22</v>
      </c>
      <c r="C11" s="12" t="s">
        <v>11</v>
      </c>
      <c r="D11" s="1"/>
      <c r="E11" s="26">
        <v>0.23499999999999999</v>
      </c>
      <c r="F11" s="21"/>
      <c r="G11" s="26">
        <f t="shared" si="0"/>
        <v>0.93999999999999995</v>
      </c>
      <c r="H11" s="21"/>
      <c r="I11" s="20">
        <v>28.960000000000001</v>
      </c>
      <c r="J11" s="6"/>
      <c r="K11" s="11">
        <f t="shared" si="1"/>
        <v>0.032458563535911603</v>
      </c>
      <c r="M11" s="29"/>
    </row>
    <row r="12" spans="1:13" ht="19.9" customHeight="1">
      <c r="A12" t="s">
        <v>23</v>
      </c>
      <c r="C12" s="12" t="s">
        <v>15</v>
      </c>
      <c r="D12" s="1"/>
      <c r="E12" s="26">
        <v>0.48199999999999998</v>
      </c>
      <c r="F12" s="21"/>
      <c r="G12" s="26">
        <f t="shared" si="0"/>
        <v>1.9279999999999999</v>
      </c>
      <c r="H12" s="21"/>
      <c r="I12" s="20">
        <v>52.890000000000001</v>
      </c>
      <c r="J12" s="6"/>
      <c r="K12" s="11">
        <f t="shared" si="1"/>
        <v>0.036453015692947628</v>
      </c>
      <c r="M12" s="29"/>
    </row>
    <row r="13" spans="1:14" ht="19.9" customHeight="1">
      <c r="A13" t="s">
        <v>24</v>
      </c>
      <c r="C13" s="12" t="s">
        <v>16</v>
      </c>
      <c r="D13" s="1"/>
      <c r="E13" s="26">
        <v>0.62</v>
      </c>
      <c r="F13" s="21"/>
      <c r="G13" s="26">
        <f t="shared" si="0"/>
        <v>2.48</v>
      </c>
      <c r="H13" s="21"/>
      <c r="I13" s="20">
        <v>81.260000000000005</v>
      </c>
      <c r="J13" s="6"/>
      <c r="K13" s="11">
        <f t="shared" si="1"/>
        <v>0.030519320698990892</v>
      </c>
      <c r="M13" s="29"/>
      <c r="N13" s="28"/>
    </row>
    <row r="14" spans="1:13" ht="19.9" customHeight="1">
      <c r="A14" t="s">
        <v>25</v>
      </c>
      <c r="C14" s="12" t="s">
        <v>17</v>
      </c>
      <c r="D14" s="1"/>
      <c r="E14" s="26">
        <v>0.62</v>
      </c>
      <c r="F14" s="21"/>
      <c r="G14" s="26">
        <f t="shared" si="0"/>
        <v>2.48</v>
      </c>
      <c r="H14" s="21"/>
      <c r="I14" s="20">
        <v>87.519999999999996</v>
      </c>
      <c r="J14" s="6"/>
      <c r="K14" s="11">
        <f t="shared" si="1"/>
        <v>0.028336380255941498</v>
      </c>
      <c r="M14" s="29"/>
    </row>
    <row r="15" spans="1:13" ht="19.9" customHeight="1">
      <c r="A15" s="10" t="s">
        <v>26</v>
      </c>
      <c r="C15" s="12" t="s">
        <v>18</v>
      </c>
      <c r="D15" s="1"/>
      <c r="E15" s="27">
        <v>0.68500000000000005</v>
      </c>
      <c r="F15" s="21"/>
      <c r="G15" s="27">
        <f t="shared" si="0"/>
        <v>2.7400000000000002</v>
      </c>
      <c r="H15" s="21"/>
      <c r="I15" s="23">
        <v>73.25</v>
      </c>
      <c r="J15" s="6"/>
      <c r="K15" s="34">
        <f t="shared" si="1"/>
        <v>0.037406143344709902</v>
      </c>
      <c r="M15" s="29"/>
    </row>
    <row r="16" spans="3:11" ht="19.9" customHeight="1">
      <c r="C16" s="1"/>
      <c r="D16" s="1"/>
      <c r="E16" s="19"/>
      <c r="F16" s="21"/>
      <c r="G16" s="19"/>
      <c r="H16" s="21"/>
      <c r="I16" s="20"/>
      <c r="J16" s="6"/>
      <c r="K16" s="33"/>
    </row>
    <row r="17" spans="1:13" ht="15">
      <c r="A17" s="8" t="s">
        <v>8</v>
      </c>
      <c r="B17" s="8"/>
      <c r="C17" s="1"/>
      <c r="D17" s="1"/>
      <c r="E17" s="24">
        <f>AVERAGE(E8:E15)</f>
        <v>0.52750000000000008</v>
      </c>
      <c r="F17" s="22"/>
      <c r="G17" s="24">
        <f>AVERAGE(G8:G15)</f>
        <v>2.1100000000000003</v>
      </c>
      <c r="H17" s="22"/>
      <c r="I17" s="24">
        <f>AVERAGE(I8:I15)</f>
        <v>75.563749999999999</v>
      </c>
      <c r="J17" s="22"/>
      <c r="K17" s="25">
        <f>AVERAGE(K8:K15)</f>
        <v>0.029966912010122904</v>
      </c>
      <c r="M17" s="9"/>
    </row>
    <row r="18" spans="1:11" ht="15">
      <c r="A18" s="14"/>
      <c r="B18" s="14"/>
      <c r="C18" s="2"/>
      <c r="D18" s="2"/>
      <c r="E18" s="16"/>
      <c r="F18" s="16"/>
      <c r="G18" s="16"/>
      <c r="H18" s="16"/>
      <c r="I18" s="17"/>
      <c r="J18" s="17"/>
      <c r="K18" s="18"/>
    </row>
    <row r="19" spans="1:11" ht="15">
      <c r="A19" s="8"/>
      <c r="B19" s="8"/>
      <c r="C19" s="1"/>
      <c r="D19" s="1"/>
      <c r="E19" s="5"/>
      <c r="F19" s="5"/>
      <c r="G19" s="5"/>
      <c r="H19" s="5"/>
      <c r="I19" s="6"/>
      <c r="J19" s="6"/>
      <c r="K19" s="7"/>
    </row>
    <row r="20" spans="1:11" s="15" customFormat="1" ht="14.45" customHeight="1">
      <c r="A20"/>
      <c r="B20"/>
      <c r="C20"/>
      <c r="D20"/>
      <c r="E20"/>
      <c r="F20"/>
      <c r="G20"/>
      <c r="H20"/>
      <c r="I20"/>
      <c r="J20"/>
      <c r="K20"/>
    </row>
    <row r="21" spans="1:11" s="15" customFormat="1" ht="14.45" customHeight="1">
      <c r="A21" s="38" t="s">
        <v>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s="15" customFormat="1" ht="14.45" customHeight="1">
      <c r="A22" s="38" t="s">
        <v>29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s="15" customFormat="1" ht="14.45" customHeight="1">
      <c r="A23" s="38" t="s">
        <v>40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15">
      <c r="A24" s="38" t="s">
        <v>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</sheetData>
  <sortState ref="A8:N19">
    <sortCondition sortBy="value" ref="A8:A19"/>
  </sortState>
  <mergeCells count="5">
    <mergeCell ref="A25:K25"/>
    <mergeCell ref="A21:K21"/>
    <mergeCell ref="A23:K23"/>
    <mergeCell ref="A24:K24"/>
    <mergeCell ref="A22:K22"/>
  </mergeCells>
  <printOptions horizontalCentered="1"/>
  <pageMargins left="0.7" right="0.7" top="0.75" bottom="0.75" header="0.3" footer="0.3"/>
  <pageSetup orientation="portrait" scale="81" r:id="rId1"/>
  <headerFooter scaleWithDoc="0">
    <oddHeader>&amp;C&amp;"-,Bold"&amp;14DCF Dividend Yields&amp;RExhibit DJG-4</oddHeader>
  </headerFooter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 A C T I V E ! 1 6 1 4 7 7 0 5 . 1 < / d o c u m e n t i d >  
     < s e n d e r i d > K E A B E T < / s e n d e r i d >  
     < s e n d e r e m a i l > B K E A T I N G @ G U N S T E R . C O M < / s e n d e r e m a i l >  
     < l a s t m o d i f i e d > 2 0 2 2 - 0 9 - 2 9 T 1 5 : 3 2 : 1 5 . 0 0 0 0 0 0 0 - 0 4 : 0 0 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DCF Result</vt:lpstr>
      <vt:lpstr>4 Div Yields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