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 20220067-GU\ROG's and POD's\OPC\ROG's 1-120\Filing\"/>
    </mc:Choice>
  </mc:AlternateContent>
  <bookViews>
    <workbookView xWindow="0" yWindow="0" windowWidth="25200" windowHeight="10950"/>
  </bookViews>
  <sheets>
    <sheet name="Rent Expense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5" l="1"/>
  <c r="G15" i="5"/>
  <c r="F15" i="5"/>
  <c r="E15" i="5"/>
  <c r="D15" i="5"/>
  <c r="H15" i="5" s="1"/>
  <c r="C15" i="5"/>
  <c r="B15" i="5"/>
  <c r="H11" i="5" l="1"/>
  <c r="H10" i="5"/>
  <c r="H9" i="5"/>
  <c r="H8" i="5"/>
  <c r="H7" i="5"/>
  <c r="G14" i="5" l="1"/>
  <c r="F14" i="5"/>
  <c r="E14" i="5"/>
  <c r="D14" i="5"/>
  <c r="C14" i="5"/>
  <c r="B14" i="5"/>
</calcChain>
</file>

<file path=xl/sharedStrings.xml><?xml version="1.0" encoding="utf-8"?>
<sst xmlns="http://schemas.openxmlformats.org/spreadsheetml/2006/main" count="48" uniqueCount="45">
  <si>
    <t>Compass Pointe</t>
  </si>
  <si>
    <t>Middletown</t>
  </si>
  <si>
    <t>Newark</t>
  </si>
  <si>
    <t>Silver Lake</t>
  </si>
  <si>
    <t>PESCO Building</t>
  </si>
  <si>
    <t>Accounting Accruals-Direct</t>
  </si>
  <si>
    <t>2021 Actual</t>
  </si>
  <si>
    <t>West Palm Beach Office</t>
  </si>
  <si>
    <t xml:space="preserve">Fernandina Office </t>
  </si>
  <si>
    <t>Forrest Avenue</t>
  </si>
  <si>
    <t>Rent Expense</t>
  </si>
  <si>
    <t>2019 Actual</t>
  </si>
  <si>
    <t>2020 Actual</t>
  </si>
  <si>
    <t>2022 Actual (Jan - April)</t>
  </si>
  <si>
    <t>2022 Projected</t>
  </si>
  <si>
    <t>2023 Projected</t>
  </si>
  <si>
    <t>Building or Facility</t>
  </si>
  <si>
    <t>Notes</t>
  </si>
  <si>
    <t>[1]</t>
  </si>
  <si>
    <t>[2]</t>
  </si>
  <si>
    <t>[3]</t>
  </si>
  <si>
    <t>[4]</t>
  </si>
  <si>
    <t>[5]</t>
  </si>
  <si>
    <t>Total Rent Expense</t>
  </si>
  <si>
    <t>[6]</t>
  </si>
  <si>
    <t>[7]</t>
  </si>
  <si>
    <t xml:space="preserve">Ecoplex </t>
  </si>
  <si>
    <t>[3] - The space is no longer leased.  This was not known when the MFR schedules were prepared.</t>
  </si>
  <si>
    <t>Rent increase (decrease) 2021 vs 2023</t>
  </si>
  <si>
    <t>The decrease in rent expense in 2023 compared to 2021 was due to CAM (common area maintenance) that was not included in the projection.</t>
  </si>
  <si>
    <t>Part of the lease was terminated in 2/28/2021 causing the decrease in the projected rent expense in 2023 compared to 2021.</t>
  </si>
  <si>
    <t>would have been included in our last rate case for the Sapodilla office.</t>
  </si>
  <si>
    <t>[2] - The lease was terminated on 2/28/2022; therefore, there is no projected rent expense in 2023.</t>
  </si>
  <si>
    <t>[1] - The lease was terminated on 11/30/2021.</t>
  </si>
  <si>
    <t>completed at the West Palm Beach operations office (Sapodilla) site. As of Jan 1, 2023 the rent expense was removed from the reserve and charged to rent expense.</t>
  </si>
  <si>
    <t xml:space="preserve">[7] - The annual increase takes effect each August and  is $9,579 in 2022 and $9,866 in 2023. </t>
  </si>
  <si>
    <t>The entire rent was included in the 2023 projection.  This offsets the return on investment, depreciation expense and real estate taxes that</t>
  </si>
  <si>
    <t>Meathe*</t>
  </si>
  <si>
    <t xml:space="preserve">[4] - The annual increase takes effect each October and is $1,503 in 2022 and $1,533 in 2023. </t>
  </si>
  <si>
    <t xml:space="preserve">[5] - There is no annual increase for this lease. </t>
  </si>
  <si>
    <t>A portion of the rent expense was charged to the environmental remediation to allow the environmental work to be</t>
  </si>
  <si>
    <t xml:space="preserve">not included in the projection and (b) an increase of $261,324.   </t>
  </si>
  <si>
    <t>The rent expense charged to FERC 931 increased by $234,956 in 2023 compared to 2021 due to the following: (a) an understatement of expense by $26,368 related to rent tax</t>
  </si>
  <si>
    <t>[6] - The annual increase takes effect each October and is $893 in 2022 and $920 in 2023.</t>
  </si>
  <si>
    <t>*Meathe with Environmental Reserve 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</si>
</sst>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0" fillId="0" borderId="0" xfId="0" applyFill="1"/>
    <xf numFmtId="0" fontId="3" fillId="0" borderId="0" xfId="0" applyFont="1" applyAlignment="1">
      <alignment horizontal="center"/>
    </xf>
    <xf numFmtId="37" fontId="0" fillId="0" borderId="0" xfId="0" applyNumberFormat="1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37" fontId="0" fillId="0" borderId="1" xfId="0" applyNumberFormat="1" applyFill="1" applyBorder="1"/>
    <xf numFmtId="164" fontId="0" fillId="0" borderId="1" xfId="1" applyNumberFormat="1" applyFont="1" applyFill="1" applyBorder="1"/>
    <xf numFmtId="37" fontId="0" fillId="0" borderId="0" xfId="0" applyNumberFormat="1" applyFill="1" applyBorder="1" applyAlignment="1">
      <alignment horizontal="left"/>
    </xf>
    <xf numFmtId="0" fontId="0" fillId="0" borderId="2" xfId="0" applyBorder="1"/>
    <xf numFmtId="164" fontId="0" fillId="0" borderId="2" xfId="1" applyNumberFormat="1" applyFont="1" applyBorder="1"/>
    <xf numFmtId="0" fontId="0" fillId="0" borderId="0" xfId="0" applyFill="1" applyBorder="1"/>
    <xf numFmtId="43" fontId="0" fillId="0" borderId="0" xfId="0" applyNumberFormat="1"/>
    <xf numFmtId="0" fontId="5" fillId="2" borderId="3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 wrapText="1"/>
    </xf>
    <xf numFmtId="37" fontId="2" fillId="3" borderId="0" xfId="0" applyNumberFormat="1" applyFont="1" applyFill="1"/>
    <xf numFmtId="164" fontId="2" fillId="3" borderId="0" xfId="1" applyNumberFormat="1" applyFont="1" applyFill="1"/>
    <xf numFmtId="0" fontId="2" fillId="3" borderId="0" xfId="0" applyFont="1" applyFill="1" applyAlignment="1">
      <alignment horizontal="right"/>
    </xf>
    <xf numFmtId="37" fontId="0" fillId="0" borderId="0" xfId="0" applyNumberFormat="1" applyFill="1"/>
    <xf numFmtId="164" fontId="0" fillId="0" borderId="0" xfId="1" applyNumberFormat="1" applyFont="1" applyFill="1"/>
    <xf numFmtId="0" fontId="0" fillId="0" borderId="0" xfId="0" applyFill="1" applyAlignment="1">
      <alignment vertical="top"/>
    </xf>
    <xf numFmtId="37" fontId="0" fillId="0" borderId="0" xfId="0" applyNumberFormat="1" applyAlignment="1">
      <alignment vertical="top"/>
    </xf>
    <xf numFmtId="164" fontId="0" fillId="0" borderId="0" xfId="1" applyNumberFormat="1" applyFont="1" applyAlignment="1">
      <alignment vertical="top"/>
    </xf>
    <xf numFmtId="0" fontId="0" fillId="0" borderId="0" xfId="0" applyAlignment="1">
      <alignment vertical="top"/>
    </xf>
    <xf numFmtId="37" fontId="0" fillId="0" borderId="0" xfId="0" applyNumberFormat="1" applyFill="1" applyAlignment="1">
      <alignment vertical="top"/>
    </xf>
    <xf numFmtId="164" fontId="0" fillId="0" borderId="0" xfId="1" applyNumberFormat="1" applyFont="1" applyFill="1" applyAlignment="1">
      <alignment vertical="top"/>
    </xf>
    <xf numFmtId="164" fontId="2" fillId="0" borderId="0" xfId="1" applyNumberFormat="1" applyFont="1" applyFill="1"/>
    <xf numFmtId="0" fontId="0" fillId="0" borderId="0" xfId="0" applyAlignment="1">
      <alignment horizontal="center"/>
    </xf>
    <xf numFmtId="37" fontId="0" fillId="0" borderId="0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top"/>
    </xf>
    <xf numFmtId="0" fontId="0" fillId="0" borderId="0" xfId="0" applyAlignment="1">
      <alignment horizontal="center" vertical="top"/>
    </xf>
  </cellXfs>
  <cellStyles count="3">
    <cellStyle name="Comma" xfId="1" builtinId="3"/>
    <cellStyle name="Normal" xfId="0" builtinId="0"/>
    <cellStyle name="Normal 10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../customXml/item3.xml" Id="rId8" /><Relationship Type="http://schemas.openxmlformats.org/officeDocument/2006/relationships/styles" Target="styles.xml" Id="rId3" /><Relationship Type="http://schemas.openxmlformats.org/officeDocument/2006/relationships/customXml" Target="../customXml/item2.xml" Id="rId7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ustomXml" Target="../customXml/item1.xml" Id="rId6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4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="98" zoomScaleNormal="98" workbookViewId="0">
      <selection activeCell="B4" sqref="B4"/>
    </sheetView>
  </sheetViews>
  <sheetFormatPr defaultRowHeight="15" x14ac:dyDescent="0.25"/>
  <cols>
    <col min="1" max="1" width="51.5703125" customWidth="1"/>
    <col min="2" max="2" width="16.85546875" customWidth="1"/>
    <col min="3" max="3" width="16.7109375" customWidth="1"/>
    <col min="4" max="5" width="14" customWidth="1"/>
    <col min="6" max="6" width="15.140625" customWidth="1"/>
    <col min="7" max="7" width="14.140625" style="6" bestFit="1" customWidth="1"/>
    <col min="8" max="8" width="14.140625" style="6" customWidth="1"/>
    <col min="9" max="9" width="13.140625" customWidth="1"/>
    <col min="10" max="10" width="28.140625" customWidth="1"/>
  </cols>
  <sheetData>
    <row r="1" spans="1:10" ht="15.75" thickBot="1" x14ac:dyDescent="0.3">
      <c r="A1" s="4" t="s">
        <v>10</v>
      </c>
    </row>
    <row r="2" spans="1:10" ht="45.75" thickBot="1" x14ac:dyDescent="0.3">
      <c r="A2" s="5" t="s">
        <v>16</v>
      </c>
      <c r="B2" s="14" t="s">
        <v>11</v>
      </c>
      <c r="C2" s="14" t="s">
        <v>12</v>
      </c>
      <c r="D2" s="14" t="s">
        <v>6</v>
      </c>
      <c r="E2" s="15" t="s">
        <v>13</v>
      </c>
      <c r="F2" s="14" t="s">
        <v>14</v>
      </c>
      <c r="G2" s="14" t="s">
        <v>15</v>
      </c>
      <c r="H2" s="15" t="s">
        <v>28</v>
      </c>
      <c r="I2" s="14" t="s">
        <v>17</v>
      </c>
      <c r="J2" s="2"/>
    </row>
    <row r="3" spans="1:10" x14ac:dyDescent="0.25">
      <c r="A3" s="1" t="s">
        <v>5</v>
      </c>
      <c r="B3" s="3"/>
      <c r="C3" s="3">
        <v>2688</v>
      </c>
      <c r="D3" s="3">
        <v>4800.0000000000009</v>
      </c>
      <c r="E3" s="3">
        <v>2037.5</v>
      </c>
    </row>
    <row r="4" spans="1:10" x14ac:dyDescent="0.25">
      <c r="A4" s="1" t="s">
        <v>4</v>
      </c>
      <c r="B4" s="3">
        <v>27613.839999999997</v>
      </c>
      <c r="C4" s="3">
        <v>46693.000000000007</v>
      </c>
      <c r="D4" s="3">
        <v>38682.35</v>
      </c>
      <c r="E4" s="3">
        <v>618.41999999999996</v>
      </c>
      <c r="I4" s="29" t="s">
        <v>18</v>
      </c>
    </row>
    <row r="5" spans="1:10" x14ac:dyDescent="0.25">
      <c r="A5" s="1" t="s">
        <v>7</v>
      </c>
      <c r="B5" s="3">
        <v>32606.240000000002</v>
      </c>
      <c r="C5" s="3"/>
      <c r="D5" s="3"/>
      <c r="E5" s="3"/>
      <c r="I5" s="28"/>
    </row>
    <row r="6" spans="1:10" x14ac:dyDescent="0.25">
      <c r="A6" s="1" t="s">
        <v>8</v>
      </c>
      <c r="B6" s="3">
        <v>71723.370000000039</v>
      </c>
      <c r="C6" s="3">
        <v>47221.470000000008</v>
      </c>
      <c r="D6" s="3"/>
      <c r="E6" s="3"/>
      <c r="I6" s="28"/>
    </row>
    <row r="7" spans="1:10" x14ac:dyDescent="0.25">
      <c r="A7" s="1" t="s">
        <v>26</v>
      </c>
      <c r="B7" s="3">
        <v>134044.9</v>
      </c>
      <c r="C7" s="3">
        <v>157254.54</v>
      </c>
      <c r="D7" s="3">
        <v>146556.9</v>
      </c>
      <c r="E7" s="3">
        <v>13407.449999999999</v>
      </c>
      <c r="F7" s="3">
        <v>14212</v>
      </c>
      <c r="H7" s="6">
        <f>G7-D7</f>
        <v>-146556.9</v>
      </c>
      <c r="I7" s="28" t="s">
        <v>19</v>
      </c>
    </row>
    <row r="8" spans="1:10" s="24" customFormat="1" x14ac:dyDescent="0.25">
      <c r="A8" s="21" t="s">
        <v>3</v>
      </c>
      <c r="B8" s="22">
        <v>72973.729999999938</v>
      </c>
      <c r="C8" s="22">
        <v>79676.609999999957</v>
      </c>
      <c r="D8" s="22">
        <v>78248.88</v>
      </c>
      <c r="E8" s="22">
        <v>26544.6</v>
      </c>
      <c r="F8" s="22">
        <v>78249</v>
      </c>
      <c r="G8" s="23">
        <v>78249</v>
      </c>
      <c r="H8" s="6">
        <f t="shared" ref="H8:H13" si="0">G8-D8</f>
        <v>0.11999999999534339</v>
      </c>
      <c r="I8" s="30" t="s">
        <v>20</v>
      </c>
    </row>
    <row r="9" spans="1:10" s="1" customFormat="1" x14ac:dyDescent="0.25">
      <c r="A9" s="1" t="s">
        <v>2</v>
      </c>
      <c r="B9" s="19">
        <v>37387.769999999975</v>
      </c>
      <c r="C9" s="19">
        <v>61948.67000000002</v>
      </c>
      <c r="D9" s="19">
        <v>63424.80000000001</v>
      </c>
      <c r="E9" s="19">
        <v>21186.429999999997</v>
      </c>
      <c r="F9" s="19">
        <v>60066</v>
      </c>
      <c r="G9" s="20">
        <v>61577</v>
      </c>
      <c r="H9" s="6">
        <f t="shared" si="0"/>
        <v>-1847.8000000000102</v>
      </c>
      <c r="I9" s="30" t="s">
        <v>21</v>
      </c>
    </row>
    <row r="10" spans="1:10" s="1" customFormat="1" x14ac:dyDescent="0.25">
      <c r="A10" s="1" t="s">
        <v>1</v>
      </c>
      <c r="B10" s="19">
        <v>40437.49</v>
      </c>
      <c r="C10" s="19">
        <v>43090.549999999988</v>
      </c>
      <c r="D10" s="19">
        <v>42126.799999999981</v>
      </c>
      <c r="E10" s="19">
        <v>14867.5</v>
      </c>
      <c r="F10" s="19">
        <v>30665</v>
      </c>
      <c r="G10" s="20">
        <v>30665</v>
      </c>
      <c r="H10" s="6">
        <f t="shared" si="0"/>
        <v>-11461.799999999981</v>
      </c>
      <c r="I10" s="31" t="s">
        <v>22</v>
      </c>
    </row>
    <row r="11" spans="1:10" s="21" customFormat="1" x14ac:dyDescent="0.25">
      <c r="A11" s="21" t="s">
        <v>0</v>
      </c>
      <c r="B11" s="25">
        <v>36529.909999999996</v>
      </c>
      <c r="C11" s="25">
        <v>39196.44999999999</v>
      </c>
      <c r="D11" s="25">
        <v>33886.879999999997</v>
      </c>
      <c r="E11" s="25">
        <v>10449.600000000002</v>
      </c>
      <c r="F11" s="25">
        <v>29994</v>
      </c>
      <c r="G11" s="26">
        <v>30893</v>
      </c>
      <c r="H11" s="6">
        <f t="shared" si="0"/>
        <v>-2993.8799999999974</v>
      </c>
      <c r="I11" s="32" t="s">
        <v>24</v>
      </c>
    </row>
    <row r="12" spans="1:10" x14ac:dyDescent="0.25">
      <c r="A12" s="1" t="s">
        <v>9</v>
      </c>
      <c r="B12" s="3">
        <v>-39320.870000000017</v>
      </c>
      <c r="C12" s="3"/>
      <c r="D12" s="3"/>
      <c r="E12" s="3"/>
      <c r="I12" s="28"/>
    </row>
    <row r="13" spans="1:10" s="1" customFormat="1" x14ac:dyDescent="0.25">
      <c r="A13" s="1" t="s">
        <v>37</v>
      </c>
      <c r="B13" s="7">
        <v>84492.900000000009</v>
      </c>
      <c r="C13" s="7">
        <v>98906.51999999999</v>
      </c>
      <c r="D13" s="7">
        <v>98019.999999999956</v>
      </c>
      <c r="E13" s="7">
        <v>51303.62000000001</v>
      </c>
      <c r="F13" s="7">
        <v>113696</v>
      </c>
      <c r="G13" s="8">
        <v>332976</v>
      </c>
      <c r="H13" s="6">
        <f t="shared" si="0"/>
        <v>234956.00000000006</v>
      </c>
      <c r="I13" s="28" t="s">
        <v>25</v>
      </c>
    </row>
    <row r="14" spans="1:10" x14ac:dyDescent="0.25">
      <c r="A14" s="18" t="s">
        <v>23</v>
      </c>
      <c r="B14" s="16">
        <f t="shared" ref="B14:G14" si="1">SUM(B3:B13)</f>
        <v>498489.27999999991</v>
      </c>
      <c r="C14" s="16">
        <f t="shared" si="1"/>
        <v>576675.81000000006</v>
      </c>
      <c r="D14" s="16">
        <f t="shared" si="1"/>
        <v>505746.60999999993</v>
      </c>
      <c r="E14" s="16">
        <f t="shared" si="1"/>
        <v>140415.12</v>
      </c>
      <c r="F14" s="16">
        <f t="shared" si="1"/>
        <v>326882</v>
      </c>
      <c r="G14" s="17">
        <f t="shared" si="1"/>
        <v>534360</v>
      </c>
      <c r="H14" s="27"/>
    </row>
    <row r="15" spans="1:10" x14ac:dyDescent="0.25">
      <c r="A15" s="1" t="s">
        <v>44</v>
      </c>
      <c r="B15" s="3">
        <f>253035.83+B13</f>
        <v>337528.73</v>
      </c>
      <c r="C15" s="3">
        <f>263124.01+C13</f>
        <v>362030.53</v>
      </c>
      <c r="D15" s="3">
        <f>261324.35+D13</f>
        <v>359344.35</v>
      </c>
      <c r="E15" s="3">
        <f>(21767.33*4)+E13</f>
        <v>138372.94</v>
      </c>
      <c r="F15" s="3">
        <f>261324+F13</f>
        <v>375020</v>
      </c>
      <c r="G15" s="6">
        <f>G13</f>
        <v>332976</v>
      </c>
      <c r="H15" s="6">
        <f>G13-D15</f>
        <v>-26368.349999999977</v>
      </c>
      <c r="I15" s="28" t="s">
        <v>25</v>
      </c>
    </row>
    <row r="17" spans="1:9" x14ac:dyDescent="0.25">
      <c r="A17" s="10" t="s">
        <v>17</v>
      </c>
      <c r="B17" s="10"/>
      <c r="C17" s="10"/>
      <c r="D17" s="10"/>
      <c r="E17" s="10"/>
      <c r="F17" s="10"/>
      <c r="G17" s="11"/>
      <c r="H17" s="11"/>
      <c r="I17" s="10"/>
    </row>
    <row r="18" spans="1:9" x14ac:dyDescent="0.25">
      <c r="A18" t="s">
        <v>33</v>
      </c>
    </row>
    <row r="20" spans="1:9" x14ac:dyDescent="0.25">
      <c r="A20" t="s">
        <v>32</v>
      </c>
    </row>
    <row r="22" spans="1:9" x14ac:dyDescent="0.25">
      <c r="A22" t="s">
        <v>27</v>
      </c>
    </row>
    <row r="24" spans="1:9" x14ac:dyDescent="0.25">
      <c r="A24" t="s">
        <v>38</v>
      </c>
    </row>
    <row r="25" spans="1:9" x14ac:dyDescent="0.25">
      <c r="A25" s="12" t="s">
        <v>29</v>
      </c>
    </row>
    <row r="26" spans="1:9" x14ac:dyDescent="0.25">
      <c r="B26" s="13"/>
      <c r="C26" s="13"/>
    </row>
    <row r="27" spans="1:9" x14ac:dyDescent="0.25">
      <c r="A27" t="s">
        <v>39</v>
      </c>
    </row>
    <row r="28" spans="1:9" x14ac:dyDescent="0.25">
      <c r="A28" s="12" t="s">
        <v>29</v>
      </c>
    </row>
    <row r="30" spans="1:9" x14ac:dyDescent="0.25">
      <c r="A30" t="s">
        <v>43</v>
      </c>
    </row>
    <row r="31" spans="1:9" x14ac:dyDescent="0.25">
      <c r="A31" t="s">
        <v>30</v>
      </c>
    </row>
    <row r="33" spans="1:3" x14ac:dyDescent="0.25">
      <c r="A33" t="s">
        <v>35</v>
      </c>
    </row>
    <row r="34" spans="1:3" x14ac:dyDescent="0.25">
      <c r="A34" t="s">
        <v>42</v>
      </c>
    </row>
    <row r="35" spans="1:3" x14ac:dyDescent="0.25">
      <c r="A35" s="9" t="s">
        <v>41</v>
      </c>
      <c r="B35" s="28"/>
      <c r="C35" s="28"/>
    </row>
    <row r="36" spans="1:3" x14ac:dyDescent="0.25">
      <c r="A36" t="s">
        <v>40</v>
      </c>
      <c r="B36" s="13"/>
      <c r="C36" s="13"/>
    </row>
    <row r="37" spans="1:3" x14ac:dyDescent="0.25">
      <c r="A37" t="s">
        <v>34</v>
      </c>
    </row>
    <row r="38" spans="1:3" x14ac:dyDescent="0.25">
      <c r="A38" s="12"/>
    </row>
    <row r="39" spans="1:3" x14ac:dyDescent="0.25">
      <c r="A39" s="12" t="s">
        <v>36</v>
      </c>
    </row>
    <row r="40" spans="1:3" x14ac:dyDescent="0.25">
      <c r="A40" s="12" t="s">
        <v>31</v>
      </c>
    </row>
  </sheetData>
  <pageMargins left="0.7" right="0.7" top="0.75" bottom="0.75" header="0.3" footer="0.3"/>
  <pageSetup scale="49" orientation="portrait" horizontalDpi="1200" verticalDpi="1200" r:id="rId1"/>
</worksheet>
</file>

<file path=customXML/item4.xml>��< ? x m l   v e r s i o n = " 1 . 0 "   e n c o d i n g = " u t f - 1 6 " ? >  
 < p r o p e r t i e s   x m l n s = " h t t p : / / w w w . i m a n a g e . c o m / w o r k / x m l s c h e m a " >  
     < d o c u m e n t i d > A C T I V E ! 1 5 6 5 1 9 6 2 . 1 < / d o c u m e n t i d >  
     < s e n d e r i d > K E A B E T < / s e n d e r i d >  
     < s e n d e r e m a i l > B K E A T I N G @ G U N S T E R . C O M < / s e n d e r e m a i l >  
     < l a s t m o d i f i e d > 2 0 2 2 - 0 6 - 2 2 T 1 0 : 0 3 : 3 3 . 0 0 0 0 0 0 0 - 0 4 : 0 0 < / l a s t m o d i f i e d >  
     < d a t a b a s e > A C T I V E < / d a t a b a s e >  
 < / p r o p e r t i e s > 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E963E646E35C439C477FB40865B556" ma:contentTypeVersion="15" ma:contentTypeDescription="Create a new document." ma:contentTypeScope="" ma:versionID="9ea7b3fc5ee96d211ccc47f60aae7016">
  <xsd:schema xmlns:xsd="http://www.w3.org/2001/XMLSchema" xmlns:xs="http://www.w3.org/2001/XMLSchema" xmlns:p="http://schemas.microsoft.com/office/2006/metadata/properties" xmlns:ns1="http://schemas.microsoft.com/sharepoint/v3" xmlns:ns3="27e5c818-7062-4d76-9e70-a3e57300be16" xmlns:ns4="397ad8c9-766d-48c1-9229-624adbcb2435" targetNamespace="http://schemas.microsoft.com/office/2006/metadata/properties" ma:root="true" ma:fieldsID="776684f62581ac0980531fe061351d77" ns1:_="" ns3:_="" ns4:_="">
    <xsd:import namespace="http://schemas.microsoft.com/sharepoint/v3"/>
    <xsd:import namespace="27e5c818-7062-4d76-9e70-a3e57300be16"/>
    <xsd:import namespace="397ad8c9-766d-48c1-9229-624adbcb243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e5c818-7062-4d76-9e70-a3e57300be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ad8c9-766d-48c1-9229-624adbcb243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EF4C89-8F31-4BCD-B441-407805F16EA3}">
  <ds:schemaRefs>
    <ds:schemaRef ds:uri="http://schemas.microsoft.com/office/2006/metadata/properties"/>
    <ds:schemaRef ds:uri="27e5c818-7062-4d76-9e70-a3e57300be16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purl.org/dc/elements/1.1/"/>
    <ds:schemaRef ds:uri="397ad8c9-766d-48c1-9229-624adbcb243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96B19D-EBC1-49D3-8269-9A582FEA0E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D52813-2020-47B2-8798-CFF718D1DF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e5c818-7062-4d76-9e70-a3e57300be16"/>
    <ds:schemaRef ds:uri="397ad8c9-766d-48c1-9229-624adbcb24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 Expense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Baugh, Jowi</dc:creator>
  <cp:lastModifiedBy>Welch, Kathy</cp:lastModifiedBy>
  <dcterms:created xsi:type="dcterms:W3CDTF">2022-06-08T18:42:36Z</dcterms:created>
  <dcterms:modified xsi:type="dcterms:W3CDTF">2022-06-22T14:03:33Z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0x0101000FE963E646E35C439C477FB40865B556</vt:lpwstr>
  </property>
</Properties>
</file>