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3040" windowHeight="9195"/>
  </bookViews>
  <sheets>
    <sheet name="EXHIBIT A" sheetId="4" r:id="rId1"/>
    <sheet name="Recovery&amp;Amort Schedule" sheetId="6" r:id="rId2"/>
  </sheets>
  <definedNames>
    <definedName name="_xlnm.Print_Area" localSheetId="0">'EXHIBIT A'!$A$1:$I$17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AB25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AB24" i="6" s="1"/>
  <c r="AB23" i="6"/>
  <c r="Z22" i="6"/>
  <c r="Z26" i="6" s="1"/>
  <c r="Y22" i="6"/>
  <c r="Y26" i="6" s="1"/>
  <c r="X22" i="6"/>
  <c r="X26" i="6" s="1"/>
  <c r="V22" i="6"/>
  <c r="V26" i="6" s="1"/>
  <c r="R22" i="6"/>
  <c r="R26" i="6" s="1"/>
  <c r="Q22" i="6"/>
  <c r="Q26" i="6" s="1"/>
  <c r="P22" i="6"/>
  <c r="P26" i="6" s="1"/>
  <c r="N22" i="6"/>
  <c r="N26" i="6" s="1"/>
  <c r="J22" i="6"/>
  <c r="J26" i="6" s="1"/>
  <c r="I22" i="6"/>
  <c r="I26" i="6" s="1"/>
  <c r="H22" i="6"/>
  <c r="H26" i="6" s="1"/>
  <c r="F22" i="6"/>
  <c r="F26" i="6" s="1"/>
  <c r="C22" i="6"/>
  <c r="W22" i="6" s="1"/>
  <c r="W26" i="6" s="1"/>
  <c r="AB21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AB20" i="6" s="1"/>
  <c r="AA19" i="6"/>
  <c r="Z19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AB19" i="6" s="1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AB18" i="6" s="1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AB17" i="6" s="1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E5" i="6"/>
  <c r="AB5" i="6" s="1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E6" i="6"/>
  <c r="AB6" i="6" s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E7" i="6"/>
  <c r="F7" i="6"/>
  <c r="AB7" i="6" s="1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E11" i="6"/>
  <c r="AB11" i="6" s="1"/>
  <c r="F11" i="6"/>
  <c r="G11" i="6"/>
  <c r="H11" i="6"/>
  <c r="I11" i="6"/>
  <c r="I13" i="6" s="1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8" i="6"/>
  <c r="AB9" i="6"/>
  <c r="AB13" i="6" s="1"/>
  <c r="AB10" i="6"/>
  <c r="AB12" i="6"/>
  <c r="AB4" i="6"/>
  <c r="E13" i="6"/>
  <c r="F13" i="6"/>
  <c r="G13" i="6"/>
  <c r="H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D13" i="6"/>
  <c r="D11" i="6"/>
  <c r="D9" i="6"/>
  <c r="D5" i="6"/>
  <c r="D6" i="6"/>
  <c r="D7" i="6"/>
  <c r="D4" i="6"/>
  <c r="C9" i="6"/>
  <c r="C13" i="6" s="1"/>
  <c r="K22" i="6" l="1"/>
  <c r="K26" i="6" s="1"/>
  <c r="S22" i="6"/>
  <c r="S26" i="6" s="1"/>
  <c r="AA22" i="6"/>
  <c r="AA26" i="6" s="1"/>
  <c r="D22" i="6"/>
  <c r="D26" i="6" s="1"/>
  <c r="L22" i="6"/>
  <c r="L26" i="6" s="1"/>
  <c r="T22" i="6"/>
  <c r="T26" i="6" s="1"/>
  <c r="E22" i="6"/>
  <c r="E26" i="6" s="1"/>
  <c r="M22" i="6"/>
  <c r="M26" i="6" s="1"/>
  <c r="U22" i="6"/>
  <c r="U26" i="6" s="1"/>
  <c r="G22" i="6"/>
  <c r="G26" i="6" s="1"/>
  <c r="O22" i="6"/>
  <c r="O26" i="6" s="1"/>
  <c r="I13" i="4"/>
  <c r="I11" i="4"/>
  <c r="C9" i="4"/>
  <c r="F7" i="4"/>
  <c r="E7" i="4"/>
  <c r="G7" i="4" s="1"/>
  <c r="F6" i="4"/>
  <c r="F9" i="4" s="1"/>
  <c r="F13" i="4" s="1"/>
  <c r="E6" i="4"/>
  <c r="G6" i="4" s="1"/>
  <c r="G5" i="4"/>
  <c r="E5" i="4"/>
  <c r="E4" i="4"/>
  <c r="G4" i="4" s="1"/>
  <c r="AB22" i="6" l="1"/>
  <c r="AB26" i="6" s="1"/>
  <c r="C13" i="4"/>
  <c r="E9" i="4"/>
  <c r="E13" i="4" l="1"/>
  <c r="G13" i="4" s="1"/>
  <c r="G9" i="4"/>
</calcChain>
</file>

<file path=xl/sharedStrings.xml><?xml version="1.0" encoding="utf-8"?>
<sst xmlns="http://schemas.openxmlformats.org/spreadsheetml/2006/main" count="35" uniqueCount="18">
  <si>
    <t>Allocations to PGA/Swing subject to change per Michelle</t>
  </si>
  <si>
    <t xml:space="preserve">SETTLEMENT </t>
  </si>
  <si>
    <t>PGA</t>
  </si>
  <si>
    <t>SWING</t>
  </si>
  <si>
    <t>TOTAL GAS</t>
  </si>
  <si>
    <t>FUEL</t>
  </si>
  <si>
    <t>FPU NG</t>
  </si>
  <si>
    <t>FPU FT MEADE</t>
  </si>
  <si>
    <t>FPU INDIANTOWN</t>
  </si>
  <si>
    <t>CHESAPEAKE</t>
  </si>
  <si>
    <t>FPU ELECTRIC</t>
  </si>
  <si>
    <t>TOTAL SETTLEMENT</t>
  </si>
  <si>
    <t>* Allocation between PGA and Swing based on 2021 Swing Projection filing of 29.11% and 70.89%, respectively</t>
  </si>
  <si>
    <t>Revenue</t>
  </si>
  <si>
    <t>Amortization</t>
  </si>
  <si>
    <t xml:space="preserve">DOCKET NO. 20200151-EI </t>
  </si>
  <si>
    <t>ORDER NO. PSC-2021-0266-S-PU</t>
  </si>
  <si>
    <t xml:space="preserve"> ISSUED: July 22,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</si>
</sst>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1" fillId="0" borderId="0" xfId="0" applyFont="1"/>
    <xf numFmtId="164" fontId="2" fillId="0" borderId="1" xfId="0" applyNumberFormat="1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0" fillId="0" borderId="0" xfId="0" applyNumberFormat="1" applyBorder="1"/>
    <xf numFmtId="0" fontId="4" fillId="0" borderId="0" xfId="0" applyFont="1"/>
    <xf numFmtId="17" fontId="0" fillId="0" borderId="0" xfId="0" applyNumberFormat="1"/>
    <xf numFmtId="44" fontId="0" fillId="0" borderId="0" xfId="0" applyNumberFormat="1"/>
    <xf numFmtId="164" fontId="2" fillId="2" borderId="1" xfId="0" applyNumberFormat="1" applyFont="1" applyFill="1" applyBorder="1" applyAlignment="1">
      <alignment horizontal="center" wrapText="1"/>
    </xf>
    <xf numFmtId="164" fontId="2" fillId="2" borderId="0" xfId="0" applyNumberFormat="1" applyFont="1" applyFill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4"/>
  <sheetViews>
    <sheetView tabSelected="1" zoomScaleNormal="100" workbookViewId="0">
      <selection activeCell="L11" sqref="L11"/>
    </sheetView>
  </sheetViews>
  <sheetFormatPr defaultRowHeight="15" x14ac:dyDescent="0.25"/>
  <cols>
    <col min="1" max="1" width="22.140625" customWidth="1"/>
    <col min="2" max="2" width="1.42578125" customWidth="1"/>
    <col min="3" max="3" width="15.85546875" style="1" customWidth="1"/>
    <col min="4" max="4" width="3.42578125" style="1" customWidth="1"/>
    <col min="5" max="5" width="11.5703125" customWidth="1"/>
    <col min="6" max="6" width="10.85546875" customWidth="1"/>
    <col min="7" max="7" width="15.140625" customWidth="1"/>
    <col min="8" max="8" width="3.28515625" customWidth="1"/>
    <col min="9" max="9" width="11.28515625" bestFit="1" customWidth="1"/>
  </cols>
  <sheetData>
    <row r="2" spans="1:15" x14ac:dyDescent="0.25">
      <c r="E2" s="2" t="s">
        <v>0</v>
      </c>
      <c r="F2" s="2"/>
      <c r="G2" s="2"/>
      <c r="H2" s="2"/>
      <c r="I2" s="2"/>
      <c r="L2" t="s">
        <v>15</v>
      </c>
    </row>
    <row r="3" spans="1:15" x14ac:dyDescent="0.25">
      <c r="C3" s="3" t="s">
        <v>1</v>
      </c>
      <c r="D3" s="4"/>
      <c r="E3" s="5" t="s">
        <v>2</v>
      </c>
      <c r="F3" s="5" t="s">
        <v>3</v>
      </c>
      <c r="G3" s="5" t="s">
        <v>4</v>
      </c>
      <c r="H3" s="6"/>
      <c r="I3" s="5" t="s">
        <v>5</v>
      </c>
      <c r="J3" s="6"/>
      <c r="K3" s="6"/>
      <c r="L3" s="6" t="s">
        <v>16</v>
      </c>
      <c r="M3" s="6"/>
      <c r="N3" s="6"/>
      <c r="O3" s="6"/>
    </row>
    <row r="4" spans="1:15" ht="15.75" x14ac:dyDescent="0.25">
      <c r="A4" s="7" t="s">
        <v>6</v>
      </c>
      <c r="C4" s="8">
        <v>577153</v>
      </c>
      <c r="D4" s="9"/>
      <c r="E4" s="8">
        <f>+C4</f>
        <v>577153</v>
      </c>
      <c r="F4" s="6"/>
      <c r="G4" s="8">
        <f>SUM(E4:F4)</f>
        <v>577153</v>
      </c>
      <c r="H4" s="6"/>
      <c r="I4" s="6"/>
      <c r="J4" s="6"/>
      <c r="K4" s="6"/>
      <c r="L4" s="6" t="s">
        <v>17</v>
      </c>
      <c r="M4" s="6"/>
      <c r="N4" s="6"/>
      <c r="O4" s="6"/>
    </row>
    <row r="5" spans="1:15" ht="15.75" x14ac:dyDescent="0.25">
      <c r="A5" s="7" t="s">
        <v>7</v>
      </c>
      <c r="C5" s="8">
        <v>4498</v>
      </c>
      <c r="D5" s="9"/>
      <c r="E5" s="8">
        <f>+C5</f>
        <v>4498</v>
      </c>
      <c r="F5" s="6"/>
      <c r="G5" s="8">
        <f>SUM(E5:F5)</f>
        <v>4498</v>
      </c>
      <c r="H5" s="6"/>
      <c r="I5" s="6"/>
      <c r="J5" s="6"/>
      <c r="K5" s="6"/>
      <c r="L5" s="6"/>
      <c r="M5" s="6"/>
      <c r="N5" s="6"/>
      <c r="O5" s="6"/>
    </row>
    <row r="6" spans="1:15" ht="15.75" x14ac:dyDescent="0.25">
      <c r="A6" s="7" t="s">
        <v>8</v>
      </c>
      <c r="C6" s="8">
        <v>550</v>
      </c>
      <c r="D6" s="9"/>
      <c r="E6" s="8">
        <f>ROUND($C6*0.2911,0)</f>
        <v>160</v>
      </c>
      <c r="F6" s="8">
        <f>ROUND($C$6*0.7089,0)</f>
        <v>390</v>
      </c>
      <c r="G6" s="8">
        <f>SUM(E6:F6)</f>
        <v>550</v>
      </c>
      <c r="H6" s="6"/>
      <c r="I6" s="6"/>
      <c r="J6" s="6"/>
      <c r="K6" s="6"/>
      <c r="L6" s="6"/>
      <c r="M6" s="6"/>
      <c r="N6" s="6"/>
      <c r="O6" s="6"/>
    </row>
    <row r="7" spans="1:15" ht="15.75" x14ac:dyDescent="0.25">
      <c r="A7" s="7" t="s">
        <v>9</v>
      </c>
      <c r="C7" s="10">
        <v>149438</v>
      </c>
      <c r="D7" s="9"/>
      <c r="E7" s="10">
        <f>ROUND($C7*0.2911,0)</f>
        <v>43501</v>
      </c>
      <c r="F7" s="10">
        <f>ROUND($C$7*0.7089,0)</f>
        <v>105937</v>
      </c>
      <c r="G7" s="10">
        <f>SUM(E7:F7)</f>
        <v>149438</v>
      </c>
      <c r="H7" s="6"/>
      <c r="I7" s="6"/>
      <c r="J7" s="6"/>
      <c r="K7" s="6"/>
      <c r="L7" s="6"/>
      <c r="M7" s="6"/>
      <c r="N7" s="6"/>
      <c r="O7" s="6"/>
    </row>
    <row r="8" spans="1:15" ht="15.75" x14ac:dyDescent="0.25">
      <c r="A8" s="7"/>
      <c r="C8" s="8"/>
      <c r="D8" s="9"/>
      <c r="E8" s="8"/>
      <c r="F8" s="8"/>
      <c r="G8" s="8"/>
      <c r="H8" s="6"/>
      <c r="I8" s="6"/>
      <c r="J8" s="6"/>
      <c r="K8" s="6"/>
      <c r="L8" s="6"/>
      <c r="M8" s="6"/>
      <c r="N8" s="6"/>
      <c r="O8" s="6"/>
    </row>
    <row r="9" spans="1:15" ht="15.75" x14ac:dyDescent="0.25">
      <c r="A9" s="7" t="s">
        <v>4</v>
      </c>
      <c r="C9" s="8">
        <f>SUM(C4:C8)</f>
        <v>731639</v>
      </c>
      <c r="D9" s="9"/>
      <c r="E9" s="8">
        <f t="shared" ref="E9:F9" si="0">SUM(E4:E8)</f>
        <v>625312</v>
      </c>
      <c r="F9" s="8">
        <f t="shared" si="0"/>
        <v>106327</v>
      </c>
      <c r="G9" s="8">
        <f>SUM(E9:F9)</f>
        <v>731639</v>
      </c>
      <c r="H9" s="6"/>
      <c r="I9" s="6"/>
      <c r="J9" s="6"/>
      <c r="K9" s="6"/>
      <c r="L9" s="6"/>
      <c r="M9" s="6"/>
      <c r="N9" s="6"/>
      <c r="O9" s="6"/>
    </row>
    <row r="10" spans="1:15" ht="15.75" x14ac:dyDescent="0.25">
      <c r="A10" s="7"/>
      <c r="C10" s="8"/>
      <c r="D10" s="9"/>
      <c r="E10" s="8"/>
      <c r="F10" s="8"/>
      <c r="G10" s="8"/>
      <c r="H10" s="6"/>
      <c r="I10" s="6"/>
      <c r="J10" s="6"/>
      <c r="K10" s="6"/>
      <c r="L10" s="6"/>
      <c r="M10" s="6"/>
      <c r="N10" s="6"/>
      <c r="O10" s="6"/>
    </row>
    <row r="11" spans="1:15" ht="15.75" x14ac:dyDescent="0.25">
      <c r="A11" s="7" t="s">
        <v>10</v>
      </c>
      <c r="C11" s="8">
        <v>1354120</v>
      </c>
      <c r="D11" s="9"/>
      <c r="E11" s="8"/>
      <c r="F11" s="8"/>
      <c r="G11" s="8"/>
      <c r="H11" s="6"/>
      <c r="I11" s="8">
        <f>+C11</f>
        <v>1354120</v>
      </c>
      <c r="J11" s="6"/>
      <c r="K11" s="6"/>
      <c r="L11" s="6"/>
      <c r="M11" s="6"/>
      <c r="N11" s="6"/>
      <c r="O11" s="6"/>
    </row>
    <row r="12" spans="1:15" x14ac:dyDescent="0.25">
      <c r="C12" s="8"/>
      <c r="D12" s="9"/>
      <c r="E12" s="10"/>
      <c r="F12" s="10"/>
      <c r="G12" s="8"/>
      <c r="H12" s="6"/>
      <c r="I12" s="6"/>
      <c r="J12" s="6"/>
      <c r="K12" s="6"/>
      <c r="L12" s="6"/>
      <c r="M12" s="6"/>
      <c r="N12" s="6"/>
      <c r="O12" s="6"/>
    </row>
    <row r="13" spans="1:15" ht="15.75" thickBot="1" x14ac:dyDescent="0.3">
      <c r="A13" s="6" t="s">
        <v>11</v>
      </c>
      <c r="C13" s="11">
        <f>+C9+C11</f>
        <v>2085759</v>
      </c>
      <c r="D13" s="9"/>
      <c r="E13" s="11">
        <f t="shared" ref="E13:F13" si="1">+E9+E11</f>
        <v>625312</v>
      </c>
      <c r="F13" s="11">
        <f t="shared" si="1"/>
        <v>106327</v>
      </c>
      <c r="G13" s="11">
        <f>SUM(E13:F13)</f>
        <v>731639</v>
      </c>
      <c r="H13" s="6"/>
      <c r="I13" s="11">
        <f>+I11</f>
        <v>1354120</v>
      </c>
      <c r="J13" s="6"/>
      <c r="K13" s="6"/>
      <c r="L13" s="6"/>
      <c r="M13" s="6"/>
      <c r="N13" s="6"/>
      <c r="O13" s="6"/>
    </row>
    <row r="14" spans="1:15" ht="15.75" thickTop="1" x14ac:dyDescent="0.25">
      <c r="D14" s="12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x14ac:dyDescent="0.25"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25">
      <c r="A16" s="6" t="s">
        <v>12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5:15" x14ac:dyDescent="0.25"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</row>
    <row r="18" spans="5:15" x14ac:dyDescent="0.25"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</row>
    <row r="19" spans="5:15" x14ac:dyDescent="0.25"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</row>
    <row r="20" spans="5:15" x14ac:dyDescent="0.25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1" spans="5:15" x14ac:dyDescent="0.25"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5:15" x14ac:dyDescent="0.25"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 spans="5:15" x14ac:dyDescent="0.25"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5:15" x14ac:dyDescent="0.25"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 spans="5:15" x14ac:dyDescent="0.25"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 spans="5:15" x14ac:dyDescent="0.25"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5:15" x14ac:dyDescent="0.25"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5:15" x14ac:dyDescent="0.25"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5:15" x14ac:dyDescent="0.25"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5:15" x14ac:dyDescent="0.25"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 spans="5:15" x14ac:dyDescent="0.25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 spans="5:15" x14ac:dyDescent="0.25"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 spans="5:15" x14ac:dyDescent="0.25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 spans="5:15" x14ac:dyDescent="0.25"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</sheetData>
  <pageMargins left="0.7" right="0.7" top="0.75" bottom="0.75" header="0.3" footer="0.3"/>
  <pageSetup scale="88" orientation="portrait" verticalDpi="0" r:id="rId1"/>
  <headerFooter>
    <oddHeader>&amp;CEXHIBIT A</oddHeader>
    <oddFooter>&amp;CCONFIDENTIAL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27"/>
  <sheetViews>
    <sheetView workbookViewId="0">
      <selection activeCell="K17" sqref="K17"/>
    </sheetView>
  </sheetViews>
  <sheetFormatPr defaultRowHeight="15" x14ac:dyDescent="0.25"/>
  <cols>
    <col min="1" max="1" width="22.5703125" bestFit="1" customWidth="1"/>
    <col min="2" max="2" width="3.140625" customWidth="1"/>
    <col min="3" max="3" width="14.85546875" customWidth="1"/>
    <col min="4" max="27" width="11.5703125" bestFit="1" customWidth="1"/>
    <col min="28" max="28" width="6.140625" bestFit="1" customWidth="1"/>
  </cols>
  <sheetData>
    <row r="3" spans="1:28" ht="45.75" x14ac:dyDescent="0.3">
      <c r="A3" s="13" t="s">
        <v>13</v>
      </c>
      <c r="C3" s="16" t="s">
        <v>1</v>
      </c>
      <c r="D3" s="14">
        <v>44562</v>
      </c>
      <c r="E3" s="14">
        <v>44593</v>
      </c>
      <c r="F3" s="14">
        <v>44621</v>
      </c>
      <c r="G3" s="14">
        <v>44652</v>
      </c>
      <c r="H3" s="14">
        <v>44682</v>
      </c>
      <c r="I3" s="14">
        <v>44713</v>
      </c>
      <c r="J3" s="14">
        <v>44743</v>
      </c>
      <c r="K3" s="14">
        <v>44774</v>
      </c>
      <c r="L3" s="14">
        <v>44805</v>
      </c>
      <c r="M3" s="14">
        <v>44835</v>
      </c>
      <c r="N3" s="14">
        <v>44866</v>
      </c>
      <c r="O3" s="14">
        <v>44896</v>
      </c>
      <c r="P3" s="14">
        <v>44927</v>
      </c>
      <c r="Q3" s="14">
        <v>44958</v>
      </c>
      <c r="R3" s="14">
        <v>44986</v>
      </c>
      <c r="S3" s="14">
        <v>45017</v>
      </c>
      <c r="T3" s="14">
        <v>45047</v>
      </c>
      <c r="U3" s="14">
        <v>45078</v>
      </c>
      <c r="V3" s="14">
        <v>45108</v>
      </c>
      <c r="W3" s="14">
        <v>45139</v>
      </c>
      <c r="X3" s="14">
        <v>45170</v>
      </c>
      <c r="Y3" s="14">
        <v>45200</v>
      </c>
      <c r="Z3" s="14">
        <v>45231</v>
      </c>
      <c r="AA3" s="14">
        <v>45261</v>
      </c>
    </row>
    <row r="4" spans="1:28" ht="15.75" x14ac:dyDescent="0.25">
      <c r="A4" s="7" t="s">
        <v>6</v>
      </c>
      <c r="C4" s="17">
        <v>577153</v>
      </c>
      <c r="D4" s="15">
        <f>$C4/24</f>
        <v>24048.041666666668</v>
      </c>
      <c r="E4" s="15">
        <f t="shared" ref="E4:AA11" si="0">$C4/24</f>
        <v>24048.041666666668</v>
      </c>
      <c r="F4" s="15">
        <f t="shared" si="0"/>
        <v>24048.041666666668</v>
      </c>
      <c r="G4" s="15">
        <f t="shared" si="0"/>
        <v>24048.041666666668</v>
      </c>
      <c r="H4" s="15">
        <f t="shared" si="0"/>
        <v>24048.041666666668</v>
      </c>
      <c r="I4" s="15">
        <f t="shared" si="0"/>
        <v>24048.041666666668</v>
      </c>
      <c r="J4" s="15">
        <f t="shared" si="0"/>
        <v>24048.041666666668</v>
      </c>
      <c r="K4" s="15">
        <f t="shared" si="0"/>
        <v>24048.041666666668</v>
      </c>
      <c r="L4" s="15">
        <f t="shared" si="0"/>
        <v>24048.041666666668</v>
      </c>
      <c r="M4" s="15">
        <f t="shared" si="0"/>
        <v>24048.041666666668</v>
      </c>
      <c r="N4" s="15">
        <f t="shared" si="0"/>
        <v>24048.041666666668</v>
      </c>
      <c r="O4" s="15">
        <f t="shared" si="0"/>
        <v>24048.041666666668</v>
      </c>
      <c r="P4" s="15">
        <f t="shared" si="0"/>
        <v>24048.041666666668</v>
      </c>
      <c r="Q4" s="15">
        <f t="shared" si="0"/>
        <v>24048.041666666668</v>
      </c>
      <c r="R4" s="15">
        <f t="shared" si="0"/>
        <v>24048.041666666668</v>
      </c>
      <c r="S4" s="15">
        <f t="shared" si="0"/>
        <v>24048.041666666668</v>
      </c>
      <c r="T4" s="15">
        <f t="shared" si="0"/>
        <v>24048.041666666668</v>
      </c>
      <c r="U4" s="15">
        <f t="shared" si="0"/>
        <v>24048.041666666668</v>
      </c>
      <c r="V4" s="15">
        <f t="shared" si="0"/>
        <v>24048.041666666668</v>
      </c>
      <c r="W4" s="15">
        <f t="shared" si="0"/>
        <v>24048.041666666668</v>
      </c>
      <c r="X4" s="15">
        <f t="shared" si="0"/>
        <v>24048.041666666668</v>
      </c>
      <c r="Y4" s="15">
        <f t="shared" si="0"/>
        <v>24048.041666666668</v>
      </c>
      <c r="Z4" s="15">
        <f t="shared" si="0"/>
        <v>24048.041666666668</v>
      </c>
      <c r="AA4" s="15">
        <f t="shared" si="0"/>
        <v>24048.041666666668</v>
      </c>
      <c r="AB4" s="15">
        <f>+C4-SUM(D4:AA4)</f>
        <v>0</v>
      </c>
    </row>
    <row r="5" spans="1:28" ht="15.75" x14ac:dyDescent="0.25">
      <c r="A5" s="7" t="s">
        <v>7</v>
      </c>
      <c r="C5" s="17">
        <v>4498</v>
      </c>
      <c r="D5" s="15">
        <f t="shared" ref="D5:S11" si="1">$C5/24</f>
        <v>187.41666666666666</v>
      </c>
      <c r="E5" s="15">
        <f t="shared" si="1"/>
        <v>187.41666666666666</v>
      </c>
      <c r="F5" s="15">
        <f t="shared" si="1"/>
        <v>187.41666666666666</v>
      </c>
      <c r="G5" s="15">
        <f t="shared" si="1"/>
        <v>187.41666666666666</v>
      </c>
      <c r="H5" s="15">
        <f t="shared" si="1"/>
        <v>187.41666666666666</v>
      </c>
      <c r="I5" s="15">
        <f t="shared" si="1"/>
        <v>187.41666666666666</v>
      </c>
      <c r="J5" s="15">
        <f t="shared" si="1"/>
        <v>187.41666666666666</v>
      </c>
      <c r="K5" s="15">
        <f t="shared" si="1"/>
        <v>187.41666666666666</v>
      </c>
      <c r="L5" s="15">
        <f t="shared" si="1"/>
        <v>187.41666666666666</v>
      </c>
      <c r="M5" s="15">
        <f t="shared" si="1"/>
        <v>187.41666666666666</v>
      </c>
      <c r="N5" s="15">
        <f t="shared" si="1"/>
        <v>187.41666666666666</v>
      </c>
      <c r="O5" s="15">
        <f t="shared" si="1"/>
        <v>187.41666666666666</v>
      </c>
      <c r="P5" s="15">
        <f t="shared" si="1"/>
        <v>187.41666666666666</v>
      </c>
      <c r="Q5" s="15">
        <f t="shared" si="1"/>
        <v>187.41666666666666</v>
      </c>
      <c r="R5" s="15">
        <f t="shared" si="1"/>
        <v>187.41666666666666</v>
      </c>
      <c r="S5" s="15">
        <f t="shared" si="1"/>
        <v>187.41666666666666</v>
      </c>
      <c r="T5" s="15">
        <f t="shared" si="0"/>
        <v>187.41666666666666</v>
      </c>
      <c r="U5" s="15">
        <f t="shared" si="0"/>
        <v>187.41666666666666</v>
      </c>
      <c r="V5" s="15">
        <f t="shared" si="0"/>
        <v>187.41666666666666</v>
      </c>
      <c r="W5" s="15">
        <f t="shared" si="0"/>
        <v>187.41666666666666</v>
      </c>
      <c r="X5" s="15">
        <f t="shared" si="0"/>
        <v>187.41666666666666</v>
      </c>
      <c r="Y5" s="15">
        <f t="shared" si="0"/>
        <v>187.41666666666666</v>
      </c>
      <c r="Z5" s="15">
        <f t="shared" si="0"/>
        <v>187.41666666666666</v>
      </c>
      <c r="AA5" s="15">
        <f t="shared" si="0"/>
        <v>187.41666666666666</v>
      </c>
      <c r="AB5" s="15">
        <f t="shared" ref="AB5:AB12" si="2">+C5-SUM(D5:AA5)</f>
        <v>0</v>
      </c>
    </row>
    <row r="6" spans="1:28" ht="15.75" x14ac:dyDescent="0.25">
      <c r="A6" s="7" t="s">
        <v>8</v>
      </c>
      <c r="C6" s="17">
        <v>550</v>
      </c>
      <c r="D6" s="15">
        <f t="shared" si="1"/>
        <v>22.916666666666668</v>
      </c>
      <c r="E6" s="15">
        <f t="shared" si="0"/>
        <v>22.916666666666668</v>
      </c>
      <c r="F6" s="15">
        <f t="shared" si="0"/>
        <v>22.916666666666668</v>
      </c>
      <c r="G6" s="15">
        <f t="shared" si="0"/>
        <v>22.916666666666668</v>
      </c>
      <c r="H6" s="15">
        <f t="shared" si="0"/>
        <v>22.916666666666668</v>
      </c>
      <c r="I6" s="15">
        <f t="shared" si="0"/>
        <v>22.916666666666668</v>
      </c>
      <c r="J6" s="15">
        <f t="shared" si="0"/>
        <v>22.916666666666668</v>
      </c>
      <c r="K6" s="15">
        <f t="shared" si="0"/>
        <v>22.916666666666668</v>
      </c>
      <c r="L6" s="15">
        <f t="shared" si="0"/>
        <v>22.916666666666668</v>
      </c>
      <c r="M6" s="15">
        <f t="shared" si="0"/>
        <v>22.916666666666668</v>
      </c>
      <c r="N6" s="15">
        <f t="shared" si="0"/>
        <v>22.916666666666668</v>
      </c>
      <c r="O6" s="15">
        <f t="shared" si="0"/>
        <v>22.916666666666668</v>
      </c>
      <c r="P6" s="15">
        <f t="shared" si="0"/>
        <v>22.916666666666668</v>
      </c>
      <c r="Q6" s="15">
        <f t="shared" si="0"/>
        <v>22.916666666666668</v>
      </c>
      <c r="R6" s="15">
        <f t="shared" si="0"/>
        <v>22.916666666666668</v>
      </c>
      <c r="S6" s="15">
        <f t="shared" si="0"/>
        <v>22.916666666666668</v>
      </c>
      <c r="T6" s="15">
        <f t="shared" si="0"/>
        <v>22.916666666666668</v>
      </c>
      <c r="U6" s="15">
        <f t="shared" si="0"/>
        <v>22.916666666666668</v>
      </c>
      <c r="V6" s="15">
        <f t="shared" si="0"/>
        <v>22.916666666666668</v>
      </c>
      <c r="W6" s="15">
        <f t="shared" si="0"/>
        <v>22.916666666666668</v>
      </c>
      <c r="X6" s="15">
        <f t="shared" si="0"/>
        <v>22.916666666666668</v>
      </c>
      <c r="Y6" s="15">
        <f t="shared" si="0"/>
        <v>22.916666666666668</v>
      </c>
      <c r="Z6" s="15">
        <f t="shared" si="0"/>
        <v>22.916666666666668</v>
      </c>
      <c r="AA6" s="15">
        <f t="shared" si="0"/>
        <v>22.916666666666668</v>
      </c>
      <c r="AB6" s="15">
        <f t="shared" si="2"/>
        <v>0</v>
      </c>
    </row>
    <row r="7" spans="1:28" ht="15.75" x14ac:dyDescent="0.25">
      <c r="A7" s="7" t="s">
        <v>9</v>
      </c>
      <c r="C7" s="18">
        <v>149438</v>
      </c>
      <c r="D7" s="10">
        <f t="shared" si="1"/>
        <v>6226.583333333333</v>
      </c>
      <c r="E7" s="10">
        <f t="shared" si="0"/>
        <v>6226.583333333333</v>
      </c>
      <c r="F7" s="10">
        <f t="shared" si="0"/>
        <v>6226.583333333333</v>
      </c>
      <c r="G7" s="10">
        <f t="shared" si="0"/>
        <v>6226.583333333333</v>
      </c>
      <c r="H7" s="10">
        <f t="shared" si="0"/>
        <v>6226.583333333333</v>
      </c>
      <c r="I7" s="10">
        <f t="shared" si="0"/>
        <v>6226.583333333333</v>
      </c>
      <c r="J7" s="10">
        <f t="shared" si="0"/>
        <v>6226.583333333333</v>
      </c>
      <c r="K7" s="10">
        <f t="shared" si="0"/>
        <v>6226.583333333333</v>
      </c>
      <c r="L7" s="10">
        <f t="shared" si="0"/>
        <v>6226.583333333333</v>
      </c>
      <c r="M7" s="10">
        <f t="shared" si="0"/>
        <v>6226.583333333333</v>
      </c>
      <c r="N7" s="10">
        <f t="shared" si="0"/>
        <v>6226.583333333333</v>
      </c>
      <c r="O7" s="10">
        <f t="shared" si="0"/>
        <v>6226.583333333333</v>
      </c>
      <c r="P7" s="10">
        <f t="shared" si="0"/>
        <v>6226.583333333333</v>
      </c>
      <c r="Q7" s="10">
        <f t="shared" si="0"/>
        <v>6226.583333333333</v>
      </c>
      <c r="R7" s="10">
        <f t="shared" si="0"/>
        <v>6226.583333333333</v>
      </c>
      <c r="S7" s="10">
        <f t="shared" si="0"/>
        <v>6226.583333333333</v>
      </c>
      <c r="T7" s="10">
        <f t="shared" si="0"/>
        <v>6226.583333333333</v>
      </c>
      <c r="U7" s="10">
        <f t="shared" si="0"/>
        <v>6226.583333333333</v>
      </c>
      <c r="V7" s="10">
        <f t="shared" si="0"/>
        <v>6226.583333333333</v>
      </c>
      <c r="W7" s="10">
        <f t="shared" si="0"/>
        <v>6226.583333333333</v>
      </c>
      <c r="X7" s="10">
        <f t="shared" si="0"/>
        <v>6226.583333333333</v>
      </c>
      <c r="Y7" s="10">
        <f t="shared" si="0"/>
        <v>6226.583333333333</v>
      </c>
      <c r="Z7" s="10">
        <f t="shared" si="0"/>
        <v>6226.583333333333</v>
      </c>
      <c r="AA7" s="10">
        <f t="shared" si="0"/>
        <v>6226.583333333333</v>
      </c>
      <c r="AB7" s="15">
        <f t="shared" si="2"/>
        <v>0</v>
      </c>
    </row>
    <row r="8" spans="1:28" ht="15.75" x14ac:dyDescent="0.25">
      <c r="A8" s="7"/>
      <c r="C8" s="17"/>
      <c r="AB8" s="15">
        <f t="shared" si="2"/>
        <v>0</v>
      </c>
    </row>
    <row r="9" spans="1:28" ht="15.75" x14ac:dyDescent="0.25">
      <c r="A9" s="7" t="s">
        <v>4</v>
      </c>
      <c r="C9" s="17">
        <f>SUM(C4:C8)</f>
        <v>731639</v>
      </c>
      <c r="D9" s="15">
        <f t="shared" si="1"/>
        <v>30484.958333333332</v>
      </c>
      <c r="E9" s="15">
        <f t="shared" si="0"/>
        <v>30484.958333333332</v>
      </c>
      <c r="F9" s="15">
        <f t="shared" si="0"/>
        <v>30484.958333333332</v>
      </c>
      <c r="G9" s="15">
        <f t="shared" si="0"/>
        <v>30484.958333333332</v>
      </c>
      <c r="H9" s="15">
        <f t="shared" si="0"/>
        <v>30484.958333333332</v>
      </c>
      <c r="I9" s="15">
        <f t="shared" si="0"/>
        <v>30484.958333333332</v>
      </c>
      <c r="J9" s="15">
        <f t="shared" si="0"/>
        <v>30484.958333333332</v>
      </c>
      <c r="K9" s="15">
        <f t="shared" si="0"/>
        <v>30484.958333333332</v>
      </c>
      <c r="L9" s="15">
        <f t="shared" si="0"/>
        <v>30484.958333333332</v>
      </c>
      <c r="M9" s="15">
        <f t="shared" si="0"/>
        <v>30484.958333333332</v>
      </c>
      <c r="N9" s="15">
        <f t="shared" si="0"/>
        <v>30484.958333333332</v>
      </c>
      <c r="O9" s="15">
        <f t="shared" si="0"/>
        <v>30484.958333333332</v>
      </c>
      <c r="P9" s="15">
        <f t="shared" si="0"/>
        <v>30484.958333333332</v>
      </c>
      <c r="Q9" s="15">
        <f t="shared" si="0"/>
        <v>30484.958333333332</v>
      </c>
      <c r="R9" s="15">
        <f t="shared" si="0"/>
        <v>30484.958333333332</v>
      </c>
      <c r="S9" s="15">
        <f t="shared" si="0"/>
        <v>30484.958333333332</v>
      </c>
      <c r="T9" s="15">
        <f t="shared" si="0"/>
        <v>30484.958333333332</v>
      </c>
      <c r="U9" s="15">
        <f t="shared" si="0"/>
        <v>30484.958333333332</v>
      </c>
      <c r="V9" s="15">
        <f t="shared" si="0"/>
        <v>30484.958333333332</v>
      </c>
      <c r="W9" s="15">
        <f t="shared" si="0"/>
        <v>30484.958333333332</v>
      </c>
      <c r="X9" s="15">
        <f t="shared" si="0"/>
        <v>30484.958333333332</v>
      </c>
      <c r="Y9" s="15">
        <f t="shared" si="0"/>
        <v>30484.958333333332</v>
      </c>
      <c r="Z9" s="15">
        <f t="shared" si="0"/>
        <v>30484.958333333332</v>
      </c>
      <c r="AA9" s="15">
        <f t="shared" si="0"/>
        <v>30484.958333333332</v>
      </c>
      <c r="AB9" s="15">
        <f t="shared" si="2"/>
        <v>0</v>
      </c>
    </row>
    <row r="10" spans="1:28" ht="15.75" x14ac:dyDescent="0.25">
      <c r="A10" s="7"/>
      <c r="C10" s="17"/>
      <c r="AB10" s="15">
        <f t="shared" si="2"/>
        <v>0</v>
      </c>
    </row>
    <row r="11" spans="1:28" ht="15.75" x14ac:dyDescent="0.25">
      <c r="A11" s="7" t="s">
        <v>10</v>
      </c>
      <c r="C11" s="17">
        <v>1354120</v>
      </c>
      <c r="D11" s="15">
        <f t="shared" si="1"/>
        <v>56421.666666666664</v>
      </c>
      <c r="E11" s="15">
        <f t="shared" si="0"/>
        <v>56421.666666666664</v>
      </c>
      <c r="F11" s="15">
        <f t="shared" si="0"/>
        <v>56421.666666666664</v>
      </c>
      <c r="G11" s="15">
        <f t="shared" si="0"/>
        <v>56421.666666666664</v>
      </c>
      <c r="H11" s="15">
        <f t="shared" si="0"/>
        <v>56421.666666666664</v>
      </c>
      <c r="I11" s="15">
        <f t="shared" si="0"/>
        <v>56421.666666666664</v>
      </c>
      <c r="J11" s="15">
        <f t="shared" si="0"/>
        <v>56421.666666666664</v>
      </c>
      <c r="K11" s="15">
        <f t="shared" si="0"/>
        <v>56421.666666666664</v>
      </c>
      <c r="L11" s="15">
        <f t="shared" si="0"/>
        <v>56421.666666666664</v>
      </c>
      <c r="M11" s="15">
        <f t="shared" si="0"/>
        <v>56421.666666666664</v>
      </c>
      <c r="N11" s="15">
        <f t="shared" si="0"/>
        <v>56421.666666666664</v>
      </c>
      <c r="O11" s="15">
        <f t="shared" si="0"/>
        <v>56421.666666666664</v>
      </c>
      <c r="P11" s="15">
        <f t="shared" si="0"/>
        <v>56421.666666666664</v>
      </c>
      <c r="Q11" s="15">
        <f t="shared" si="0"/>
        <v>56421.666666666664</v>
      </c>
      <c r="R11" s="15">
        <f t="shared" si="0"/>
        <v>56421.666666666664</v>
      </c>
      <c r="S11" s="15">
        <f t="shared" si="0"/>
        <v>56421.666666666664</v>
      </c>
      <c r="T11" s="15">
        <f t="shared" si="0"/>
        <v>56421.666666666664</v>
      </c>
      <c r="U11" s="15">
        <f t="shared" si="0"/>
        <v>56421.666666666664</v>
      </c>
      <c r="V11" s="15">
        <f t="shared" si="0"/>
        <v>56421.666666666664</v>
      </c>
      <c r="W11" s="15">
        <f t="shared" si="0"/>
        <v>56421.666666666664</v>
      </c>
      <c r="X11" s="15">
        <f t="shared" si="0"/>
        <v>56421.666666666664</v>
      </c>
      <c r="Y11" s="15">
        <f t="shared" si="0"/>
        <v>56421.666666666664</v>
      </c>
      <c r="Z11" s="15">
        <f t="shared" si="0"/>
        <v>56421.666666666664</v>
      </c>
      <c r="AA11" s="15">
        <f t="shared" si="0"/>
        <v>56421.666666666664</v>
      </c>
      <c r="AB11" s="15">
        <f t="shared" si="2"/>
        <v>0</v>
      </c>
    </row>
    <row r="12" spans="1:28" x14ac:dyDescent="0.25">
      <c r="C12" s="17"/>
      <c r="AB12" s="15">
        <f t="shared" si="2"/>
        <v>0</v>
      </c>
    </row>
    <row r="13" spans="1:28" ht="15.75" thickBot="1" x14ac:dyDescent="0.3">
      <c r="A13" s="6" t="s">
        <v>11</v>
      </c>
      <c r="C13" s="19">
        <f>+C9+C11</f>
        <v>2085759</v>
      </c>
      <c r="D13" s="11">
        <f>+D9+D11</f>
        <v>86906.625</v>
      </c>
      <c r="E13" s="11">
        <f t="shared" ref="E13:AB13" si="3">+E9+E11</f>
        <v>86906.625</v>
      </c>
      <c r="F13" s="11">
        <f t="shared" si="3"/>
        <v>86906.625</v>
      </c>
      <c r="G13" s="11">
        <f t="shared" si="3"/>
        <v>86906.625</v>
      </c>
      <c r="H13" s="11">
        <f t="shared" si="3"/>
        <v>86906.625</v>
      </c>
      <c r="I13" s="11">
        <f t="shared" si="3"/>
        <v>86906.625</v>
      </c>
      <c r="J13" s="11">
        <f t="shared" si="3"/>
        <v>86906.625</v>
      </c>
      <c r="K13" s="11">
        <f t="shared" si="3"/>
        <v>86906.625</v>
      </c>
      <c r="L13" s="11">
        <f t="shared" si="3"/>
        <v>86906.625</v>
      </c>
      <c r="M13" s="11">
        <f t="shared" si="3"/>
        <v>86906.625</v>
      </c>
      <c r="N13" s="11">
        <f t="shared" si="3"/>
        <v>86906.625</v>
      </c>
      <c r="O13" s="11">
        <f t="shared" si="3"/>
        <v>86906.625</v>
      </c>
      <c r="P13" s="11">
        <f t="shared" si="3"/>
        <v>86906.625</v>
      </c>
      <c r="Q13" s="11">
        <f t="shared" si="3"/>
        <v>86906.625</v>
      </c>
      <c r="R13" s="11">
        <f t="shared" si="3"/>
        <v>86906.625</v>
      </c>
      <c r="S13" s="11">
        <f t="shared" si="3"/>
        <v>86906.625</v>
      </c>
      <c r="T13" s="11">
        <f t="shared" si="3"/>
        <v>86906.625</v>
      </c>
      <c r="U13" s="11">
        <f t="shared" si="3"/>
        <v>86906.625</v>
      </c>
      <c r="V13" s="11">
        <f t="shared" si="3"/>
        <v>86906.625</v>
      </c>
      <c r="W13" s="11">
        <f t="shared" si="3"/>
        <v>86906.625</v>
      </c>
      <c r="X13" s="11">
        <f t="shared" si="3"/>
        <v>86906.625</v>
      </c>
      <c r="Y13" s="11">
        <f t="shared" si="3"/>
        <v>86906.625</v>
      </c>
      <c r="Z13" s="11">
        <f t="shared" si="3"/>
        <v>86906.625</v>
      </c>
      <c r="AA13" s="11">
        <f t="shared" si="3"/>
        <v>86906.625</v>
      </c>
      <c r="AB13" s="11">
        <f t="shared" si="3"/>
        <v>0</v>
      </c>
    </row>
    <row r="14" spans="1:28" ht="15.75" thickTop="1" x14ac:dyDescent="0.25">
      <c r="C14" s="20"/>
    </row>
    <row r="15" spans="1:28" x14ac:dyDescent="0.25">
      <c r="C15" s="20"/>
    </row>
    <row r="16" spans="1:28" ht="45.75" x14ac:dyDescent="0.3">
      <c r="A16" s="13" t="s">
        <v>14</v>
      </c>
      <c r="C16" s="16" t="s">
        <v>1</v>
      </c>
    </row>
    <row r="17" spans="1:28" ht="15.75" x14ac:dyDescent="0.25">
      <c r="A17" s="7" t="s">
        <v>6</v>
      </c>
      <c r="C17" s="17">
        <v>577153</v>
      </c>
      <c r="D17" s="15">
        <f>$C17/24</f>
        <v>24048.041666666668</v>
      </c>
      <c r="E17" s="15">
        <f t="shared" ref="E17:AA24" si="4">$C17/24</f>
        <v>24048.041666666668</v>
      </c>
      <c r="F17" s="15">
        <f t="shared" si="4"/>
        <v>24048.041666666668</v>
      </c>
      <c r="G17" s="15">
        <f t="shared" si="4"/>
        <v>24048.041666666668</v>
      </c>
      <c r="H17" s="15">
        <f t="shared" si="4"/>
        <v>24048.041666666668</v>
      </c>
      <c r="I17" s="15">
        <f t="shared" si="4"/>
        <v>24048.041666666668</v>
      </c>
      <c r="J17" s="15">
        <f t="shared" si="4"/>
        <v>24048.041666666668</v>
      </c>
      <c r="K17" s="15">
        <f t="shared" si="4"/>
        <v>24048.041666666668</v>
      </c>
      <c r="L17" s="15">
        <f t="shared" si="4"/>
        <v>24048.041666666668</v>
      </c>
      <c r="M17" s="15">
        <f t="shared" si="4"/>
        <v>24048.041666666668</v>
      </c>
      <c r="N17" s="15">
        <f t="shared" si="4"/>
        <v>24048.041666666668</v>
      </c>
      <c r="O17" s="15">
        <f t="shared" si="4"/>
        <v>24048.041666666668</v>
      </c>
      <c r="P17" s="15">
        <f t="shared" si="4"/>
        <v>24048.041666666668</v>
      </c>
      <c r="Q17" s="15">
        <f t="shared" si="4"/>
        <v>24048.041666666668</v>
      </c>
      <c r="R17" s="15">
        <f t="shared" si="4"/>
        <v>24048.041666666668</v>
      </c>
      <c r="S17" s="15">
        <f t="shared" si="4"/>
        <v>24048.041666666668</v>
      </c>
      <c r="T17" s="15">
        <f t="shared" si="4"/>
        <v>24048.041666666668</v>
      </c>
      <c r="U17" s="15">
        <f t="shared" si="4"/>
        <v>24048.041666666668</v>
      </c>
      <c r="V17" s="15">
        <f t="shared" si="4"/>
        <v>24048.041666666668</v>
      </c>
      <c r="W17" s="15">
        <f t="shared" si="4"/>
        <v>24048.041666666668</v>
      </c>
      <c r="X17" s="15">
        <f t="shared" si="4"/>
        <v>24048.041666666668</v>
      </c>
      <c r="Y17" s="15">
        <f t="shared" si="4"/>
        <v>24048.041666666668</v>
      </c>
      <c r="Z17" s="15">
        <f t="shared" si="4"/>
        <v>24048.041666666668</v>
      </c>
      <c r="AA17" s="15">
        <f t="shared" si="4"/>
        <v>24048.041666666668</v>
      </c>
      <c r="AB17" s="15">
        <f>+C17-SUM(D17:AA17)</f>
        <v>0</v>
      </c>
    </row>
    <row r="18" spans="1:28" ht="15.75" x14ac:dyDescent="0.25">
      <c r="A18" s="7" t="s">
        <v>7</v>
      </c>
      <c r="C18" s="17">
        <v>4498</v>
      </c>
      <c r="D18" s="15">
        <f t="shared" ref="D18:S24" si="5">$C18/24</f>
        <v>187.41666666666666</v>
      </c>
      <c r="E18" s="15">
        <f t="shared" si="5"/>
        <v>187.41666666666666</v>
      </c>
      <c r="F18" s="15">
        <f t="shared" si="5"/>
        <v>187.41666666666666</v>
      </c>
      <c r="G18" s="15">
        <f t="shared" si="5"/>
        <v>187.41666666666666</v>
      </c>
      <c r="H18" s="15">
        <f t="shared" si="5"/>
        <v>187.41666666666666</v>
      </c>
      <c r="I18" s="15">
        <f t="shared" si="5"/>
        <v>187.41666666666666</v>
      </c>
      <c r="J18" s="15">
        <f t="shared" si="5"/>
        <v>187.41666666666666</v>
      </c>
      <c r="K18" s="15">
        <f t="shared" si="5"/>
        <v>187.41666666666666</v>
      </c>
      <c r="L18" s="15">
        <f t="shared" si="5"/>
        <v>187.41666666666666</v>
      </c>
      <c r="M18" s="15">
        <f t="shared" si="5"/>
        <v>187.41666666666666</v>
      </c>
      <c r="N18" s="15">
        <f t="shared" si="5"/>
        <v>187.41666666666666</v>
      </c>
      <c r="O18" s="15">
        <f t="shared" si="5"/>
        <v>187.41666666666666</v>
      </c>
      <c r="P18" s="15">
        <f t="shared" si="5"/>
        <v>187.41666666666666</v>
      </c>
      <c r="Q18" s="15">
        <f t="shared" si="5"/>
        <v>187.41666666666666</v>
      </c>
      <c r="R18" s="15">
        <f t="shared" si="5"/>
        <v>187.41666666666666</v>
      </c>
      <c r="S18" s="15">
        <f t="shared" si="5"/>
        <v>187.41666666666666</v>
      </c>
      <c r="T18" s="15">
        <f t="shared" si="4"/>
        <v>187.41666666666666</v>
      </c>
      <c r="U18" s="15">
        <f t="shared" si="4"/>
        <v>187.41666666666666</v>
      </c>
      <c r="V18" s="15">
        <f t="shared" si="4"/>
        <v>187.41666666666666</v>
      </c>
      <c r="W18" s="15">
        <f t="shared" si="4"/>
        <v>187.41666666666666</v>
      </c>
      <c r="X18" s="15">
        <f t="shared" si="4"/>
        <v>187.41666666666666</v>
      </c>
      <c r="Y18" s="15">
        <f t="shared" si="4"/>
        <v>187.41666666666666</v>
      </c>
      <c r="Z18" s="15">
        <f t="shared" si="4"/>
        <v>187.41666666666666</v>
      </c>
      <c r="AA18" s="15">
        <f t="shared" si="4"/>
        <v>187.41666666666666</v>
      </c>
      <c r="AB18" s="15">
        <f t="shared" ref="AB18:AB25" si="6">+C18-SUM(D18:AA18)</f>
        <v>0</v>
      </c>
    </row>
    <row r="19" spans="1:28" ht="15.75" x14ac:dyDescent="0.25">
      <c r="A19" s="7" t="s">
        <v>8</v>
      </c>
      <c r="C19" s="17">
        <v>550</v>
      </c>
      <c r="D19" s="15">
        <f t="shared" si="5"/>
        <v>22.916666666666668</v>
      </c>
      <c r="E19" s="15">
        <f t="shared" si="4"/>
        <v>22.916666666666668</v>
      </c>
      <c r="F19" s="15">
        <f t="shared" si="4"/>
        <v>22.916666666666668</v>
      </c>
      <c r="G19" s="15">
        <f t="shared" si="4"/>
        <v>22.916666666666668</v>
      </c>
      <c r="H19" s="15">
        <f t="shared" si="4"/>
        <v>22.916666666666668</v>
      </c>
      <c r="I19" s="15">
        <f t="shared" si="4"/>
        <v>22.916666666666668</v>
      </c>
      <c r="J19" s="15">
        <f t="shared" si="4"/>
        <v>22.916666666666668</v>
      </c>
      <c r="K19" s="15">
        <f t="shared" si="4"/>
        <v>22.916666666666668</v>
      </c>
      <c r="L19" s="15">
        <f t="shared" si="4"/>
        <v>22.916666666666668</v>
      </c>
      <c r="M19" s="15">
        <f t="shared" si="4"/>
        <v>22.916666666666668</v>
      </c>
      <c r="N19" s="15">
        <f t="shared" si="4"/>
        <v>22.916666666666668</v>
      </c>
      <c r="O19" s="15">
        <f t="shared" si="4"/>
        <v>22.916666666666668</v>
      </c>
      <c r="P19" s="15">
        <f t="shared" si="4"/>
        <v>22.916666666666668</v>
      </c>
      <c r="Q19" s="15">
        <f t="shared" si="4"/>
        <v>22.916666666666668</v>
      </c>
      <c r="R19" s="15">
        <f t="shared" si="4"/>
        <v>22.916666666666668</v>
      </c>
      <c r="S19" s="15">
        <f t="shared" si="4"/>
        <v>22.916666666666668</v>
      </c>
      <c r="T19" s="15">
        <f t="shared" si="4"/>
        <v>22.916666666666668</v>
      </c>
      <c r="U19" s="15">
        <f t="shared" si="4"/>
        <v>22.916666666666668</v>
      </c>
      <c r="V19" s="15">
        <f t="shared" si="4"/>
        <v>22.916666666666668</v>
      </c>
      <c r="W19" s="15">
        <f t="shared" si="4"/>
        <v>22.916666666666668</v>
      </c>
      <c r="X19" s="15">
        <f t="shared" si="4"/>
        <v>22.916666666666668</v>
      </c>
      <c r="Y19" s="15">
        <f t="shared" si="4"/>
        <v>22.916666666666668</v>
      </c>
      <c r="Z19" s="15">
        <f t="shared" si="4"/>
        <v>22.916666666666668</v>
      </c>
      <c r="AA19" s="15">
        <f t="shared" si="4"/>
        <v>22.916666666666668</v>
      </c>
      <c r="AB19" s="15">
        <f t="shared" si="6"/>
        <v>0</v>
      </c>
    </row>
    <row r="20" spans="1:28" ht="15.75" x14ac:dyDescent="0.25">
      <c r="A20" s="7" t="s">
        <v>9</v>
      </c>
      <c r="C20" s="18">
        <v>149438</v>
      </c>
      <c r="D20" s="10">
        <f t="shared" si="5"/>
        <v>6226.583333333333</v>
      </c>
      <c r="E20" s="10">
        <f t="shared" si="4"/>
        <v>6226.583333333333</v>
      </c>
      <c r="F20" s="10">
        <f t="shared" si="4"/>
        <v>6226.583333333333</v>
      </c>
      <c r="G20" s="10">
        <f t="shared" si="4"/>
        <v>6226.583333333333</v>
      </c>
      <c r="H20" s="10">
        <f t="shared" si="4"/>
        <v>6226.583333333333</v>
      </c>
      <c r="I20" s="10">
        <f t="shared" si="4"/>
        <v>6226.583333333333</v>
      </c>
      <c r="J20" s="10">
        <f t="shared" si="4"/>
        <v>6226.583333333333</v>
      </c>
      <c r="K20" s="10">
        <f t="shared" si="4"/>
        <v>6226.583333333333</v>
      </c>
      <c r="L20" s="10">
        <f t="shared" si="4"/>
        <v>6226.583333333333</v>
      </c>
      <c r="M20" s="10">
        <f t="shared" si="4"/>
        <v>6226.583333333333</v>
      </c>
      <c r="N20" s="10">
        <f t="shared" si="4"/>
        <v>6226.583333333333</v>
      </c>
      <c r="O20" s="10">
        <f t="shared" si="4"/>
        <v>6226.583333333333</v>
      </c>
      <c r="P20" s="10">
        <f t="shared" si="4"/>
        <v>6226.583333333333</v>
      </c>
      <c r="Q20" s="10">
        <f t="shared" si="4"/>
        <v>6226.583333333333</v>
      </c>
      <c r="R20" s="10">
        <f t="shared" si="4"/>
        <v>6226.583333333333</v>
      </c>
      <c r="S20" s="10">
        <f t="shared" si="4"/>
        <v>6226.583333333333</v>
      </c>
      <c r="T20" s="10">
        <f t="shared" si="4"/>
        <v>6226.583333333333</v>
      </c>
      <c r="U20" s="10">
        <f t="shared" si="4"/>
        <v>6226.583333333333</v>
      </c>
      <c r="V20" s="10">
        <f t="shared" si="4"/>
        <v>6226.583333333333</v>
      </c>
      <c r="W20" s="10">
        <f t="shared" si="4"/>
        <v>6226.583333333333</v>
      </c>
      <c r="X20" s="10">
        <f t="shared" si="4"/>
        <v>6226.583333333333</v>
      </c>
      <c r="Y20" s="10">
        <f t="shared" si="4"/>
        <v>6226.583333333333</v>
      </c>
      <c r="Z20" s="10">
        <f t="shared" si="4"/>
        <v>6226.583333333333</v>
      </c>
      <c r="AA20" s="10">
        <f t="shared" si="4"/>
        <v>6226.583333333333</v>
      </c>
      <c r="AB20" s="10">
        <f t="shared" si="6"/>
        <v>0</v>
      </c>
    </row>
    <row r="21" spans="1:28" ht="15.75" x14ac:dyDescent="0.25">
      <c r="A21" s="7"/>
      <c r="C21" s="17"/>
      <c r="AB21" s="15">
        <f t="shared" si="6"/>
        <v>0</v>
      </c>
    </row>
    <row r="22" spans="1:28" ht="15.75" x14ac:dyDescent="0.25">
      <c r="A22" s="7" t="s">
        <v>4</v>
      </c>
      <c r="C22" s="17">
        <f>SUM(C17:C21)</f>
        <v>731639</v>
      </c>
      <c r="D22" s="15">
        <f t="shared" si="5"/>
        <v>30484.958333333332</v>
      </c>
      <c r="E22" s="15">
        <f t="shared" si="4"/>
        <v>30484.958333333332</v>
      </c>
      <c r="F22" s="15">
        <f t="shared" si="4"/>
        <v>30484.958333333332</v>
      </c>
      <c r="G22" s="15">
        <f t="shared" si="4"/>
        <v>30484.958333333332</v>
      </c>
      <c r="H22" s="15">
        <f t="shared" si="4"/>
        <v>30484.958333333332</v>
      </c>
      <c r="I22" s="15">
        <f t="shared" si="4"/>
        <v>30484.958333333332</v>
      </c>
      <c r="J22" s="15">
        <f t="shared" si="4"/>
        <v>30484.958333333332</v>
      </c>
      <c r="K22" s="15">
        <f t="shared" si="4"/>
        <v>30484.958333333332</v>
      </c>
      <c r="L22" s="15">
        <f t="shared" si="4"/>
        <v>30484.958333333332</v>
      </c>
      <c r="M22" s="15">
        <f t="shared" si="4"/>
        <v>30484.958333333332</v>
      </c>
      <c r="N22" s="15">
        <f t="shared" si="4"/>
        <v>30484.958333333332</v>
      </c>
      <c r="O22" s="15">
        <f t="shared" si="4"/>
        <v>30484.958333333332</v>
      </c>
      <c r="P22" s="15">
        <f t="shared" si="4"/>
        <v>30484.958333333332</v>
      </c>
      <c r="Q22" s="15">
        <f t="shared" si="4"/>
        <v>30484.958333333332</v>
      </c>
      <c r="R22" s="15">
        <f t="shared" si="4"/>
        <v>30484.958333333332</v>
      </c>
      <c r="S22" s="15">
        <f t="shared" si="4"/>
        <v>30484.958333333332</v>
      </c>
      <c r="T22" s="15">
        <f t="shared" si="4"/>
        <v>30484.958333333332</v>
      </c>
      <c r="U22" s="15">
        <f t="shared" si="4"/>
        <v>30484.958333333332</v>
      </c>
      <c r="V22" s="15">
        <f t="shared" si="4"/>
        <v>30484.958333333332</v>
      </c>
      <c r="W22" s="15">
        <f t="shared" si="4"/>
        <v>30484.958333333332</v>
      </c>
      <c r="X22" s="15">
        <f t="shared" si="4"/>
        <v>30484.958333333332</v>
      </c>
      <c r="Y22" s="15">
        <f t="shared" si="4"/>
        <v>30484.958333333332</v>
      </c>
      <c r="Z22" s="15">
        <f t="shared" si="4"/>
        <v>30484.958333333332</v>
      </c>
      <c r="AA22" s="15">
        <f t="shared" si="4"/>
        <v>30484.958333333332</v>
      </c>
      <c r="AB22" s="15">
        <f t="shared" si="6"/>
        <v>0</v>
      </c>
    </row>
    <row r="23" spans="1:28" ht="15.75" x14ac:dyDescent="0.25">
      <c r="A23" s="7"/>
      <c r="C23" s="17"/>
      <c r="AB23" s="15">
        <f t="shared" si="6"/>
        <v>0</v>
      </c>
    </row>
    <row r="24" spans="1:28" ht="15.75" x14ac:dyDescent="0.25">
      <c r="A24" s="7" t="s">
        <v>10</v>
      </c>
      <c r="C24" s="17">
        <v>1354120</v>
      </c>
      <c r="D24" s="15">
        <f t="shared" si="5"/>
        <v>56421.666666666664</v>
      </c>
      <c r="E24" s="15">
        <f t="shared" si="4"/>
        <v>56421.666666666664</v>
      </c>
      <c r="F24" s="15">
        <f t="shared" si="4"/>
        <v>56421.666666666664</v>
      </c>
      <c r="G24" s="15">
        <f t="shared" si="4"/>
        <v>56421.666666666664</v>
      </c>
      <c r="H24" s="15">
        <f t="shared" si="4"/>
        <v>56421.666666666664</v>
      </c>
      <c r="I24" s="15">
        <f t="shared" si="4"/>
        <v>56421.666666666664</v>
      </c>
      <c r="J24" s="15">
        <f t="shared" si="4"/>
        <v>56421.666666666664</v>
      </c>
      <c r="K24" s="15">
        <f t="shared" si="4"/>
        <v>56421.666666666664</v>
      </c>
      <c r="L24" s="15">
        <f t="shared" si="4"/>
        <v>56421.666666666664</v>
      </c>
      <c r="M24" s="15">
        <f t="shared" si="4"/>
        <v>56421.666666666664</v>
      </c>
      <c r="N24" s="15">
        <f t="shared" si="4"/>
        <v>56421.666666666664</v>
      </c>
      <c r="O24" s="15">
        <f t="shared" si="4"/>
        <v>56421.666666666664</v>
      </c>
      <c r="P24" s="15">
        <f t="shared" si="4"/>
        <v>56421.666666666664</v>
      </c>
      <c r="Q24" s="15">
        <f t="shared" si="4"/>
        <v>56421.666666666664</v>
      </c>
      <c r="R24" s="15">
        <f t="shared" si="4"/>
        <v>56421.666666666664</v>
      </c>
      <c r="S24" s="15">
        <f t="shared" si="4"/>
        <v>56421.666666666664</v>
      </c>
      <c r="T24" s="15">
        <f t="shared" si="4"/>
        <v>56421.666666666664</v>
      </c>
      <c r="U24" s="15">
        <f t="shared" si="4"/>
        <v>56421.666666666664</v>
      </c>
      <c r="V24" s="15">
        <f t="shared" si="4"/>
        <v>56421.666666666664</v>
      </c>
      <c r="W24" s="15">
        <f t="shared" si="4"/>
        <v>56421.666666666664</v>
      </c>
      <c r="X24" s="15">
        <f t="shared" si="4"/>
        <v>56421.666666666664</v>
      </c>
      <c r="Y24" s="15">
        <f t="shared" si="4"/>
        <v>56421.666666666664</v>
      </c>
      <c r="Z24" s="15">
        <f t="shared" si="4"/>
        <v>56421.666666666664</v>
      </c>
      <c r="AA24" s="15">
        <f t="shared" si="4"/>
        <v>56421.666666666664</v>
      </c>
      <c r="AB24" s="15">
        <f t="shared" si="6"/>
        <v>0</v>
      </c>
    </row>
    <row r="25" spans="1:28" x14ac:dyDescent="0.25">
      <c r="C25" s="17"/>
      <c r="AB25" s="15">
        <f t="shared" si="6"/>
        <v>0</v>
      </c>
    </row>
    <row r="26" spans="1:28" ht="15.75" thickBot="1" x14ac:dyDescent="0.3">
      <c r="A26" s="6" t="s">
        <v>11</v>
      </c>
      <c r="C26" s="19">
        <f>+C22+C24</f>
        <v>2085759</v>
      </c>
      <c r="D26" s="11">
        <f>+D22+D24</f>
        <v>86906.625</v>
      </c>
      <c r="E26" s="11">
        <f t="shared" ref="E26:AB26" si="7">+E22+E24</f>
        <v>86906.625</v>
      </c>
      <c r="F26" s="11">
        <f t="shared" si="7"/>
        <v>86906.625</v>
      </c>
      <c r="G26" s="11">
        <f t="shared" si="7"/>
        <v>86906.625</v>
      </c>
      <c r="H26" s="11">
        <f t="shared" si="7"/>
        <v>86906.625</v>
      </c>
      <c r="I26" s="11">
        <f t="shared" si="7"/>
        <v>86906.625</v>
      </c>
      <c r="J26" s="11">
        <f t="shared" si="7"/>
        <v>86906.625</v>
      </c>
      <c r="K26" s="11">
        <f t="shared" si="7"/>
        <v>86906.625</v>
      </c>
      <c r="L26" s="11">
        <f t="shared" si="7"/>
        <v>86906.625</v>
      </c>
      <c r="M26" s="11">
        <f t="shared" si="7"/>
        <v>86906.625</v>
      </c>
      <c r="N26" s="11">
        <f t="shared" si="7"/>
        <v>86906.625</v>
      </c>
      <c r="O26" s="11">
        <f t="shared" si="7"/>
        <v>86906.625</v>
      </c>
      <c r="P26" s="11">
        <f t="shared" si="7"/>
        <v>86906.625</v>
      </c>
      <c r="Q26" s="11">
        <f t="shared" si="7"/>
        <v>86906.625</v>
      </c>
      <c r="R26" s="11">
        <f t="shared" si="7"/>
        <v>86906.625</v>
      </c>
      <c r="S26" s="11">
        <f t="shared" si="7"/>
        <v>86906.625</v>
      </c>
      <c r="T26" s="11">
        <f t="shared" si="7"/>
        <v>86906.625</v>
      </c>
      <c r="U26" s="11">
        <f t="shared" si="7"/>
        <v>86906.625</v>
      </c>
      <c r="V26" s="11">
        <f t="shared" si="7"/>
        <v>86906.625</v>
      </c>
      <c r="W26" s="11">
        <f t="shared" si="7"/>
        <v>86906.625</v>
      </c>
      <c r="X26" s="11">
        <f t="shared" si="7"/>
        <v>86906.625</v>
      </c>
      <c r="Y26" s="11">
        <f t="shared" si="7"/>
        <v>86906.625</v>
      </c>
      <c r="Z26" s="11">
        <f t="shared" si="7"/>
        <v>86906.625</v>
      </c>
      <c r="AA26" s="11">
        <f t="shared" si="7"/>
        <v>86906.625</v>
      </c>
      <c r="AB26" s="11">
        <f t="shared" si="7"/>
        <v>0</v>
      </c>
    </row>
    <row r="27" spans="1:28" ht="15.75" thickTop="1" x14ac:dyDescent="0.25"/>
  </sheetData>
  <pageMargins left="0.7" right="0.7" top="0.75" bottom="0.75" header="0.3" footer="0.3"/>
  <pageSetup orientation="portrait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 A C T I V E ! 1 5 6 5 1 9 8 7 . 1 < / d o c u m e n t i d >  
     < s e n d e r i d > K E A B E T < / s e n d e r i d >  
     < s e n d e r e m a i l > B K E A T I N G @ G U N S T E R . C O M < / s e n d e r e m a i l >  
     < l a s t m o d i f i e d > 2 0 2 2 - 0 6 - 2 0 T 1 6 : 0 8 : 0 5 . 0 0 0 0 0 0 0 - 0 4 : 0 0 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 A</vt:lpstr>
      <vt:lpstr>Recovery&amp;Amort Schedule</vt:lpstr>
      <vt:lpstr>'EXHIBIT A'!Print_Area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Keithley, Stephanie</dc:creator>
  <cp:lastModifiedBy>Onsomu, Philip</cp:lastModifiedBy>
  <dcterms:created xsi:type="dcterms:W3CDTF">2021-08-04T18:50:08Z</dcterms:created>
  <dcterms:modified xsi:type="dcterms:W3CDTF">2022-06-20T20:08:05Z</dcterms:modified>
</cp:coreProperties>
</file>