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13_ncr:1_{9F9B0F5D-595B-48D4-8E5E-95AE5A1457D3}" xr6:coauthVersionLast="46" xr6:coauthVersionMax="46" xr10:uidLastSave="{00000000-0000-0000-0000-000000000000}"/>
  <bookViews>
    <workbookView xWindow="32205" yWindow="1080" windowWidth="18195" windowHeight="13965" tabRatio="888" activeTab="4" xr2:uid="{00000000-000D-0000-FFFF-FFFF00000000}"/>
  </bookViews>
  <sheets>
    <sheet name="Total Program" sheetId="5" r:id="rId1"/>
    <sheet name="ST1-EXT Fcst 2023 GEN" sheetId="6" r:id="rId2"/>
    <sheet name="ST-EXT Fcst 2023 GEN" sheetId="10" r:id="rId3"/>
    <sheet name="Fcst Generation" sheetId="18" r:id="rId4"/>
    <sheet name="Tariff Pricing" sheetId="9" r:id="rId5"/>
  </sheets>
  <definedNames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0" l="1"/>
  <c r="E11" i="10"/>
  <c r="F11" i="10"/>
  <c r="G11" i="10"/>
  <c r="H11" i="10"/>
  <c r="I11" i="10"/>
  <c r="J11" i="10"/>
  <c r="K11" i="10"/>
  <c r="L11" i="10"/>
  <c r="M11" i="10"/>
  <c r="N11" i="10"/>
  <c r="C11" i="10"/>
  <c r="D10" i="10"/>
  <c r="E10" i="10"/>
  <c r="F10" i="10"/>
  <c r="G10" i="10"/>
  <c r="H10" i="10"/>
  <c r="I10" i="10"/>
  <c r="J10" i="10"/>
  <c r="K10" i="10"/>
  <c r="L10" i="10"/>
  <c r="M10" i="10"/>
  <c r="N10" i="10"/>
  <c r="C10" i="10"/>
  <c r="D9" i="10"/>
  <c r="E9" i="10"/>
  <c r="F9" i="10"/>
  <c r="G9" i="10"/>
  <c r="H9" i="10"/>
  <c r="I9" i="10"/>
  <c r="J9" i="10"/>
  <c r="K9" i="10"/>
  <c r="L9" i="10"/>
  <c r="M9" i="10"/>
  <c r="N9" i="10"/>
  <c r="C9" i="10"/>
  <c r="D6" i="10"/>
  <c r="E6" i="10"/>
  <c r="F6" i="10"/>
  <c r="G6" i="10"/>
  <c r="H6" i="10"/>
  <c r="I6" i="10"/>
  <c r="J6" i="10"/>
  <c r="K6" i="10"/>
  <c r="L6" i="10"/>
  <c r="M6" i="10"/>
  <c r="N6" i="10"/>
  <c r="C6" i="10"/>
  <c r="D11" i="6"/>
  <c r="E11" i="6"/>
  <c r="F11" i="6"/>
  <c r="G11" i="6"/>
  <c r="H11" i="6"/>
  <c r="I11" i="6"/>
  <c r="J11" i="6"/>
  <c r="K11" i="6"/>
  <c r="L11" i="6"/>
  <c r="M11" i="6"/>
  <c r="N11" i="6"/>
  <c r="C11" i="6"/>
  <c r="D10" i="6"/>
  <c r="E10" i="6"/>
  <c r="F10" i="6"/>
  <c r="G10" i="6"/>
  <c r="H10" i="6"/>
  <c r="I10" i="6"/>
  <c r="J10" i="6"/>
  <c r="K10" i="6"/>
  <c r="L10" i="6"/>
  <c r="M10" i="6"/>
  <c r="N10" i="6"/>
  <c r="C10" i="6"/>
  <c r="D9" i="6"/>
  <c r="E9" i="6"/>
  <c r="F9" i="6"/>
  <c r="G9" i="6"/>
  <c r="H9" i="6"/>
  <c r="I9" i="6"/>
  <c r="J9" i="6"/>
  <c r="K9" i="6"/>
  <c r="L9" i="6"/>
  <c r="M9" i="6"/>
  <c r="N9" i="6"/>
  <c r="C9" i="6"/>
  <c r="D6" i="6"/>
  <c r="E6" i="6"/>
  <c r="F6" i="6"/>
  <c r="G6" i="6"/>
  <c r="H6" i="6"/>
  <c r="I6" i="6"/>
  <c r="J6" i="6"/>
  <c r="K6" i="6"/>
  <c r="L6" i="6"/>
  <c r="M6" i="6"/>
  <c r="N6" i="6"/>
  <c r="C6" i="6"/>
  <c r="C7" i="5" l="1"/>
  <c r="D7" i="5"/>
  <c r="E7" i="5"/>
  <c r="F7" i="5"/>
  <c r="G7" i="5"/>
  <c r="H7" i="5"/>
  <c r="I7" i="5"/>
  <c r="J7" i="5"/>
  <c r="K7" i="5"/>
  <c r="L7" i="5"/>
  <c r="M7" i="5"/>
  <c r="N7" i="5"/>
  <c r="C8" i="5"/>
  <c r="D8" i="5"/>
  <c r="E8" i="5"/>
  <c r="F8" i="5"/>
  <c r="G8" i="5"/>
  <c r="H8" i="5"/>
  <c r="I8" i="5"/>
  <c r="J8" i="5"/>
  <c r="K8" i="5"/>
  <c r="L8" i="5"/>
  <c r="M8" i="5"/>
  <c r="N8" i="5"/>
  <c r="BF35" i="18" l="1"/>
  <c r="R35" i="18"/>
  <c r="BK38" i="18" l="1"/>
  <c r="BL38" i="18"/>
  <c r="BM38" i="18"/>
  <c r="BN38" i="18"/>
  <c r="BO38" i="18"/>
  <c r="BP38" i="18"/>
  <c r="BK39" i="18"/>
  <c r="BL39" i="18"/>
  <c r="BM39" i="18"/>
  <c r="BN39" i="18"/>
  <c r="BO39" i="18"/>
  <c r="BP39" i="18"/>
  <c r="BK40" i="18"/>
  <c r="BL40" i="18"/>
  <c r="BM40" i="18"/>
  <c r="BN40" i="18"/>
  <c r="BO40" i="18"/>
  <c r="BP40" i="18"/>
  <c r="BG35" i="18"/>
  <c r="BH35" i="18"/>
  <c r="BI35" i="18"/>
  <c r="BJ35" i="18"/>
  <c r="BK35" i="18"/>
  <c r="BL35" i="18"/>
  <c r="BM35" i="18"/>
  <c r="BN35" i="18"/>
  <c r="BO35" i="18"/>
  <c r="BP35" i="18"/>
  <c r="BG36" i="18"/>
  <c r="BH36" i="18"/>
  <c r="BI36" i="18"/>
  <c r="BJ36" i="18"/>
  <c r="BK36" i="18"/>
  <c r="BL36" i="18"/>
  <c r="BM36" i="18"/>
  <c r="BN36" i="18"/>
  <c r="BO36" i="18"/>
  <c r="BP36" i="18"/>
  <c r="BG37" i="18"/>
  <c r="BH37" i="18"/>
  <c r="BI37" i="18"/>
  <c r="BJ37" i="18"/>
  <c r="BK37" i="18"/>
  <c r="BL37" i="18"/>
  <c r="BM37" i="18"/>
  <c r="BN37" i="18"/>
  <c r="BO37" i="18"/>
  <c r="BP37" i="18"/>
  <c r="BF36" i="18"/>
  <c r="BF37" i="18"/>
  <c r="BJ39" i="18" l="1"/>
  <c r="BJ38" i="18"/>
  <c r="BJ40" i="18"/>
  <c r="BO59" i="18" l="1"/>
  <c r="Q59" i="18"/>
  <c r="P59" i="18"/>
  <c r="O59" i="18"/>
  <c r="N59" i="18"/>
  <c r="M59" i="18"/>
  <c r="L59" i="18"/>
  <c r="K59" i="18"/>
  <c r="J59" i="18"/>
  <c r="I59" i="18"/>
  <c r="H59" i="18"/>
  <c r="G59" i="18"/>
  <c r="F59" i="18"/>
  <c r="R58" i="18"/>
  <c r="R57" i="18"/>
  <c r="R56" i="18"/>
  <c r="R55" i="18"/>
  <c r="R54" i="18"/>
  <c r="R53" i="18"/>
  <c r="R52" i="18"/>
  <c r="R51" i="18"/>
  <c r="R50" i="18"/>
  <c r="R49" i="18"/>
  <c r="R48" i="18"/>
  <c r="R47" i="18"/>
  <c r="R46" i="18"/>
  <c r="R45" i="18"/>
  <c r="R44" i="18"/>
  <c r="R43" i="18"/>
  <c r="R42" i="18"/>
  <c r="R41" i="18"/>
  <c r="R40" i="18"/>
  <c r="R39" i="18"/>
  <c r="R38" i="18"/>
  <c r="R37" i="18"/>
  <c r="R36" i="18"/>
  <c r="BP34" i="18"/>
  <c r="BP32" i="18" s="1"/>
  <c r="BO34" i="18"/>
  <c r="BN34" i="18"/>
  <c r="BN32" i="18" s="1"/>
  <c r="BM34" i="18"/>
  <c r="BL34" i="18"/>
  <c r="BL32" i="18" s="1"/>
  <c r="BK34" i="18"/>
  <c r="BJ34" i="18"/>
  <c r="BI34" i="18"/>
  <c r="BH34" i="18"/>
  <c r="BH32" i="18" s="1"/>
  <c r="BG34" i="18"/>
  <c r="BF34" i="18"/>
  <c r="BE34" i="18"/>
  <c r="BD34" i="18"/>
  <c r="BD32" i="18" s="1"/>
  <c r="BC34" i="18"/>
  <c r="BB34" i="18"/>
  <c r="BA34" i="18"/>
  <c r="AZ34" i="18"/>
  <c r="AZ32" i="18" s="1"/>
  <c r="AY34" i="18"/>
  <c r="AX34" i="18"/>
  <c r="AW34" i="18"/>
  <c r="AV34" i="18"/>
  <c r="AV32" i="18" s="1"/>
  <c r="AU34" i="18"/>
  <c r="AT34" i="18"/>
  <c r="AS34" i="18"/>
  <c r="AR34" i="18"/>
  <c r="AR32" i="18" s="1"/>
  <c r="AQ34" i="18"/>
  <c r="AP34" i="18"/>
  <c r="AO34" i="18"/>
  <c r="AN34" i="18"/>
  <c r="AN32" i="18" s="1"/>
  <c r="AM34" i="18"/>
  <c r="AL34" i="18"/>
  <c r="AK34" i="18"/>
  <c r="AJ34" i="18"/>
  <c r="AJ32" i="18" s="1"/>
  <c r="AI34" i="18"/>
  <c r="AH34" i="18"/>
  <c r="AG34" i="18"/>
  <c r="AF34" i="18"/>
  <c r="AF32" i="18" s="1"/>
  <c r="AE34" i="18"/>
  <c r="AD34" i="18"/>
  <c r="AC34" i="18"/>
  <c r="AB34" i="18"/>
  <c r="AB32" i="18" s="1"/>
  <c r="AA34" i="18"/>
  <c r="Z34" i="18"/>
  <c r="Y34" i="18"/>
  <c r="X34" i="18"/>
  <c r="X32" i="18" s="1"/>
  <c r="W34" i="18"/>
  <c r="V34" i="18"/>
  <c r="U34" i="18"/>
  <c r="BP33" i="18"/>
  <c r="BO33" i="18"/>
  <c r="BN33" i="18"/>
  <c r="BM33" i="18"/>
  <c r="BL33" i="18"/>
  <c r="BK33" i="18"/>
  <c r="BJ33" i="18"/>
  <c r="BI33" i="18"/>
  <c r="BH33" i="18"/>
  <c r="BG33" i="18"/>
  <c r="BF33" i="18"/>
  <c r="BE33" i="18"/>
  <c r="BD33" i="18"/>
  <c r="BC33" i="18"/>
  <c r="BB33" i="18"/>
  <c r="BA33" i="18"/>
  <c r="AZ33" i="18"/>
  <c r="AY33" i="18"/>
  <c r="AX33" i="18"/>
  <c r="AW33" i="18"/>
  <c r="AV33" i="18"/>
  <c r="AU33" i="18"/>
  <c r="AT33" i="18"/>
  <c r="AS33" i="18"/>
  <c r="AR33" i="18"/>
  <c r="AQ33" i="18"/>
  <c r="AP33" i="18"/>
  <c r="AO33" i="18"/>
  <c r="AN33" i="18"/>
  <c r="AM33" i="18"/>
  <c r="AL33" i="18"/>
  <c r="AK33" i="18"/>
  <c r="AJ33" i="18"/>
  <c r="AI33" i="18"/>
  <c r="AH33" i="18"/>
  <c r="AG33" i="18"/>
  <c r="AF33" i="18"/>
  <c r="AE33" i="18"/>
  <c r="AD33" i="18"/>
  <c r="AC33" i="18"/>
  <c r="AB33" i="18"/>
  <c r="AA33" i="18"/>
  <c r="Z33" i="18"/>
  <c r="Y33" i="18"/>
  <c r="X33" i="18"/>
  <c r="W33" i="18"/>
  <c r="BO32" i="18"/>
  <c r="BM32" i="18"/>
  <c r="BK32" i="18"/>
  <c r="BJ32" i="18"/>
  <c r="BI32" i="18"/>
  <c r="BG32" i="18"/>
  <c r="BF32" i="18"/>
  <c r="BE32" i="18"/>
  <c r="BC32" i="18"/>
  <c r="BB32" i="18"/>
  <c r="BA32" i="18"/>
  <c r="AY32" i="18"/>
  <c r="AX32" i="18"/>
  <c r="AW32" i="18"/>
  <c r="AU32" i="18"/>
  <c r="AT32" i="18"/>
  <c r="AS32" i="18"/>
  <c r="AQ32" i="18"/>
  <c r="AP32" i="18"/>
  <c r="AO32" i="18"/>
  <c r="AM32" i="18"/>
  <c r="AL32" i="18"/>
  <c r="AK32" i="18"/>
  <c r="AI32" i="18"/>
  <c r="AH32" i="18"/>
  <c r="AG32" i="18"/>
  <c r="AE32" i="18"/>
  <c r="AD32" i="18"/>
  <c r="AC32" i="18"/>
  <c r="AA32" i="18"/>
  <c r="Z32" i="18"/>
  <c r="Y32" i="18"/>
  <c r="W32" i="18"/>
  <c r="V32" i="18"/>
  <c r="U32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AX28" i="18"/>
  <c r="BJ28" i="18" s="1"/>
  <c r="AW28" i="18"/>
  <c r="BI28" i="18" s="1"/>
  <c r="AV28" i="18"/>
  <c r="BH28" i="18" s="1"/>
  <c r="AU28" i="18"/>
  <c r="BG28" i="18" s="1"/>
  <c r="AT28" i="18"/>
  <c r="BF28" i="18" s="1"/>
  <c r="AS28" i="18"/>
  <c r="BE28" i="18" s="1"/>
  <c r="AR28" i="18"/>
  <c r="BD28" i="18" s="1"/>
  <c r="BP28" i="18" s="1"/>
  <c r="AQ28" i="18"/>
  <c r="BC28" i="18" s="1"/>
  <c r="BO28" i="18" s="1"/>
  <c r="AP28" i="18"/>
  <c r="BB28" i="18" s="1"/>
  <c r="BN28" i="18" s="1"/>
  <c r="AO28" i="18"/>
  <c r="BA28" i="18" s="1"/>
  <c r="BM28" i="18" s="1"/>
  <c r="AN28" i="18"/>
  <c r="AZ28" i="18" s="1"/>
  <c r="BL28" i="18" s="1"/>
  <c r="AM28" i="18"/>
  <c r="AY28" i="18" s="1"/>
  <c r="BK28" i="18" s="1"/>
  <c r="R28" i="18"/>
  <c r="AW27" i="18"/>
  <c r="BI27" i="18" s="1"/>
  <c r="AV27" i="18"/>
  <c r="BH27" i="18" s="1"/>
  <c r="AU27" i="18"/>
  <c r="BG27" i="18" s="1"/>
  <c r="AT27" i="18"/>
  <c r="BF27" i="18" s="1"/>
  <c r="AS27" i="18"/>
  <c r="BE27" i="18" s="1"/>
  <c r="AR27" i="18"/>
  <c r="BD27" i="18" s="1"/>
  <c r="BP27" i="18" s="1"/>
  <c r="AQ27" i="18"/>
  <c r="BC27" i="18" s="1"/>
  <c r="BO27" i="18" s="1"/>
  <c r="AP27" i="18"/>
  <c r="BB27" i="18" s="1"/>
  <c r="BN27" i="18" s="1"/>
  <c r="AO27" i="18"/>
  <c r="BA27" i="18" s="1"/>
  <c r="BM27" i="18" s="1"/>
  <c r="AN27" i="18"/>
  <c r="AZ27" i="18" s="1"/>
  <c r="BL27" i="18" s="1"/>
  <c r="AM27" i="18"/>
  <c r="AY27" i="18" s="1"/>
  <c r="BK27" i="18" s="1"/>
  <c r="AL27" i="18"/>
  <c r="AX27" i="18" s="1"/>
  <c r="BJ27" i="18" s="1"/>
  <c r="R27" i="18"/>
  <c r="AW26" i="18"/>
  <c r="BI26" i="18" s="1"/>
  <c r="AV26" i="18"/>
  <c r="BH26" i="18" s="1"/>
  <c r="AU26" i="18"/>
  <c r="BG26" i="18" s="1"/>
  <c r="AT26" i="18"/>
  <c r="BF26" i="18" s="1"/>
  <c r="AS26" i="18"/>
  <c r="BE26" i="18" s="1"/>
  <c r="AR26" i="18"/>
  <c r="BD26" i="18" s="1"/>
  <c r="BP26" i="18" s="1"/>
  <c r="AQ26" i="18"/>
  <c r="BC26" i="18" s="1"/>
  <c r="BO26" i="18" s="1"/>
  <c r="AP26" i="18"/>
  <c r="BB26" i="18" s="1"/>
  <c r="BN26" i="18" s="1"/>
  <c r="AO26" i="18"/>
  <c r="BA26" i="18" s="1"/>
  <c r="BM26" i="18" s="1"/>
  <c r="AN26" i="18"/>
  <c r="AZ26" i="18" s="1"/>
  <c r="BL26" i="18" s="1"/>
  <c r="AM26" i="18"/>
  <c r="AY26" i="18" s="1"/>
  <c r="BK26" i="18" s="1"/>
  <c r="AL26" i="18"/>
  <c r="AX26" i="18" s="1"/>
  <c r="BJ26" i="18" s="1"/>
  <c r="R26" i="18"/>
  <c r="BO25" i="18"/>
  <c r="BG25" i="18"/>
  <c r="AY25" i="18"/>
  <c r="BK25" i="18" s="1"/>
  <c r="AW25" i="18"/>
  <c r="BI25" i="18" s="1"/>
  <c r="AV25" i="18"/>
  <c r="BH25" i="18" s="1"/>
  <c r="AU25" i="18"/>
  <c r="AT25" i="18"/>
  <c r="BF25" i="18" s="1"/>
  <c r="AS25" i="18"/>
  <c r="BE25" i="18" s="1"/>
  <c r="AR25" i="18"/>
  <c r="BD25" i="18" s="1"/>
  <c r="BP25" i="18" s="1"/>
  <c r="AQ25" i="18"/>
  <c r="BC25" i="18" s="1"/>
  <c r="AP25" i="18"/>
  <c r="BB25" i="18" s="1"/>
  <c r="BN25" i="18" s="1"/>
  <c r="AO25" i="18"/>
  <c r="BA25" i="18" s="1"/>
  <c r="BM25" i="18" s="1"/>
  <c r="AN25" i="18"/>
  <c r="AZ25" i="18" s="1"/>
  <c r="BL25" i="18" s="1"/>
  <c r="AM25" i="18"/>
  <c r="AL25" i="18"/>
  <c r="AX25" i="18" s="1"/>
  <c r="BJ25" i="18" s="1"/>
  <c r="R25" i="18"/>
  <c r="AV24" i="18"/>
  <c r="BH24" i="18" s="1"/>
  <c r="AU24" i="18"/>
  <c r="BG24" i="18" s="1"/>
  <c r="AT24" i="18"/>
  <c r="BF24" i="18" s="1"/>
  <c r="AS24" i="18"/>
  <c r="BE24" i="18" s="1"/>
  <c r="AR24" i="18"/>
  <c r="BD24" i="18" s="1"/>
  <c r="BP24" i="18" s="1"/>
  <c r="AQ24" i="18"/>
  <c r="BC24" i="18" s="1"/>
  <c r="BO24" i="18" s="1"/>
  <c r="AP24" i="18"/>
  <c r="BB24" i="18" s="1"/>
  <c r="BN24" i="18" s="1"/>
  <c r="AO24" i="18"/>
  <c r="BA24" i="18" s="1"/>
  <c r="BM24" i="18" s="1"/>
  <c r="AN24" i="18"/>
  <c r="AZ24" i="18" s="1"/>
  <c r="BL24" i="18" s="1"/>
  <c r="AM24" i="18"/>
  <c r="AY24" i="18" s="1"/>
  <c r="BK24" i="18" s="1"/>
  <c r="AL24" i="18"/>
  <c r="AX24" i="18" s="1"/>
  <c r="BJ24" i="18" s="1"/>
  <c r="AK24" i="18"/>
  <c r="AW24" i="18" s="1"/>
  <c r="BI24" i="18" s="1"/>
  <c r="R24" i="18"/>
  <c r="AU23" i="18"/>
  <c r="BG23" i="18" s="1"/>
  <c r="AT23" i="18"/>
  <c r="BF23" i="18" s="1"/>
  <c r="AS23" i="18"/>
  <c r="BE23" i="18" s="1"/>
  <c r="AR23" i="18"/>
  <c r="BD23" i="18" s="1"/>
  <c r="BP23" i="18" s="1"/>
  <c r="AQ23" i="18"/>
  <c r="BC23" i="18" s="1"/>
  <c r="BO23" i="18" s="1"/>
  <c r="AP23" i="18"/>
  <c r="BB23" i="18" s="1"/>
  <c r="BN23" i="18" s="1"/>
  <c r="AO23" i="18"/>
  <c r="BA23" i="18" s="1"/>
  <c r="BM23" i="18" s="1"/>
  <c r="AN23" i="18"/>
  <c r="AZ23" i="18" s="1"/>
  <c r="BL23" i="18" s="1"/>
  <c r="AM23" i="18"/>
  <c r="AY23" i="18" s="1"/>
  <c r="BK23" i="18" s="1"/>
  <c r="AL23" i="18"/>
  <c r="AX23" i="18" s="1"/>
  <c r="BJ23" i="18" s="1"/>
  <c r="AK23" i="18"/>
  <c r="AW23" i="18" s="1"/>
  <c r="BI23" i="18" s="1"/>
  <c r="AJ23" i="18"/>
  <c r="AV23" i="18" s="1"/>
  <c r="BH23" i="18" s="1"/>
  <c r="R23" i="18"/>
  <c r="AX22" i="18"/>
  <c r="BJ22" i="18" s="1"/>
  <c r="AU22" i="18"/>
  <c r="BG22" i="18" s="1"/>
  <c r="AT22" i="18"/>
  <c r="BF22" i="18" s="1"/>
  <c r="AS22" i="18"/>
  <c r="BE22" i="18" s="1"/>
  <c r="AR22" i="18"/>
  <c r="BD22" i="18" s="1"/>
  <c r="BP22" i="18" s="1"/>
  <c r="AQ22" i="18"/>
  <c r="BC22" i="18" s="1"/>
  <c r="BO22" i="18" s="1"/>
  <c r="AP22" i="18"/>
  <c r="BB22" i="18" s="1"/>
  <c r="BN22" i="18" s="1"/>
  <c r="AO22" i="18"/>
  <c r="BA22" i="18" s="1"/>
  <c r="BM22" i="18" s="1"/>
  <c r="AN22" i="18"/>
  <c r="AZ22" i="18" s="1"/>
  <c r="BL22" i="18" s="1"/>
  <c r="AM22" i="18"/>
  <c r="AY22" i="18" s="1"/>
  <c r="BK22" i="18" s="1"/>
  <c r="AL22" i="18"/>
  <c r="AK22" i="18"/>
  <c r="AW22" i="18" s="1"/>
  <c r="BI22" i="18" s="1"/>
  <c r="AJ22" i="18"/>
  <c r="AV22" i="18" s="1"/>
  <c r="BH22" i="18" s="1"/>
  <c r="R22" i="18"/>
  <c r="AU21" i="18"/>
  <c r="BG21" i="18" s="1"/>
  <c r="AT21" i="18"/>
  <c r="BF21" i="18" s="1"/>
  <c r="AS21" i="18"/>
  <c r="BE21" i="18" s="1"/>
  <c r="AR21" i="18"/>
  <c r="BD21" i="18" s="1"/>
  <c r="BP21" i="18" s="1"/>
  <c r="AQ21" i="18"/>
  <c r="BC21" i="18" s="1"/>
  <c r="BO21" i="18" s="1"/>
  <c r="AP21" i="18"/>
  <c r="BB21" i="18" s="1"/>
  <c r="BN21" i="18" s="1"/>
  <c r="AO21" i="18"/>
  <c r="BA21" i="18" s="1"/>
  <c r="BM21" i="18" s="1"/>
  <c r="AN21" i="18"/>
  <c r="AZ21" i="18" s="1"/>
  <c r="BL21" i="18" s="1"/>
  <c r="AM21" i="18"/>
  <c r="AY21" i="18" s="1"/>
  <c r="BK21" i="18" s="1"/>
  <c r="AL21" i="18"/>
  <c r="AX21" i="18" s="1"/>
  <c r="BJ21" i="18" s="1"/>
  <c r="AK21" i="18"/>
  <c r="AW21" i="18" s="1"/>
  <c r="BI21" i="18" s="1"/>
  <c r="AJ21" i="18"/>
  <c r="AV21" i="18" s="1"/>
  <c r="BH21" i="18" s="1"/>
  <c r="R21" i="18"/>
  <c r="AT20" i="18"/>
  <c r="BF20" i="18" s="1"/>
  <c r="AS20" i="18"/>
  <c r="BE20" i="18" s="1"/>
  <c r="AR20" i="18"/>
  <c r="BD20" i="18" s="1"/>
  <c r="BP20" i="18" s="1"/>
  <c r="AQ20" i="18"/>
  <c r="BC20" i="18" s="1"/>
  <c r="BO20" i="18" s="1"/>
  <c r="AP20" i="18"/>
  <c r="BB20" i="18" s="1"/>
  <c r="BN20" i="18" s="1"/>
  <c r="AO20" i="18"/>
  <c r="BA20" i="18" s="1"/>
  <c r="BM20" i="18" s="1"/>
  <c r="AN20" i="18"/>
  <c r="AZ20" i="18" s="1"/>
  <c r="BL20" i="18" s="1"/>
  <c r="AM20" i="18"/>
  <c r="AY20" i="18" s="1"/>
  <c r="BK20" i="18" s="1"/>
  <c r="AL20" i="18"/>
  <c r="AX20" i="18" s="1"/>
  <c r="BJ20" i="18" s="1"/>
  <c r="AK20" i="18"/>
  <c r="AW20" i="18" s="1"/>
  <c r="BI20" i="18" s="1"/>
  <c r="AJ20" i="18"/>
  <c r="AV20" i="18" s="1"/>
  <c r="BH20" i="18" s="1"/>
  <c r="AI20" i="18"/>
  <c r="AU20" i="18" s="1"/>
  <c r="BG20" i="18" s="1"/>
  <c r="R20" i="18"/>
  <c r="AR19" i="18"/>
  <c r="BD19" i="18" s="1"/>
  <c r="BP19" i="18" s="1"/>
  <c r="AQ19" i="18"/>
  <c r="BC19" i="18" s="1"/>
  <c r="BO19" i="18" s="1"/>
  <c r="AP19" i="18"/>
  <c r="BB19" i="18" s="1"/>
  <c r="BN19" i="18" s="1"/>
  <c r="AO19" i="18"/>
  <c r="BA19" i="18" s="1"/>
  <c r="BM19" i="18" s="1"/>
  <c r="AN19" i="18"/>
  <c r="AZ19" i="18" s="1"/>
  <c r="BL19" i="18" s="1"/>
  <c r="AM19" i="18"/>
  <c r="AY19" i="18" s="1"/>
  <c r="BK19" i="18" s="1"/>
  <c r="AL19" i="18"/>
  <c r="AX19" i="18" s="1"/>
  <c r="BJ19" i="18" s="1"/>
  <c r="AK19" i="18"/>
  <c r="AW19" i="18" s="1"/>
  <c r="BI19" i="18" s="1"/>
  <c r="AJ19" i="18"/>
  <c r="AV19" i="18" s="1"/>
  <c r="BH19" i="18" s="1"/>
  <c r="AI19" i="18"/>
  <c r="AU19" i="18" s="1"/>
  <c r="BG19" i="18" s="1"/>
  <c r="AH19" i="18"/>
  <c r="AT19" i="18" s="1"/>
  <c r="BF19" i="18" s="1"/>
  <c r="AG19" i="18"/>
  <c r="AS19" i="18" s="1"/>
  <c r="BE19" i="18" s="1"/>
  <c r="R19" i="18"/>
  <c r="AR18" i="18"/>
  <c r="BD18" i="18" s="1"/>
  <c r="BP18" i="18" s="1"/>
  <c r="AQ18" i="18"/>
  <c r="BC18" i="18" s="1"/>
  <c r="BO18" i="18" s="1"/>
  <c r="AP18" i="18"/>
  <c r="BB18" i="18" s="1"/>
  <c r="BN18" i="18" s="1"/>
  <c r="AO18" i="18"/>
  <c r="BA18" i="18" s="1"/>
  <c r="BM18" i="18" s="1"/>
  <c r="AN18" i="18"/>
  <c r="AZ18" i="18" s="1"/>
  <c r="BL18" i="18" s="1"/>
  <c r="AM18" i="18"/>
  <c r="AY18" i="18" s="1"/>
  <c r="BK18" i="18" s="1"/>
  <c r="AL18" i="18"/>
  <c r="AX18" i="18" s="1"/>
  <c r="BJ18" i="18" s="1"/>
  <c r="AK18" i="18"/>
  <c r="AW18" i="18" s="1"/>
  <c r="BI18" i="18" s="1"/>
  <c r="AJ18" i="18"/>
  <c r="AV18" i="18" s="1"/>
  <c r="BH18" i="18" s="1"/>
  <c r="AI18" i="18"/>
  <c r="AU18" i="18" s="1"/>
  <c r="BG18" i="18" s="1"/>
  <c r="AH18" i="18"/>
  <c r="AT18" i="18" s="1"/>
  <c r="BF18" i="18" s="1"/>
  <c r="AG18" i="18"/>
  <c r="AS18" i="18" s="1"/>
  <c r="BE18" i="18" s="1"/>
  <c r="R18" i="18"/>
  <c r="AR17" i="18"/>
  <c r="BD17" i="18" s="1"/>
  <c r="BP17" i="18" s="1"/>
  <c r="AQ17" i="18"/>
  <c r="BC17" i="18" s="1"/>
  <c r="BO17" i="18" s="1"/>
  <c r="AP17" i="18"/>
  <c r="BB17" i="18" s="1"/>
  <c r="BN17" i="18" s="1"/>
  <c r="AO17" i="18"/>
  <c r="BA17" i="18" s="1"/>
  <c r="BM17" i="18" s="1"/>
  <c r="AN17" i="18"/>
  <c r="AZ17" i="18" s="1"/>
  <c r="BL17" i="18" s="1"/>
  <c r="AM17" i="18"/>
  <c r="AY17" i="18" s="1"/>
  <c r="BK17" i="18" s="1"/>
  <c r="AL17" i="18"/>
  <c r="AX17" i="18" s="1"/>
  <c r="BJ17" i="18" s="1"/>
  <c r="AK17" i="18"/>
  <c r="AW17" i="18" s="1"/>
  <c r="BI17" i="18" s="1"/>
  <c r="AJ17" i="18"/>
  <c r="AV17" i="18" s="1"/>
  <c r="BH17" i="18" s="1"/>
  <c r="AI17" i="18"/>
  <c r="AU17" i="18" s="1"/>
  <c r="BG17" i="18" s="1"/>
  <c r="AH17" i="18"/>
  <c r="AT17" i="18" s="1"/>
  <c r="BF17" i="18" s="1"/>
  <c r="AG17" i="18"/>
  <c r="AS17" i="18" s="1"/>
  <c r="BE17" i="18" s="1"/>
  <c r="R17" i="18"/>
  <c r="AR16" i="18"/>
  <c r="BD16" i="18" s="1"/>
  <c r="BP16" i="18" s="1"/>
  <c r="AQ16" i="18"/>
  <c r="BC16" i="18" s="1"/>
  <c r="BO16" i="18" s="1"/>
  <c r="AP16" i="18"/>
  <c r="BB16" i="18" s="1"/>
  <c r="BN16" i="18" s="1"/>
  <c r="AO16" i="18"/>
  <c r="BA16" i="18" s="1"/>
  <c r="BM16" i="18" s="1"/>
  <c r="AN16" i="18"/>
  <c r="AZ16" i="18" s="1"/>
  <c r="BL16" i="18" s="1"/>
  <c r="AM16" i="18"/>
  <c r="AY16" i="18" s="1"/>
  <c r="BK16" i="18" s="1"/>
  <c r="AL16" i="18"/>
  <c r="AX16" i="18" s="1"/>
  <c r="BJ16" i="18" s="1"/>
  <c r="AK16" i="18"/>
  <c r="AW16" i="18" s="1"/>
  <c r="BI16" i="18" s="1"/>
  <c r="AJ16" i="18"/>
  <c r="AV16" i="18" s="1"/>
  <c r="BH16" i="18" s="1"/>
  <c r="AI16" i="18"/>
  <c r="AU16" i="18" s="1"/>
  <c r="BG16" i="18" s="1"/>
  <c r="AH16" i="18"/>
  <c r="AT16" i="18" s="1"/>
  <c r="BF16" i="18" s="1"/>
  <c r="AG16" i="18"/>
  <c r="AS16" i="18" s="1"/>
  <c r="BE16" i="18" s="1"/>
  <c r="R16" i="18"/>
  <c r="AR15" i="18"/>
  <c r="BD15" i="18" s="1"/>
  <c r="BP15" i="18" s="1"/>
  <c r="AQ15" i="18"/>
  <c r="BC15" i="18" s="1"/>
  <c r="BO15" i="18" s="1"/>
  <c r="AP15" i="18"/>
  <c r="BB15" i="18" s="1"/>
  <c r="BN15" i="18" s="1"/>
  <c r="AO15" i="18"/>
  <c r="BA15" i="18" s="1"/>
  <c r="BM15" i="18" s="1"/>
  <c r="AN15" i="18"/>
  <c r="AZ15" i="18" s="1"/>
  <c r="BL15" i="18" s="1"/>
  <c r="AM15" i="18"/>
  <c r="AY15" i="18" s="1"/>
  <c r="BK15" i="18" s="1"/>
  <c r="AL15" i="18"/>
  <c r="AX15" i="18" s="1"/>
  <c r="BJ15" i="18" s="1"/>
  <c r="AK15" i="18"/>
  <c r="AW15" i="18" s="1"/>
  <c r="BI15" i="18" s="1"/>
  <c r="AJ15" i="18"/>
  <c r="AV15" i="18" s="1"/>
  <c r="BH15" i="18" s="1"/>
  <c r="AI15" i="18"/>
  <c r="AU15" i="18" s="1"/>
  <c r="BG15" i="18" s="1"/>
  <c r="AH15" i="18"/>
  <c r="AT15" i="18" s="1"/>
  <c r="BF15" i="18" s="1"/>
  <c r="AG15" i="18"/>
  <c r="AS15" i="18" s="1"/>
  <c r="BE15" i="18" s="1"/>
  <c r="R15" i="18"/>
  <c r="AJ14" i="18"/>
  <c r="AV14" i="18" s="1"/>
  <c r="BH14" i="18" s="1"/>
  <c r="AI14" i="18"/>
  <c r="AU14" i="18" s="1"/>
  <c r="BG14" i="18" s="1"/>
  <c r="AH14" i="18"/>
  <c r="AT14" i="18" s="1"/>
  <c r="BF14" i="18" s="1"/>
  <c r="AG14" i="18"/>
  <c r="AS14" i="18" s="1"/>
  <c r="BE14" i="18" s="1"/>
  <c r="AF14" i="18"/>
  <c r="AR14" i="18" s="1"/>
  <c r="BD14" i="18" s="1"/>
  <c r="BP14" i="18" s="1"/>
  <c r="AE14" i="18"/>
  <c r="AQ14" i="18" s="1"/>
  <c r="BC14" i="18" s="1"/>
  <c r="BO14" i="18" s="1"/>
  <c r="AD14" i="18"/>
  <c r="AP14" i="18" s="1"/>
  <c r="BB14" i="18" s="1"/>
  <c r="BN14" i="18" s="1"/>
  <c r="AC14" i="18"/>
  <c r="AO14" i="18" s="1"/>
  <c r="BA14" i="18" s="1"/>
  <c r="BM14" i="18" s="1"/>
  <c r="AB14" i="18"/>
  <c r="AN14" i="18" s="1"/>
  <c r="AZ14" i="18" s="1"/>
  <c r="BL14" i="18" s="1"/>
  <c r="AA14" i="18"/>
  <c r="AM14" i="18" s="1"/>
  <c r="AY14" i="18" s="1"/>
  <c r="BK14" i="18" s="1"/>
  <c r="Z14" i="18"/>
  <c r="AL14" i="18" s="1"/>
  <c r="AX14" i="18" s="1"/>
  <c r="BJ14" i="18" s="1"/>
  <c r="Y14" i="18"/>
  <c r="AK14" i="18" s="1"/>
  <c r="AW14" i="18" s="1"/>
  <c r="BI14" i="18" s="1"/>
  <c r="X14" i="18"/>
  <c r="W14" i="18"/>
  <c r="R14" i="18"/>
  <c r="AT13" i="18"/>
  <c r="BF13" i="18" s="1"/>
  <c r="AH13" i="18"/>
  <c r="AG13" i="18"/>
  <c r="AS13" i="18" s="1"/>
  <c r="BE13" i="18" s="1"/>
  <c r="AF13" i="18"/>
  <c r="AR13" i="18" s="1"/>
  <c r="BD13" i="18" s="1"/>
  <c r="BP13" i="18" s="1"/>
  <c r="AE13" i="18"/>
  <c r="AQ13" i="18" s="1"/>
  <c r="BC13" i="18" s="1"/>
  <c r="BO13" i="18" s="1"/>
  <c r="AD13" i="18"/>
  <c r="AP13" i="18" s="1"/>
  <c r="BB13" i="18" s="1"/>
  <c r="BN13" i="18" s="1"/>
  <c r="AC13" i="18"/>
  <c r="AO13" i="18" s="1"/>
  <c r="BA13" i="18" s="1"/>
  <c r="BM13" i="18" s="1"/>
  <c r="AB13" i="18"/>
  <c r="AN13" i="18" s="1"/>
  <c r="AZ13" i="18" s="1"/>
  <c r="BL13" i="18" s="1"/>
  <c r="AA13" i="18"/>
  <c r="AM13" i="18" s="1"/>
  <c r="AY13" i="18" s="1"/>
  <c r="BK13" i="18" s="1"/>
  <c r="Z13" i="18"/>
  <c r="AL13" i="18" s="1"/>
  <c r="AX13" i="18" s="1"/>
  <c r="BJ13" i="18" s="1"/>
  <c r="Y13" i="18"/>
  <c r="AK13" i="18" s="1"/>
  <c r="AW13" i="18" s="1"/>
  <c r="BI13" i="18" s="1"/>
  <c r="X13" i="18"/>
  <c r="AJ13" i="18" s="1"/>
  <c r="AV13" i="18" s="1"/>
  <c r="BH13" i="18" s="1"/>
  <c r="W13" i="18"/>
  <c r="AI13" i="18" s="1"/>
  <c r="AU13" i="18" s="1"/>
  <c r="BG13" i="18" s="1"/>
  <c r="R13" i="18"/>
  <c r="AN12" i="18"/>
  <c r="AZ12" i="18" s="1"/>
  <c r="BL12" i="18" s="1"/>
  <c r="AH12" i="18"/>
  <c r="AT12" i="18" s="1"/>
  <c r="BF12" i="18" s="1"/>
  <c r="AG12" i="18"/>
  <c r="AS12" i="18" s="1"/>
  <c r="BE12" i="18" s="1"/>
  <c r="AF12" i="18"/>
  <c r="AR12" i="18" s="1"/>
  <c r="BD12" i="18" s="1"/>
  <c r="BP12" i="18" s="1"/>
  <c r="AE12" i="18"/>
  <c r="AQ12" i="18" s="1"/>
  <c r="BC12" i="18" s="1"/>
  <c r="BO12" i="18" s="1"/>
  <c r="AD12" i="18"/>
  <c r="AP12" i="18" s="1"/>
  <c r="BB12" i="18" s="1"/>
  <c r="BN12" i="18" s="1"/>
  <c r="AC12" i="18"/>
  <c r="AO12" i="18" s="1"/>
  <c r="BA12" i="18" s="1"/>
  <c r="BM12" i="18" s="1"/>
  <c r="AB12" i="18"/>
  <c r="AA12" i="18"/>
  <c r="AM12" i="18" s="1"/>
  <c r="AY12" i="18" s="1"/>
  <c r="BK12" i="18" s="1"/>
  <c r="Z12" i="18"/>
  <c r="AL12" i="18" s="1"/>
  <c r="AX12" i="18" s="1"/>
  <c r="BJ12" i="18" s="1"/>
  <c r="Y12" i="18"/>
  <c r="AK12" i="18" s="1"/>
  <c r="AW12" i="18" s="1"/>
  <c r="BI12" i="18" s="1"/>
  <c r="X12" i="18"/>
  <c r="AJ12" i="18" s="1"/>
  <c r="AV12" i="18" s="1"/>
  <c r="BH12" i="18" s="1"/>
  <c r="W12" i="18"/>
  <c r="AI12" i="18" s="1"/>
  <c r="AU12" i="18" s="1"/>
  <c r="BG12" i="18" s="1"/>
  <c r="R12" i="18"/>
  <c r="AK11" i="18"/>
  <c r="AW11" i="18" s="1"/>
  <c r="BI11" i="18" s="1"/>
  <c r="AH11" i="18"/>
  <c r="AT11" i="18" s="1"/>
  <c r="BF11" i="18" s="1"/>
  <c r="AG11" i="18"/>
  <c r="AS11" i="18" s="1"/>
  <c r="BE11" i="18" s="1"/>
  <c r="AF11" i="18"/>
  <c r="AR11" i="18" s="1"/>
  <c r="BD11" i="18" s="1"/>
  <c r="BP11" i="18" s="1"/>
  <c r="AE11" i="18"/>
  <c r="AQ11" i="18" s="1"/>
  <c r="BC11" i="18" s="1"/>
  <c r="BO11" i="18" s="1"/>
  <c r="AD11" i="18"/>
  <c r="AP11" i="18" s="1"/>
  <c r="BB11" i="18" s="1"/>
  <c r="BN11" i="18" s="1"/>
  <c r="AC11" i="18"/>
  <c r="AO11" i="18" s="1"/>
  <c r="BA11" i="18" s="1"/>
  <c r="BM11" i="18" s="1"/>
  <c r="AB11" i="18"/>
  <c r="AN11" i="18" s="1"/>
  <c r="AZ11" i="18" s="1"/>
  <c r="BL11" i="18" s="1"/>
  <c r="AA11" i="18"/>
  <c r="AM11" i="18" s="1"/>
  <c r="AY11" i="18" s="1"/>
  <c r="BK11" i="18" s="1"/>
  <c r="Z11" i="18"/>
  <c r="AL11" i="18" s="1"/>
  <c r="AX11" i="18" s="1"/>
  <c r="BJ11" i="18" s="1"/>
  <c r="Y11" i="18"/>
  <c r="X11" i="18"/>
  <c r="AJ11" i="18" s="1"/>
  <c r="AV11" i="18" s="1"/>
  <c r="BH11" i="18" s="1"/>
  <c r="W11" i="18"/>
  <c r="AI11" i="18" s="1"/>
  <c r="AU11" i="18" s="1"/>
  <c r="BG11" i="18" s="1"/>
  <c r="R11" i="18"/>
  <c r="AT10" i="18"/>
  <c r="BF10" i="18" s="1"/>
  <c r="AL10" i="18"/>
  <c r="AX10" i="18" s="1"/>
  <c r="BJ10" i="18" s="1"/>
  <c r="AH10" i="18"/>
  <c r="AG10" i="18"/>
  <c r="AS10" i="18" s="1"/>
  <c r="BE10" i="18" s="1"/>
  <c r="AF10" i="18"/>
  <c r="AR10" i="18" s="1"/>
  <c r="BD10" i="18" s="1"/>
  <c r="BP10" i="18" s="1"/>
  <c r="AE10" i="18"/>
  <c r="AQ10" i="18" s="1"/>
  <c r="BC10" i="18" s="1"/>
  <c r="BO10" i="18" s="1"/>
  <c r="AD10" i="18"/>
  <c r="AP10" i="18" s="1"/>
  <c r="BB10" i="18" s="1"/>
  <c r="BN10" i="18" s="1"/>
  <c r="AC10" i="18"/>
  <c r="AO10" i="18" s="1"/>
  <c r="BA10" i="18" s="1"/>
  <c r="BM10" i="18" s="1"/>
  <c r="AB10" i="18"/>
  <c r="AN10" i="18" s="1"/>
  <c r="AZ10" i="18" s="1"/>
  <c r="BL10" i="18" s="1"/>
  <c r="AA10" i="18"/>
  <c r="AM10" i="18" s="1"/>
  <c r="AY10" i="18" s="1"/>
  <c r="BK10" i="18" s="1"/>
  <c r="Z10" i="18"/>
  <c r="Y10" i="18"/>
  <c r="AK10" i="18" s="1"/>
  <c r="AW10" i="18" s="1"/>
  <c r="BI10" i="18" s="1"/>
  <c r="X10" i="18"/>
  <c r="AJ10" i="18" s="1"/>
  <c r="AV10" i="18" s="1"/>
  <c r="BH10" i="18" s="1"/>
  <c r="W10" i="18"/>
  <c r="AI10" i="18" s="1"/>
  <c r="AU10" i="18" s="1"/>
  <c r="BG10" i="18" s="1"/>
  <c r="R10" i="18"/>
  <c r="AH9" i="18"/>
  <c r="AT9" i="18" s="1"/>
  <c r="AG9" i="18"/>
  <c r="AS9" i="18" s="1"/>
  <c r="AF9" i="18"/>
  <c r="AE9" i="18"/>
  <c r="AD9" i="18"/>
  <c r="AC9" i="18"/>
  <c r="AB9" i="18"/>
  <c r="AN9" i="18" s="1"/>
  <c r="AA9" i="18"/>
  <c r="AM9" i="18" s="1"/>
  <c r="Z9" i="18"/>
  <c r="AL9" i="18" s="1"/>
  <c r="Y9" i="18"/>
  <c r="AK9" i="18" s="1"/>
  <c r="X9" i="18"/>
  <c r="W9" i="18"/>
  <c r="AI9" i="18" s="1"/>
  <c r="AU9" i="18" s="1"/>
  <c r="R9" i="18"/>
  <c r="BP6" i="18"/>
  <c r="BO6" i="18"/>
  <c r="BN6" i="18"/>
  <c r="BM6" i="18"/>
  <c r="BL6" i="18"/>
  <c r="BK6" i="18"/>
  <c r="BJ6" i="18"/>
  <c r="BI6" i="18"/>
  <c r="BH6" i="18"/>
  <c r="BG6" i="18"/>
  <c r="BF6" i="18"/>
  <c r="BE6" i="18"/>
  <c r="BD6" i="18"/>
  <c r="BC6" i="18"/>
  <c r="BB6" i="18"/>
  <c r="BA6" i="18"/>
  <c r="AZ6" i="18"/>
  <c r="AY6" i="18"/>
  <c r="AX6" i="18"/>
  <c r="AW6" i="18"/>
  <c r="AV6" i="18"/>
  <c r="AU6" i="18"/>
  <c r="AT6" i="18"/>
  <c r="AS6" i="18"/>
  <c r="AR6" i="18"/>
  <c r="AQ6" i="18"/>
  <c r="AP6" i="18"/>
  <c r="AO6" i="18"/>
  <c r="AN6" i="18"/>
  <c r="AM6" i="18"/>
  <c r="AL6" i="18"/>
  <c r="AK6" i="18"/>
  <c r="AJ6" i="18"/>
  <c r="AI6" i="18"/>
  <c r="AH6" i="18"/>
  <c r="AG6" i="18"/>
  <c r="AF6" i="18"/>
  <c r="AE6" i="18"/>
  <c r="AD6" i="18"/>
  <c r="AC6" i="18"/>
  <c r="AB6" i="18"/>
  <c r="AA6" i="18"/>
  <c r="Z6" i="18"/>
  <c r="Y6" i="18"/>
  <c r="X6" i="18"/>
  <c r="W6" i="18"/>
  <c r="V6" i="18"/>
  <c r="U6" i="18"/>
  <c r="AC29" i="18" l="1"/>
  <c r="AC62" i="18" s="1"/>
  <c r="W29" i="18"/>
  <c r="AE29" i="18"/>
  <c r="AE62" i="18" s="1"/>
  <c r="AQ9" i="18"/>
  <c r="BC9" i="18" s="1"/>
  <c r="BC29" i="18" s="1"/>
  <c r="BC62" i="18" s="1"/>
  <c r="X29" i="18"/>
  <c r="X62" i="18" s="1"/>
  <c r="AF29" i="18"/>
  <c r="AF62" i="18" s="1"/>
  <c r="R29" i="18"/>
  <c r="AN29" i="18"/>
  <c r="AN62" i="18" s="1"/>
  <c r="AD29" i="18"/>
  <c r="AD62" i="18" s="1"/>
  <c r="R59" i="18"/>
  <c r="BO9" i="18"/>
  <c r="AM29" i="18"/>
  <c r="AM62" i="18" s="1"/>
  <c r="AY9" i="18"/>
  <c r="AU29" i="18"/>
  <c r="AU62" i="18" s="1"/>
  <c r="BG9" i="18"/>
  <c r="AB29" i="18"/>
  <c r="AB62" i="18" s="1"/>
  <c r="AJ9" i="18"/>
  <c r="AR9" i="18"/>
  <c r="AZ9" i="18"/>
  <c r="AK29" i="18"/>
  <c r="AK62" i="18" s="1"/>
  <c r="AS29" i="18"/>
  <c r="AL29" i="18"/>
  <c r="AL62" i="18" s="1"/>
  <c r="AT29" i="18"/>
  <c r="AT62" i="18" s="1"/>
  <c r="W62" i="18"/>
  <c r="Y29" i="18"/>
  <c r="Y62" i="18" s="1"/>
  <c r="AG29" i="18"/>
  <c r="AO9" i="18"/>
  <c r="AW9" i="18"/>
  <c r="BE9" i="18"/>
  <c r="Z29" i="18"/>
  <c r="Z62" i="18" s="1"/>
  <c r="AH29" i="18"/>
  <c r="AH62" i="18" s="1"/>
  <c r="AP9" i="18"/>
  <c r="AX9" i="18"/>
  <c r="BF9" i="18"/>
  <c r="AA29" i="18"/>
  <c r="AA62" i="18" s="1"/>
  <c r="AI29" i="18"/>
  <c r="AI62" i="18" s="1"/>
  <c r="BK59" i="18"/>
  <c r="BL59" i="18"/>
  <c r="BG59" i="18"/>
  <c r="BI59" i="18"/>
  <c r="BJ59" i="18"/>
  <c r="BE59" i="18"/>
  <c r="BM59" i="18"/>
  <c r="BH59" i="18"/>
  <c r="BP59" i="18"/>
  <c r="BF59" i="18"/>
  <c r="BN59" i="18"/>
  <c r="AF30" i="18" l="1"/>
  <c r="AQ29" i="18"/>
  <c r="AQ62" i="18" s="1"/>
  <c r="AJ29" i="18"/>
  <c r="AJ62" i="18" s="1"/>
  <c r="AV9" i="18"/>
  <c r="BE29" i="18"/>
  <c r="AO29" i="18"/>
  <c r="AO62" i="18" s="1"/>
  <c r="BA9" i="18"/>
  <c r="BP60" i="18"/>
  <c r="BG29" i="18"/>
  <c r="BG62" i="18" s="1"/>
  <c r="AW29" i="18"/>
  <c r="AW62" i="18" s="1"/>
  <c r="BI9" i="18"/>
  <c r="AY29" i="18"/>
  <c r="AY62" i="18" s="1"/>
  <c r="BK9" i="18"/>
  <c r="AG62" i="18"/>
  <c r="AZ29" i="18"/>
  <c r="AZ62" i="18" s="1"/>
  <c r="BL9" i="18"/>
  <c r="BO29" i="18"/>
  <c r="BO62" i="18" s="1"/>
  <c r="AP29" i="18"/>
  <c r="AP62" i="18" s="1"/>
  <c r="BB9" i="18"/>
  <c r="AS62" i="18"/>
  <c r="BF29" i="18"/>
  <c r="BF62" i="18" s="1"/>
  <c r="AX29" i="18"/>
  <c r="AX62" i="18" s="1"/>
  <c r="BJ9" i="18"/>
  <c r="AR29" i="18"/>
  <c r="AR62" i="18" s="1"/>
  <c r="BD9" i="18"/>
  <c r="BL29" i="18" l="1"/>
  <c r="BL62" i="18" s="1"/>
  <c r="BI29" i="18"/>
  <c r="BI62" i="18" s="1"/>
  <c r="BE62" i="18"/>
  <c r="BD29" i="18"/>
  <c r="BD62" i="18" s="1"/>
  <c r="BP9" i="18"/>
  <c r="AR30" i="18"/>
  <c r="AV29" i="18"/>
  <c r="BH9" i="18"/>
  <c r="BJ29" i="18"/>
  <c r="BJ62" i="18" s="1"/>
  <c r="BB29" i="18"/>
  <c r="BB62" i="18" s="1"/>
  <c r="BN9" i="18"/>
  <c r="BA29" i="18"/>
  <c r="BA62" i="18" s="1"/>
  <c r="BM9" i="18"/>
  <c r="BK29" i="18"/>
  <c r="BK62" i="18" s="1"/>
  <c r="BH29" i="18" l="1"/>
  <c r="AV62" i="18"/>
  <c r="BD30" i="18"/>
  <c r="BN29" i="18"/>
  <c r="BN62" i="18" s="1"/>
  <c r="BM29" i="18"/>
  <c r="BM62" i="18" s="1"/>
  <c r="BP29" i="18"/>
  <c r="BP62" i="18" s="1"/>
  <c r="BH62" i="18" l="1"/>
  <c r="BP30" i="18"/>
  <c r="M8" i="9" l="1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9" i="9"/>
  <c r="M7" i="9"/>
  <c r="M6" i="9"/>
  <c r="N6" i="5" l="1"/>
  <c r="L6" i="5"/>
  <c r="K6" i="5"/>
  <c r="J6" i="5"/>
  <c r="I6" i="5"/>
  <c r="H6" i="5"/>
  <c r="G6" i="5"/>
  <c r="F6" i="5"/>
  <c r="E6" i="5"/>
  <c r="D6" i="5"/>
  <c r="C6" i="5"/>
  <c r="J10" i="5" l="1"/>
  <c r="M6" i="5"/>
  <c r="D10" i="5"/>
  <c r="L10" i="5"/>
  <c r="F10" i="5"/>
  <c r="N10" i="5"/>
  <c r="E10" i="5"/>
  <c r="I10" i="5"/>
  <c r="I9" i="5"/>
  <c r="J9" i="5"/>
  <c r="C9" i="5"/>
  <c r="K9" i="5"/>
  <c r="G9" i="5"/>
  <c r="L9" i="5"/>
  <c r="E9" i="5"/>
  <c r="M9" i="5"/>
  <c r="N9" i="5"/>
  <c r="D9" i="5"/>
  <c r="F9" i="5"/>
  <c r="H10" i="5"/>
  <c r="G10" i="5"/>
  <c r="C10" i="5"/>
  <c r="K10" i="5"/>
  <c r="H9" i="5"/>
  <c r="O10" i="5" l="1"/>
  <c r="H11" i="5"/>
  <c r="L11" i="5"/>
  <c r="D11" i="5"/>
  <c r="M10" i="5"/>
  <c r="F11" i="5"/>
  <c r="G11" i="5"/>
  <c r="J11" i="5"/>
  <c r="I11" i="5"/>
  <c r="K11" i="5"/>
  <c r="C11" i="5"/>
  <c r="M11" i="5"/>
  <c r="E11" i="5"/>
  <c r="N11" i="5"/>
</calcChain>
</file>

<file path=xl/sharedStrings.xml><?xml version="1.0" encoding="utf-8"?>
<sst xmlns="http://schemas.openxmlformats.org/spreadsheetml/2006/main" count="578" uniqueCount="133">
  <si>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</si>
  <si>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</si>
  <si>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</si>
  <si>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</si>
  <si>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</si>
  <si>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</si>
  <si>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</si>
  <si>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</si>
  <si>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</si>
  <si>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</si>
  <si>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</si>
  <si>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</si>
  <si>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Sweetbay</t>
  </si>
  <si>
    <t>Northern Preserve</t>
  </si>
  <si>
    <t>Cattle Ranch</t>
  </si>
  <si>
    <t>Twin Lakes</t>
  </si>
  <si>
    <t>Blue Heron</t>
  </si>
  <si>
    <t>Babcock Preserve</t>
  </si>
  <si>
    <t>Lakeside</t>
  </si>
  <si>
    <t>Magnolia Springs</t>
  </si>
  <si>
    <t>Egret (MRT)</t>
  </si>
  <si>
    <t>Pelican (Fl Maid)</t>
  </si>
  <si>
    <t>Nassau</t>
  </si>
  <si>
    <t>Palm Bay (KJZ)</t>
  </si>
  <si>
    <t>Union Springs</t>
  </si>
  <si>
    <t>Orange Blossom (Campbell)</t>
  </si>
  <si>
    <t>Sabal Palm (Iota Carol)</t>
  </si>
  <si>
    <t>Trailside</t>
  </si>
  <si>
    <t>Billing Start</t>
  </si>
  <si>
    <t xml:space="preserve">Rodeo </t>
  </si>
  <si>
    <t>SUBSCRIPTION CHARGE</t>
  </si>
  <si>
    <t>SUBSCRIPTION CREDIT RATE</t>
  </si>
  <si>
    <t>Percent Subscribed</t>
  </si>
  <si>
    <t>SUBSCRIPTION CREDIT</t>
  </si>
  <si>
    <t>Capacity MW</t>
  </si>
  <si>
    <t>Fort Drum (Revels/Putnum)</t>
  </si>
  <si>
    <t>Forecasted Sub. Charges</t>
  </si>
  <si>
    <t>Forecasted Sub. Credits</t>
  </si>
  <si>
    <t>NET Monthly</t>
  </si>
  <si>
    <t>Generation (MWh)</t>
  </si>
  <si>
    <t>Generation Perf.  (Act MWh / Fcst MWh)</t>
  </si>
  <si>
    <t>Monthly Total</t>
  </si>
  <si>
    <t>Annual Total</t>
  </si>
  <si>
    <t>Discovery (Kennedy)</t>
  </si>
  <si>
    <t>COD</t>
  </si>
  <si>
    <t xml:space="preserve">Assumptions: </t>
  </si>
  <si>
    <t>NEA Solar Index</t>
  </si>
  <si>
    <t>01/2023</t>
  </si>
  <si>
    <t>01/2024</t>
  </si>
  <si>
    <t>05/2023</t>
  </si>
  <si>
    <t>02/2023</t>
  </si>
  <si>
    <t>03/2023</t>
  </si>
  <si>
    <t>04/2023</t>
  </si>
  <si>
    <t>06/2023</t>
  </si>
  <si>
    <t>07/2023</t>
  </si>
  <si>
    <t>08/2023</t>
  </si>
  <si>
    <t>09/2023</t>
  </si>
  <si>
    <t>10/2023</t>
  </si>
  <si>
    <t>11/2023</t>
  </si>
  <si>
    <t>12/2023</t>
  </si>
  <si>
    <t>Total Subscription Charge</t>
  </si>
  <si>
    <t>Total Subscription Credit</t>
  </si>
  <si>
    <t>Generation Month/Year</t>
  </si>
  <si>
    <t>Billing Month/Year</t>
  </si>
  <si>
    <t>Willow (Delmonte South)</t>
  </si>
  <si>
    <t>FY</t>
  </si>
  <si>
    <t>Etonia Creek</t>
  </si>
  <si>
    <t>Wild Azalea</t>
  </si>
  <si>
    <t>Chautauqua</t>
  </si>
  <si>
    <t>Shirer Branch</t>
  </si>
  <si>
    <t>Pink Trail</t>
  </si>
  <si>
    <t>Cypress Pond</t>
  </si>
  <si>
    <t>Saw Palmetto</t>
  </si>
  <si>
    <t>Big Juniper Creek</t>
  </si>
  <si>
    <t>Sparkleberry</t>
  </si>
  <si>
    <t>Little Pine</t>
  </si>
  <si>
    <t>Thomas Creek</t>
  </si>
  <si>
    <t>Hawthorne Creek</t>
  </si>
  <si>
    <t>Sambucus</t>
  </si>
  <si>
    <t>Three Creeks</t>
  </si>
  <si>
    <t>Wild Quail</t>
  </si>
  <si>
    <t>Pecan Tree</t>
  </si>
  <si>
    <t>Honeybell</t>
  </si>
  <si>
    <t>Hendry Isles</t>
  </si>
  <si>
    <t>Big Water</t>
  </si>
  <si>
    <t>Rayland</t>
  </si>
  <si>
    <t>Iron Rock</t>
  </si>
  <si>
    <t>New River</t>
  </si>
  <si>
    <t>Georges Lake</t>
  </si>
  <si>
    <t>Cedar Trail</t>
  </si>
  <si>
    <t>ORIG</t>
  </si>
  <si>
    <t>EXT</t>
  </si>
  <si>
    <t>Generation Profile - MWh</t>
  </si>
  <si>
    <t>Note: Gen Profiles from T.See emails in ST Sharepoint&gt;Reporting_Budgets&gt;ActMonthlyOutput-Billing&gt;ST Generation Forecast</t>
  </si>
  <si>
    <t>COD-Actual</t>
  </si>
  <si>
    <t>Tracker</t>
  </si>
  <si>
    <t>Fixed</t>
  </si>
  <si>
    <t>Site</t>
  </si>
  <si>
    <t>Type</t>
  </si>
  <si>
    <t>Billing</t>
  </si>
  <si>
    <t>Generation</t>
  </si>
  <si>
    <t>Gen YR</t>
  </si>
  <si>
    <t>24 Sites</t>
  </si>
  <si>
    <t>20 Sites</t>
  </si>
  <si>
    <t>20 Sites Annual</t>
  </si>
  <si>
    <t>24 Sites Annual</t>
  </si>
  <si>
    <t>44 Sites</t>
  </si>
  <si>
    <t>Losses Delta Yr1 v Yr2 = 0.30%; therefore Yr1=Yr2 after degradation</t>
  </si>
  <si>
    <t>ST Phase 1 - Original Pricing</t>
  </si>
  <si>
    <t>YR</t>
  </si>
  <si>
    <t>Charge</t>
  </si>
  <si>
    <t>ST-Ext -  Pricing</t>
  </si>
  <si>
    <t>Credit cents/kWh</t>
  </si>
  <si>
    <t>Start Year</t>
  </si>
  <si>
    <t>GENERATION (MWh)</t>
  </si>
  <si>
    <t>Degradation ST1</t>
  </si>
  <si>
    <t>ST-EX; March 2020 Enrollee</t>
  </si>
  <si>
    <t>March 2020- Feb 2021</t>
  </si>
  <si>
    <t>March 2021-Feb 2022</t>
  </si>
  <si>
    <t>March 2022-Feb 2023</t>
  </si>
  <si>
    <t>REVISED NCF - YR1 12X24 Data from Tim See email "STP1_GenProfiles_SettlementFiling_2021"</t>
  </si>
  <si>
    <t>COD-Fcst</t>
  </si>
  <si>
    <t>P1</t>
  </si>
  <si>
    <t>YR1 12X24 Data from Tim See email "STEX-GenProfiles_SettlementFiling_2021"; First 6 updated with new NCFs provided by Tim</t>
  </si>
  <si>
    <t>Credit calculations assume 95% subscription until 2025 billing year then 98% for the remaining life of the program</t>
  </si>
  <si>
    <t>Credit calculations - updated assumption beginning in Aug 2022 to 98% for Phase 1 sites</t>
  </si>
  <si>
    <t>Credit calculations assume 98% subscription for Phase 1 of the life of the program to account for program churn, and 95% for STE as we expect enrollments to ramp up over time</t>
  </si>
  <si>
    <t>2023 Total</t>
  </si>
  <si>
    <t>FCR-22-004487</t>
  </si>
  <si>
    <t>FCR-22-004488</t>
  </si>
  <si>
    <t>FCR-22-004489</t>
  </si>
  <si>
    <t>FCR-22-004490</t>
  </si>
  <si>
    <t>FCR-22-004491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</si>
</sst>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&quot;$&quot;#,##0"/>
    <numFmt numFmtId="165" formatCode="0.0%"/>
    <numFmt numFmtId="166" formatCode="0.0000000"/>
    <numFmt numFmtId="167" formatCode="0.0000%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7">
    <xf numFmtId="0" fontId="0" fillId="0" borderId="0"/>
    <xf numFmtId="9" fontId="6" fillId="0" borderId="0" applyFont="0" applyFill="0" applyBorder="0" applyAlignment="0" applyProtection="0"/>
    <xf numFmtId="0" fontId="11" fillId="0" borderId="0"/>
    <xf numFmtId="0" fontId="6" fillId="0" borderId="0"/>
    <xf numFmtId="9" fontId="11" fillId="0" borderId="0" applyFont="0" applyFill="0" applyBorder="0" applyAlignment="0" applyProtection="0"/>
    <xf numFmtId="0" fontId="6" fillId="0" borderId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  <xf numFmtId="0" fontId="19" fillId="10" borderId="10" applyNumberFormat="0" applyAlignment="0" applyProtection="0"/>
    <xf numFmtId="0" fontId="20" fillId="11" borderId="11" applyNumberFormat="0" applyAlignment="0" applyProtection="0"/>
    <xf numFmtId="0" fontId="21" fillId="11" borderId="10" applyNumberFormat="0" applyAlignment="0" applyProtection="0"/>
    <xf numFmtId="0" fontId="22" fillId="0" borderId="12" applyNumberFormat="0" applyFill="0" applyAlignment="0" applyProtection="0"/>
    <xf numFmtId="0" fontId="8" fillId="12" borderId="13" applyNumberFormat="0" applyAlignment="0" applyProtection="0"/>
    <xf numFmtId="0" fontId="5" fillId="0" borderId="0" applyNumberFormat="0" applyFill="0" applyBorder="0" applyAlignment="0" applyProtection="0"/>
    <xf numFmtId="0" fontId="6" fillId="13" borderId="14" applyNumberFormat="0" applyFont="0" applyAlignment="0" applyProtection="0"/>
    <xf numFmtId="0" fontId="23" fillId="0" borderId="0" applyNumberFormat="0" applyFill="0" applyBorder="0" applyAlignment="0" applyProtection="0"/>
    <xf numFmtId="0" fontId="1" fillId="0" borderId="15" applyNumberFormat="0" applyFill="0" applyAlignment="0" applyProtection="0"/>
    <xf numFmtId="0" fontId="2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4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</cellStyleXfs>
  <cellXfs count="109">
    <xf numFmtId="0" fontId="0" fillId="0" borderId="0" xfId="0"/>
    <xf numFmtId="0" fontId="4" fillId="0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0" fillId="0" borderId="0" xfId="0" applyFont="1" applyBorder="1"/>
    <xf numFmtId="0" fontId="5" fillId="0" borderId="0" xfId="0" applyFont="1" applyBorder="1"/>
    <xf numFmtId="0" fontId="0" fillId="0" borderId="0" xfId="0" applyFont="1" applyBorder="1" applyAlignment="1">
      <alignment horizontal="center"/>
    </xf>
    <xf numFmtId="164" fontId="0" fillId="0" borderId="2" xfId="0" applyNumberFormat="1" applyFont="1" applyFill="1" applyBorder="1"/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3" fontId="0" fillId="0" borderId="0" xfId="0" applyNumberFormat="1" applyFont="1" applyBorder="1"/>
    <xf numFmtId="3" fontId="0" fillId="2" borderId="2" xfId="0" applyNumberFormat="1" applyFont="1" applyFill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14" fontId="0" fillId="2" borderId="2" xfId="0" applyNumberFormat="1" applyFont="1" applyFill="1" applyBorder="1" applyAlignment="1">
      <alignment horizontal="center"/>
    </xf>
    <xf numFmtId="9" fontId="0" fillId="2" borderId="2" xfId="0" applyNumberFormat="1" applyFont="1" applyFill="1" applyBorder="1"/>
    <xf numFmtId="14" fontId="0" fillId="0" borderId="2" xfId="0" applyNumberFormat="1" applyFont="1" applyBorder="1" applyAlignment="1">
      <alignment horizontal="center"/>
    </xf>
    <xf numFmtId="9" fontId="0" fillId="0" borderId="2" xfId="0" applyNumberFormat="1" applyFont="1" applyBorder="1"/>
    <xf numFmtId="0" fontId="0" fillId="2" borderId="0" xfId="0" applyFont="1" applyFill="1" applyBorder="1" applyAlignment="1">
      <alignment horizontal="center"/>
    </xf>
    <xf numFmtId="164" fontId="0" fillId="2" borderId="2" xfId="0" applyNumberFormat="1" applyFont="1" applyFill="1" applyBorder="1"/>
    <xf numFmtId="164" fontId="0" fillId="0" borderId="2" xfId="0" applyNumberFormat="1" applyFont="1" applyBorder="1"/>
    <xf numFmtId="0" fontId="0" fillId="0" borderId="0" xfId="0" applyFont="1" applyFill="1" applyBorder="1"/>
    <xf numFmtId="0" fontId="1" fillId="0" borderId="0" xfId="0" applyFont="1" applyBorder="1" applyAlignment="1">
      <alignment horizontal="right"/>
    </xf>
    <xf numFmtId="6" fontId="0" fillId="0" borderId="2" xfId="0" applyNumberFormat="1" applyFont="1" applyFill="1" applyBorder="1" applyAlignment="1">
      <alignment horizontal="right"/>
    </xf>
    <xf numFmtId="6" fontId="0" fillId="0" borderId="2" xfId="0" applyNumberFormat="1" applyFont="1" applyFill="1" applyBorder="1"/>
    <xf numFmtId="6" fontId="1" fillId="0" borderId="0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9" fontId="0" fillId="0" borderId="2" xfId="1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49" fontId="0" fillId="0" borderId="0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Font="1" applyBorder="1"/>
    <xf numFmtId="164" fontId="1" fillId="0" borderId="0" xfId="0" applyNumberFormat="1" applyFont="1" applyFill="1" applyBorder="1"/>
    <xf numFmtId="164" fontId="1" fillId="0" borderId="0" xfId="0" applyNumberFormat="1" applyFont="1" applyBorder="1"/>
    <xf numFmtId="0" fontId="1" fillId="0" borderId="0" xfId="0" applyFont="1" applyBorder="1"/>
    <xf numFmtId="14" fontId="0" fillId="0" borderId="2" xfId="0" applyNumberFormat="1" applyFont="1" applyFill="1" applyBorder="1" applyAlignment="1">
      <alignment horizontal="center"/>
    </xf>
    <xf numFmtId="3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Fill="1" applyBorder="1"/>
    <xf numFmtId="0" fontId="1" fillId="0" borderId="0" xfId="0" applyFont="1"/>
    <xf numFmtId="0" fontId="2" fillId="0" borderId="3" xfId="0" applyFont="1" applyFill="1" applyBorder="1" applyAlignment="1">
      <alignment horizontal="right" wrapText="1"/>
    </xf>
    <xf numFmtId="0" fontId="7" fillId="3" borderId="0" xfId="0" applyFont="1" applyFill="1"/>
    <xf numFmtId="4" fontId="0" fillId="0" borderId="0" xfId="0" applyNumberFormat="1"/>
    <xf numFmtId="0" fontId="0" fillId="0" borderId="1" xfId="0" applyBorder="1"/>
    <xf numFmtId="14" fontId="0" fillId="0" borderId="0" xfId="0" applyNumberFormat="1"/>
    <xf numFmtId="14" fontId="0" fillId="0" borderId="1" xfId="0" applyNumberFormat="1" applyBorder="1"/>
    <xf numFmtId="14" fontId="7" fillId="3" borderId="0" xfId="0" applyNumberFormat="1" applyFont="1" applyFill="1"/>
    <xf numFmtId="0" fontId="0" fillId="2" borderId="0" xfId="0" applyFill="1"/>
    <xf numFmtId="14" fontId="0" fillId="2" borderId="0" xfId="0" applyNumberFormat="1" applyFill="1"/>
    <xf numFmtId="0" fontId="0" fillId="2" borderId="1" xfId="0" applyFill="1" applyBorder="1"/>
    <xf numFmtId="14" fontId="0" fillId="2" borderId="1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3" fontId="0" fillId="0" borderId="0" xfId="0" applyNumberFormat="1"/>
    <xf numFmtId="3" fontId="0" fillId="0" borderId="1" xfId="0" applyNumberFormat="1" applyBorder="1"/>
    <xf numFmtId="3" fontId="1" fillId="0" borderId="0" xfId="0" applyNumberFormat="1" applyFont="1"/>
    <xf numFmtId="0" fontId="7" fillId="3" borderId="0" xfId="0" applyFont="1" applyFill="1" applyAlignment="1">
      <alignment horizontal="right"/>
    </xf>
    <xf numFmtId="3" fontId="0" fillId="2" borderId="1" xfId="0" applyNumberFormat="1" applyFill="1" applyBorder="1"/>
    <xf numFmtId="0" fontId="0" fillId="4" borderId="0" xfId="0" applyFill="1"/>
    <xf numFmtId="10" fontId="0" fillId="4" borderId="0" xfId="0" applyNumberFormat="1" applyFill="1"/>
    <xf numFmtId="0" fontId="9" fillId="0" borderId="0" xfId="0" applyFont="1"/>
    <xf numFmtId="0" fontId="7" fillId="3" borderId="0" xfId="0" applyFont="1" applyFill="1" applyAlignment="1">
      <alignment horizontal="left" indent="1"/>
    </xf>
    <xf numFmtId="166" fontId="0" fillId="2" borderId="2" xfId="0" applyNumberFormat="1" applyFont="1" applyFill="1" applyBorder="1"/>
    <xf numFmtId="166" fontId="0" fillId="0" borderId="2" xfId="0" applyNumberFormat="1" applyFont="1" applyBorder="1"/>
    <xf numFmtId="166" fontId="0" fillId="0" borderId="2" xfId="0" applyNumberFormat="1" applyFont="1" applyFill="1" applyBorder="1"/>
    <xf numFmtId="166" fontId="1" fillId="0" borderId="0" xfId="0" applyNumberFormat="1" applyFont="1" applyBorder="1"/>
    <xf numFmtId="0" fontId="0" fillId="0" borderId="0" xfId="0" applyAlignment="1">
      <alignment horizontal="center"/>
    </xf>
    <xf numFmtId="0" fontId="8" fillId="5" borderId="0" xfId="0" applyFont="1" applyFill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3" fontId="0" fillId="0" borderId="0" xfId="0" applyNumberFormat="1" applyFill="1" applyBorder="1"/>
    <xf numFmtId="0" fontId="0" fillId="2" borderId="0" xfId="0" applyFill="1" applyBorder="1"/>
    <xf numFmtId="0" fontId="0" fillId="0" borderId="0" xfId="0" applyBorder="1"/>
    <xf numFmtId="3" fontId="0" fillId="0" borderId="0" xfId="0" applyNumberFormat="1" applyBorder="1"/>
    <xf numFmtId="3" fontId="1" fillId="0" borderId="0" xfId="0" applyNumberFormat="1" applyFont="1" applyBorder="1"/>
    <xf numFmtId="0" fontId="2" fillId="0" borderId="0" xfId="0" applyFont="1" applyFill="1" applyBorder="1" applyAlignment="1">
      <alignment horizontal="right" wrapText="1"/>
    </xf>
    <xf numFmtId="0" fontId="0" fillId="0" borderId="2" xfId="0" applyFont="1" applyFill="1" applyBorder="1" applyAlignment="1">
      <alignment horizontal="center"/>
    </xf>
    <xf numFmtId="0" fontId="0" fillId="2" borderId="0" xfId="0" applyFont="1" applyFill="1" applyBorder="1"/>
    <xf numFmtId="3" fontId="1" fillId="0" borderId="0" xfId="0" applyNumberFormat="1" applyFont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10" fontId="1" fillId="0" borderId="0" xfId="1" applyNumberFormat="1" applyFont="1"/>
    <xf numFmtId="165" fontId="0" fillId="0" borderId="0" xfId="1" applyNumberFormat="1" applyFont="1" applyFill="1" applyBorder="1"/>
    <xf numFmtId="167" fontId="0" fillId="0" borderId="0" xfId="1" applyNumberFormat="1" applyFont="1" applyFill="1" applyBorder="1"/>
    <xf numFmtId="0" fontId="8" fillId="6" borderId="0" xfId="0" applyFont="1" applyFill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166" fontId="0" fillId="0" borderId="5" xfId="0" applyNumberFormat="1" applyBorder="1"/>
    <xf numFmtId="0" fontId="0" fillId="0" borderId="6" xfId="0" applyBorder="1"/>
    <xf numFmtId="0" fontId="0" fillId="0" borderId="0" xfId="0"/>
    <xf numFmtId="49" fontId="1" fillId="0" borderId="0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9" fontId="0" fillId="0" borderId="0" xfId="1" applyFont="1" applyBorder="1" applyAlignment="1">
      <alignment horizontal="center"/>
    </xf>
    <xf numFmtId="164" fontId="0" fillId="0" borderId="0" xfId="0" applyNumberFormat="1" applyFont="1" applyFill="1" applyBorder="1"/>
    <xf numFmtId="6" fontId="0" fillId="0" borderId="0" xfId="0" applyNumberFormat="1" applyFont="1" applyFill="1" applyBorder="1"/>
    <xf numFmtId="0" fontId="1" fillId="38" borderId="0" xfId="0" applyFont="1" applyFill="1"/>
    <xf numFmtId="0" fontId="0" fillId="38" borderId="0" xfId="0" applyFill="1"/>
    <xf numFmtId="14" fontId="0" fillId="38" borderId="0" xfId="0" applyNumberFormat="1" applyFill="1"/>
    <xf numFmtId="0" fontId="1" fillId="38" borderId="0" xfId="0" applyFont="1" applyFill="1" applyBorder="1" applyAlignment="1">
      <alignment horizontal="center"/>
    </xf>
    <xf numFmtId="0" fontId="1" fillId="38" borderId="0" xfId="0" applyFont="1" applyFill="1" applyBorder="1"/>
    <xf numFmtId="0" fontId="0" fillId="38" borderId="0" xfId="0" applyFont="1" applyFill="1" applyBorder="1" applyAlignment="1">
      <alignment horizontal="center"/>
    </xf>
    <xf numFmtId="49" fontId="1" fillId="38" borderId="2" xfId="0" applyNumberFormat="1" applyFont="1" applyFill="1" applyBorder="1" applyAlignment="1">
      <alignment horizontal="center"/>
    </xf>
    <xf numFmtId="49" fontId="1" fillId="38" borderId="0" xfId="0" applyNumberFormat="1" applyFont="1" applyFill="1" applyBorder="1" applyAlignment="1">
      <alignment horizontal="center"/>
    </xf>
    <xf numFmtId="164" fontId="0" fillId="38" borderId="2" xfId="0" applyNumberFormat="1" applyFont="1" applyFill="1" applyBorder="1"/>
    <xf numFmtId="164" fontId="1" fillId="38" borderId="16" xfId="0" applyNumberFormat="1" applyFont="1" applyFill="1" applyBorder="1"/>
    <xf numFmtId="0" fontId="3" fillId="0" borderId="3" xfId="0" applyFont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10" fillId="6" borderId="0" xfId="0" applyFont="1" applyFill="1" applyAlignment="1">
      <alignment horizontal="center"/>
    </xf>
  </cellXfs>
  <cellStyles count="47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1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2" xfId="2" xr:uid="{2D428E39-5004-4F12-887A-8DEB79F97738}"/>
    <cellStyle name="Normal 4" xfId="3" xr:uid="{882609D5-40D8-4888-A093-F92339373089}"/>
    <cellStyle name="Normal 5" xfId="5" xr:uid="{118CB7A9-FBBF-46AC-8FC3-3477F94E5F26}"/>
    <cellStyle name="Note" xfId="20" builtinId="10" customBuiltin="1"/>
    <cellStyle name="Output" xfId="15" builtinId="21" customBuiltin="1"/>
    <cellStyle name="Percent" xfId="1" builtinId="5"/>
    <cellStyle name="Percent 2" xfId="4" xr:uid="{46E801EB-C70E-446E-A1DA-D3C62D8705AB}"/>
    <cellStyle name="Title" xfId="6" builtinId="15" customBuiltin="1"/>
    <cellStyle name="Total" xfId="22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990033"/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43F24-9F99-475B-A5E9-9F6A0A3C3137}">
  <sheetPr>
    <tabColor rgb="FF92D050"/>
  </sheetPr>
  <dimension ref="A1:Q13"/>
  <sheetViews>
    <sheetView zoomScale="90" zoomScaleNormal="90" workbookViewId="0"/>
  </sheetViews>
  <sheetFormatPr defaultRowHeight="15" x14ac:dyDescent="0.25"/>
  <cols>
    <col min="1" max="1" width="14" bestFit="1" customWidth="1"/>
    <col min="2" max="2" width="39.140625" customWidth="1"/>
    <col min="3" max="13" width="13.28515625" customWidth="1"/>
    <col min="14" max="14" width="13.28515625" style="89" customWidth="1"/>
    <col min="15" max="15" width="13.85546875" style="89" bestFit="1" customWidth="1"/>
    <col min="16" max="16" width="12" bestFit="1" customWidth="1"/>
  </cols>
  <sheetData>
    <row r="1" spans="1:17" s="89" customFormat="1" x14ac:dyDescent="0.25">
      <c r="A1" s="89" t="s">
        <v>128</v>
      </c>
    </row>
    <row r="2" spans="1:17" s="89" customFormat="1" x14ac:dyDescent="0.25"/>
    <row r="3" spans="1:17" s="5" customFormat="1" x14ac:dyDescent="0.25">
      <c r="B3" s="6"/>
    </row>
    <row r="4" spans="1:17" s="33" customFormat="1" x14ac:dyDescent="0.25">
      <c r="A4" s="31"/>
      <c r="B4" s="32" t="s">
        <v>63</v>
      </c>
      <c r="C4" s="32" t="s">
        <v>50</v>
      </c>
      <c r="D4" s="32" t="s">
        <v>51</v>
      </c>
      <c r="E4" s="32" t="s">
        <v>52</v>
      </c>
      <c r="F4" s="32" t="s">
        <v>49</v>
      </c>
      <c r="G4" s="32" t="s">
        <v>53</v>
      </c>
      <c r="H4" s="32" t="s">
        <v>54</v>
      </c>
      <c r="I4" s="32" t="s">
        <v>55</v>
      </c>
      <c r="J4" s="32" t="s">
        <v>56</v>
      </c>
      <c r="K4" s="32" t="s">
        <v>57</v>
      </c>
      <c r="L4" s="32" t="s">
        <v>58</v>
      </c>
      <c r="M4" s="32" t="s">
        <v>59</v>
      </c>
      <c r="N4" s="32" t="s">
        <v>48</v>
      </c>
      <c r="O4" s="90"/>
    </row>
    <row r="5" spans="1:17" s="33" customFormat="1" x14ac:dyDescent="0.25">
      <c r="A5" s="31"/>
      <c r="B5" s="32" t="s">
        <v>62</v>
      </c>
      <c r="C5" s="101" t="s">
        <v>47</v>
      </c>
      <c r="D5" s="101" t="s">
        <v>50</v>
      </c>
      <c r="E5" s="101" t="s">
        <v>51</v>
      </c>
      <c r="F5" s="101" t="s">
        <v>52</v>
      </c>
      <c r="G5" s="101" t="s">
        <v>49</v>
      </c>
      <c r="H5" s="101" t="s">
        <v>53</v>
      </c>
      <c r="I5" s="101" t="s">
        <v>54</v>
      </c>
      <c r="J5" s="101" t="s">
        <v>55</v>
      </c>
      <c r="K5" s="101" t="s">
        <v>56</v>
      </c>
      <c r="L5" s="101" t="s">
        <v>57</v>
      </c>
      <c r="M5" s="101" t="s">
        <v>58</v>
      </c>
      <c r="N5" s="101" t="s">
        <v>59</v>
      </c>
      <c r="O5" s="102" t="s">
        <v>127</v>
      </c>
    </row>
    <row r="6" spans="1:17" s="5" customFormat="1" x14ac:dyDescent="0.25">
      <c r="A6" s="7"/>
      <c r="B6" s="3" t="s">
        <v>39</v>
      </c>
      <c r="C6" s="13">
        <f>'ST1-EXT Fcst 2023 GEN'!C6+'ST-EXT Fcst 2023 GEN'!C6</f>
        <v>218184.28093589999</v>
      </c>
      <c r="D6" s="13">
        <f>'ST1-EXT Fcst 2023 GEN'!D6+'ST-EXT Fcst 2023 GEN'!D6</f>
        <v>255438.40098040004</v>
      </c>
      <c r="E6" s="13">
        <f>'ST1-EXT Fcst 2023 GEN'!E6+'ST-EXT Fcst 2023 GEN'!E6</f>
        <v>345383.58076066984</v>
      </c>
      <c r="F6" s="13">
        <f>'ST1-EXT Fcst 2023 GEN'!F6+'ST-EXT Fcst 2023 GEN'!F6</f>
        <v>365696.09794894076</v>
      </c>
      <c r="G6" s="13">
        <f>'ST1-EXT Fcst 2023 GEN'!G6+'ST-EXT Fcst 2023 GEN'!G6</f>
        <v>388209.93501756439</v>
      </c>
      <c r="H6" s="13">
        <f>'ST1-EXT Fcst 2023 GEN'!H6+'ST-EXT Fcst 2023 GEN'!H6</f>
        <v>388390.20561218035</v>
      </c>
      <c r="I6" s="13">
        <f>'ST1-EXT Fcst 2023 GEN'!I6+'ST-EXT Fcst 2023 GEN'!I6</f>
        <v>402728.20677704434</v>
      </c>
      <c r="J6" s="13">
        <f>'ST1-EXT Fcst 2023 GEN'!J6+'ST-EXT Fcst 2023 GEN'!J6</f>
        <v>388154.30775209429</v>
      </c>
      <c r="K6" s="13">
        <f>'ST1-EXT Fcst 2023 GEN'!K6+'ST-EXT Fcst 2023 GEN'!K6</f>
        <v>350063.29069715901</v>
      </c>
      <c r="L6" s="13">
        <f>'ST1-EXT Fcst 2023 GEN'!L6+'ST-EXT Fcst 2023 GEN'!L6</f>
        <v>343133.45720194111</v>
      </c>
      <c r="M6" s="13">
        <f>'ST1-EXT Fcst 2023 GEN'!M6+'ST-EXT Fcst 2023 GEN'!M6</f>
        <v>284176.554937904</v>
      </c>
      <c r="N6" s="13">
        <f>'ST1-EXT Fcst 2023 GEN'!N6+'ST-EXT Fcst 2023 GEN'!N6</f>
        <v>249659.75850860731</v>
      </c>
      <c r="O6" s="91"/>
      <c r="P6" s="11"/>
      <c r="Q6" s="11"/>
    </row>
    <row r="7" spans="1:17" s="5" customFormat="1" x14ac:dyDescent="0.25">
      <c r="A7" s="7"/>
      <c r="B7" s="3" t="s">
        <v>40</v>
      </c>
      <c r="C7" s="27">
        <f>'ST1-EXT Fcst 2023 GEN'!C7+'ST-EXT Fcst 2023 GEN'!C7</f>
        <v>0</v>
      </c>
      <c r="D7" s="27">
        <f>'ST1-EXT Fcst 2023 GEN'!D7+'ST-EXT Fcst 2023 GEN'!D7</f>
        <v>0</v>
      </c>
      <c r="E7" s="27">
        <f>'ST1-EXT Fcst 2023 GEN'!E7+'ST-EXT Fcst 2023 GEN'!E7</f>
        <v>0</v>
      </c>
      <c r="F7" s="27">
        <f>'ST1-EXT Fcst 2023 GEN'!F7+'ST-EXT Fcst 2023 GEN'!F7</f>
        <v>0</v>
      </c>
      <c r="G7" s="27">
        <f>'ST1-EXT Fcst 2023 GEN'!G7+'ST-EXT Fcst 2023 GEN'!G7</f>
        <v>0</v>
      </c>
      <c r="H7" s="27">
        <f>'ST1-EXT Fcst 2023 GEN'!H7+'ST-EXT Fcst 2023 GEN'!H7</f>
        <v>0</v>
      </c>
      <c r="I7" s="27">
        <f>'ST1-EXT Fcst 2023 GEN'!I7+'ST-EXT Fcst 2023 GEN'!I7</f>
        <v>0</v>
      </c>
      <c r="J7" s="27">
        <f>'ST1-EXT Fcst 2023 GEN'!J7+'ST-EXT Fcst 2023 GEN'!J7</f>
        <v>0</v>
      </c>
      <c r="K7" s="27">
        <f>'ST1-EXT Fcst 2023 GEN'!K7+'ST-EXT Fcst 2023 GEN'!K7</f>
        <v>0</v>
      </c>
      <c r="L7" s="27">
        <f>'ST1-EXT Fcst 2023 GEN'!L7+'ST-EXT Fcst 2023 GEN'!L7</f>
        <v>0</v>
      </c>
      <c r="M7" s="27">
        <f>'ST1-EXT Fcst 2023 GEN'!M7+'ST-EXT Fcst 2023 GEN'!M7</f>
        <v>0</v>
      </c>
      <c r="N7" s="27">
        <f>'ST1-EXT Fcst 2023 GEN'!N7+'ST-EXT Fcst 2023 GEN'!N7</f>
        <v>0</v>
      </c>
      <c r="O7" s="92"/>
      <c r="P7" s="11"/>
      <c r="Q7" s="11"/>
    </row>
    <row r="8" spans="1:17" s="5" customFormat="1" x14ac:dyDescent="0.25">
      <c r="A8" s="7"/>
      <c r="B8" s="3" t="s">
        <v>46</v>
      </c>
      <c r="C8" s="27">
        <f>'ST1-EXT Fcst 2023 GEN'!C8+'ST-EXT Fcst 2023 GEN'!C8</f>
        <v>0</v>
      </c>
      <c r="D8" s="27">
        <f>'ST1-EXT Fcst 2023 GEN'!D8+'ST-EXT Fcst 2023 GEN'!D8</f>
        <v>0</v>
      </c>
      <c r="E8" s="27">
        <f>'ST1-EXT Fcst 2023 GEN'!E8+'ST-EXT Fcst 2023 GEN'!E8</f>
        <v>0</v>
      </c>
      <c r="F8" s="27">
        <f>'ST1-EXT Fcst 2023 GEN'!F8+'ST-EXT Fcst 2023 GEN'!F8</f>
        <v>0</v>
      </c>
      <c r="G8" s="27">
        <f>'ST1-EXT Fcst 2023 GEN'!G8+'ST-EXT Fcst 2023 GEN'!G8</f>
        <v>0</v>
      </c>
      <c r="H8" s="27">
        <f>'ST1-EXT Fcst 2023 GEN'!H8+'ST-EXT Fcst 2023 GEN'!H8</f>
        <v>0</v>
      </c>
      <c r="I8" s="27">
        <f>'ST1-EXT Fcst 2023 GEN'!I8+'ST-EXT Fcst 2023 GEN'!I8</f>
        <v>0</v>
      </c>
      <c r="J8" s="27">
        <f>'ST1-EXT Fcst 2023 GEN'!J8+'ST-EXT Fcst 2023 GEN'!J8</f>
        <v>0</v>
      </c>
      <c r="K8" s="27">
        <f>'ST1-EXT Fcst 2023 GEN'!K8+'ST-EXT Fcst 2023 GEN'!K8</f>
        <v>0</v>
      </c>
      <c r="L8" s="27">
        <f>'ST1-EXT Fcst 2023 GEN'!L8+'ST-EXT Fcst 2023 GEN'!L8</f>
        <v>0</v>
      </c>
      <c r="M8" s="27">
        <f>'ST1-EXT Fcst 2023 GEN'!M8+'ST-EXT Fcst 2023 GEN'!M8</f>
        <v>0</v>
      </c>
      <c r="N8" s="27">
        <f>'ST1-EXT Fcst 2023 GEN'!N8+'ST-EXT Fcst 2023 GEN'!N8</f>
        <v>0</v>
      </c>
      <c r="O8" s="92"/>
      <c r="P8" s="11"/>
      <c r="Q8" s="11"/>
    </row>
    <row r="9" spans="1:17" s="5" customFormat="1" x14ac:dyDescent="0.25">
      <c r="A9" s="7"/>
      <c r="B9" s="3" t="s">
        <v>36</v>
      </c>
      <c r="C9" s="8">
        <f>'ST1-EXT Fcst 2023 GEN'!C9+'ST-EXT Fcst 2023 GEN'!C9</f>
        <v>9870951.9999999963</v>
      </c>
      <c r="D9" s="8">
        <f>'ST1-EXT Fcst 2023 GEN'!D9+'ST-EXT Fcst 2023 GEN'!D9</f>
        <v>11306268.999999996</v>
      </c>
      <c r="E9" s="8">
        <f>'ST1-EXT Fcst 2023 GEN'!E9+'ST-EXT Fcst 2023 GEN'!E9</f>
        <v>11306268.999999996</v>
      </c>
      <c r="F9" s="8">
        <f>'ST1-EXT Fcst 2023 GEN'!F9+'ST-EXT Fcst 2023 GEN'!F9</f>
        <v>11306268.999999996</v>
      </c>
      <c r="G9" s="8">
        <f>'ST1-EXT Fcst 2023 GEN'!G9+'ST-EXT Fcst 2023 GEN'!G9</f>
        <v>11306268.999999996</v>
      </c>
      <c r="H9" s="8">
        <f>'ST1-EXT Fcst 2023 GEN'!H9+'ST-EXT Fcst 2023 GEN'!H9</f>
        <v>11306268.999999996</v>
      </c>
      <c r="I9" s="8">
        <f>'ST1-EXT Fcst 2023 GEN'!I9+'ST-EXT Fcst 2023 GEN'!I9</f>
        <v>12741585.999999996</v>
      </c>
      <c r="J9" s="8">
        <f>'ST1-EXT Fcst 2023 GEN'!J9+'ST-EXT Fcst 2023 GEN'!J9</f>
        <v>12741585.999999996</v>
      </c>
      <c r="K9" s="8">
        <f>'ST1-EXT Fcst 2023 GEN'!K9+'ST-EXT Fcst 2023 GEN'!K9</f>
        <v>12741585.999999996</v>
      </c>
      <c r="L9" s="8">
        <f>'ST1-EXT Fcst 2023 GEN'!L9+'ST-EXT Fcst 2023 GEN'!L9</f>
        <v>12741585.999999996</v>
      </c>
      <c r="M9" s="8">
        <f>'ST1-EXT Fcst 2023 GEN'!M9+'ST-EXT Fcst 2023 GEN'!M9</f>
        <v>12741585.999999996</v>
      </c>
      <c r="N9" s="8">
        <f>'ST1-EXT Fcst 2023 GEN'!N9+'ST-EXT Fcst 2023 GEN'!N9</f>
        <v>12741585.999999996</v>
      </c>
      <c r="O9" s="93"/>
      <c r="P9" s="11"/>
      <c r="Q9" s="11"/>
    </row>
    <row r="10" spans="1:17" s="5" customFormat="1" ht="15.75" thickBot="1" x14ac:dyDescent="0.3">
      <c r="A10" s="7"/>
      <c r="B10" s="4" t="s">
        <v>37</v>
      </c>
      <c r="C10" s="103">
        <f>'ST1-EXT Fcst 2023 GEN'!C10+'ST-EXT Fcst 2023 GEN'!C10</f>
        <v>7871544.1659398181</v>
      </c>
      <c r="D10" s="103">
        <f>'ST1-EXT Fcst 2023 GEN'!D10+'ST-EXT Fcst 2023 GEN'!D10</f>
        <v>9153167.5882438459</v>
      </c>
      <c r="E10" s="103">
        <f>'ST1-EXT Fcst 2023 GEN'!E10+'ST-EXT Fcst 2023 GEN'!E10</f>
        <v>12427890.930236949</v>
      </c>
      <c r="F10" s="103">
        <f>'ST1-EXT Fcst 2023 GEN'!F10+'ST-EXT Fcst 2023 GEN'!F10</f>
        <v>13182141.672369588</v>
      </c>
      <c r="G10" s="103">
        <f>'ST1-EXT Fcst 2023 GEN'!G10+'ST-EXT Fcst 2023 GEN'!G10</f>
        <v>13996007.250817927</v>
      </c>
      <c r="H10" s="103">
        <f>'ST1-EXT Fcst 2023 GEN'!H10+'ST-EXT Fcst 2023 GEN'!H10</f>
        <v>13924988.166602548</v>
      </c>
      <c r="I10" s="103">
        <f>'ST1-EXT Fcst 2023 GEN'!I10+'ST-EXT Fcst 2023 GEN'!I10</f>
        <v>14451627.418519011</v>
      </c>
      <c r="J10" s="103">
        <f>'ST1-EXT Fcst 2023 GEN'!J10+'ST-EXT Fcst 2023 GEN'!J10</f>
        <v>13932605.309324421</v>
      </c>
      <c r="K10" s="103">
        <f>'ST1-EXT Fcst 2023 GEN'!K10+'ST-EXT Fcst 2023 GEN'!K10</f>
        <v>12563840.708710473</v>
      </c>
      <c r="L10" s="103">
        <f>'ST1-EXT Fcst 2023 GEN'!L10+'ST-EXT Fcst 2023 GEN'!L10</f>
        <v>12320633.163212661</v>
      </c>
      <c r="M10" s="103">
        <f>'ST1-EXT Fcst 2023 GEN'!M10+'ST-EXT Fcst 2023 GEN'!M10</f>
        <v>10212861.063836716</v>
      </c>
      <c r="N10" s="103">
        <f>'ST1-EXT Fcst 2023 GEN'!N10+'ST-EXT Fcst 2023 GEN'!N10</f>
        <v>8982822.6269961018</v>
      </c>
      <c r="O10" s="104">
        <f>SUM(C10:N10)</f>
        <v>143020130.06481004</v>
      </c>
      <c r="P10" s="11"/>
      <c r="Q10" s="11"/>
    </row>
    <row r="11" spans="1:17" s="5" customFormat="1" ht="15.75" thickTop="1" x14ac:dyDescent="0.25">
      <c r="A11" s="7"/>
      <c r="B11" s="23" t="s">
        <v>38</v>
      </c>
      <c r="C11" s="24">
        <f>'ST1-EXT Fcst 2023 GEN'!C11+'ST-EXT Fcst 2023 GEN'!C11</f>
        <v>1999407.8340601781</v>
      </c>
      <c r="D11" s="24">
        <f>'ST1-EXT Fcst 2023 GEN'!D11+'ST-EXT Fcst 2023 GEN'!D11</f>
        <v>2153101.4117561509</v>
      </c>
      <c r="E11" s="24">
        <f>'ST1-EXT Fcst 2023 GEN'!E11+'ST-EXT Fcst 2023 GEN'!E11</f>
        <v>-1121621.9302369528</v>
      </c>
      <c r="F11" s="24">
        <f>'ST1-EXT Fcst 2023 GEN'!F11+'ST-EXT Fcst 2023 GEN'!F11</f>
        <v>-1875872.6723695919</v>
      </c>
      <c r="G11" s="24">
        <f>'ST1-EXT Fcst 2023 GEN'!G11+'ST-EXT Fcst 2023 GEN'!G11</f>
        <v>-2689738.2508179308</v>
      </c>
      <c r="H11" s="24">
        <f>'ST1-EXT Fcst 2023 GEN'!H11+'ST-EXT Fcst 2023 GEN'!H11</f>
        <v>-2618719.1666025524</v>
      </c>
      <c r="I11" s="24">
        <f>'ST1-EXT Fcst 2023 GEN'!I11+'ST-EXT Fcst 2023 GEN'!I11</f>
        <v>-1710041.4185190145</v>
      </c>
      <c r="J11" s="24">
        <f>'ST1-EXT Fcst 2023 GEN'!J11+'ST-EXT Fcst 2023 GEN'!J11</f>
        <v>-1191019.3093244242</v>
      </c>
      <c r="K11" s="24">
        <f>'ST1-EXT Fcst 2023 GEN'!K11+'ST-EXT Fcst 2023 GEN'!K11</f>
        <v>177745.29128952278</v>
      </c>
      <c r="L11" s="24">
        <f>'ST1-EXT Fcst 2023 GEN'!L11+'ST-EXT Fcst 2023 GEN'!L11</f>
        <v>420952.83678733418</v>
      </c>
      <c r="M11" s="24">
        <f>'ST1-EXT Fcst 2023 GEN'!M11+'ST-EXT Fcst 2023 GEN'!M11</f>
        <v>2528724.9361632802</v>
      </c>
      <c r="N11" s="24">
        <f>'ST1-EXT Fcst 2023 GEN'!N11+'ST-EXT Fcst 2023 GEN'!N11</f>
        <v>3758763.3730038935</v>
      </c>
      <c r="O11" s="94"/>
      <c r="P11" s="11"/>
      <c r="Q11" s="11"/>
    </row>
    <row r="12" spans="1:17" s="5" customFormat="1" x14ac:dyDescent="0.25">
      <c r="A12" s="7"/>
      <c r="B12" s="22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7" s="5" customFormat="1" x14ac:dyDescent="0.25">
      <c r="A13" s="30" t="s">
        <v>45</v>
      </c>
      <c r="B13" s="29" t="s">
        <v>126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5E698-C507-41FB-9CB3-D28B8F850849}">
  <sheetPr>
    <tabColor theme="9" tint="0.59999389629810485"/>
  </sheetPr>
  <dimension ref="A1:O157"/>
  <sheetViews>
    <sheetView zoomScale="90" zoomScaleNormal="90" workbookViewId="0">
      <pane xSplit="2" ySplit="5" topLeftCell="C6" activePane="bottomRight" state="frozen"/>
      <selection pane="topRight"/>
      <selection pane="bottomLeft"/>
      <selection pane="bottomRight" activeCell="C6" sqref="C6"/>
    </sheetView>
  </sheetViews>
  <sheetFormatPr defaultColWidth="9.140625" defaultRowHeight="15" x14ac:dyDescent="0.25"/>
  <cols>
    <col min="1" max="1" width="14.7109375" style="7" customWidth="1"/>
    <col min="2" max="2" width="41.28515625" style="5" customWidth="1"/>
    <col min="3" max="13" width="13.28515625" style="5" customWidth="1"/>
    <col min="14" max="14" width="13.85546875" style="5" bestFit="1" customWidth="1"/>
    <col min="15" max="15" width="13.5703125" style="5" bestFit="1" customWidth="1"/>
    <col min="16" max="16384" width="9.140625" style="5"/>
  </cols>
  <sheetData>
    <row r="1" spans="1:15" x14ac:dyDescent="0.25">
      <c r="A1" s="7" t="s">
        <v>129</v>
      </c>
    </row>
    <row r="3" spans="1:15" x14ac:dyDescent="0.25">
      <c r="A3" s="5"/>
      <c r="B3" s="6"/>
    </row>
    <row r="4" spans="1:15" s="33" customFormat="1" x14ac:dyDescent="0.25">
      <c r="A4" s="31"/>
      <c r="B4" s="32" t="s">
        <v>63</v>
      </c>
      <c r="C4" s="32" t="s">
        <v>50</v>
      </c>
      <c r="D4" s="32" t="s">
        <v>51</v>
      </c>
      <c r="E4" s="32" t="s">
        <v>52</v>
      </c>
      <c r="F4" s="32" t="s">
        <v>49</v>
      </c>
      <c r="G4" s="32" t="s">
        <v>53</v>
      </c>
      <c r="H4" s="32" t="s">
        <v>54</v>
      </c>
      <c r="I4" s="32" t="s">
        <v>55</v>
      </c>
      <c r="J4" s="32" t="s">
        <v>56</v>
      </c>
      <c r="K4" s="32" t="s">
        <v>57</v>
      </c>
      <c r="L4" s="32" t="s">
        <v>58</v>
      </c>
      <c r="M4" s="32" t="s">
        <v>59</v>
      </c>
      <c r="N4" s="32" t="s">
        <v>48</v>
      </c>
    </row>
    <row r="5" spans="1:15" s="33" customFormat="1" x14ac:dyDescent="0.25">
      <c r="A5" s="31"/>
      <c r="B5" s="32" t="s">
        <v>62</v>
      </c>
      <c r="C5" s="32" t="s">
        <v>47</v>
      </c>
      <c r="D5" s="32" t="s">
        <v>50</v>
      </c>
      <c r="E5" s="32" t="s">
        <v>51</v>
      </c>
      <c r="F5" s="32" t="s">
        <v>52</v>
      </c>
      <c r="G5" s="32" t="s">
        <v>49</v>
      </c>
      <c r="H5" s="32" t="s">
        <v>53</v>
      </c>
      <c r="I5" s="32" t="s">
        <v>54</v>
      </c>
      <c r="J5" s="32" t="s">
        <v>55</v>
      </c>
      <c r="K5" s="32" t="s">
        <v>56</v>
      </c>
      <c r="L5" s="32" t="s">
        <v>57</v>
      </c>
      <c r="M5" s="32" t="s">
        <v>58</v>
      </c>
      <c r="N5" s="32" t="s">
        <v>59</v>
      </c>
    </row>
    <row r="6" spans="1:15" x14ac:dyDescent="0.25">
      <c r="B6" s="3" t="s">
        <v>39</v>
      </c>
      <c r="C6" s="13">
        <f>C38</f>
        <v>218184.28093589999</v>
      </c>
      <c r="D6" s="13">
        <f t="shared" ref="D6:N6" si="0">D38</f>
        <v>222541.00158040004</v>
      </c>
      <c r="E6" s="13">
        <f t="shared" si="0"/>
        <v>297693.79306066985</v>
      </c>
      <c r="F6" s="13">
        <f t="shared" si="0"/>
        <v>313756.12664894079</v>
      </c>
      <c r="G6" s="13">
        <f t="shared" si="0"/>
        <v>330104.42371756438</v>
      </c>
      <c r="H6" s="13">
        <f t="shared" si="0"/>
        <v>284906.03161218035</v>
      </c>
      <c r="I6" s="13">
        <f t="shared" si="0"/>
        <v>297932.97837704432</v>
      </c>
      <c r="J6" s="13">
        <f t="shared" si="0"/>
        <v>288659.03375209431</v>
      </c>
      <c r="K6" s="13">
        <f t="shared" si="0"/>
        <v>259404.89359715901</v>
      </c>
      <c r="L6" s="13">
        <f t="shared" si="0"/>
        <v>256320.91820194112</v>
      </c>
      <c r="M6" s="13">
        <f t="shared" si="0"/>
        <v>215908.024937904</v>
      </c>
      <c r="N6" s="13">
        <f t="shared" si="0"/>
        <v>194157.2829086073</v>
      </c>
      <c r="O6" s="11"/>
    </row>
    <row r="7" spans="1:15" x14ac:dyDescent="0.25">
      <c r="B7" s="3" t="s">
        <v>40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5" x14ac:dyDescent="0.25">
      <c r="B8" s="3" t="s">
        <v>46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5" x14ac:dyDescent="0.25">
      <c r="B9" s="3" t="s">
        <v>36</v>
      </c>
      <c r="C9" s="8">
        <f>C85</f>
        <v>9870951.9999999963</v>
      </c>
      <c r="D9" s="8">
        <f t="shared" ref="D9:N9" si="1">D85</f>
        <v>9870951.9999999963</v>
      </c>
      <c r="E9" s="8">
        <f t="shared" si="1"/>
        <v>9870951.9999999963</v>
      </c>
      <c r="F9" s="8">
        <f t="shared" si="1"/>
        <v>9870951.9999999963</v>
      </c>
      <c r="G9" s="8">
        <f t="shared" si="1"/>
        <v>9870951.9999999963</v>
      </c>
      <c r="H9" s="8">
        <f t="shared" si="1"/>
        <v>9870951.9999999963</v>
      </c>
      <c r="I9" s="8">
        <f t="shared" si="1"/>
        <v>9870951.9999999963</v>
      </c>
      <c r="J9" s="8">
        <f t="shared" si="1"/>
        <v>9870951.9999999963</v>
      </c>
      <c r="K9" s="8">
        <f t="shared" si="1"/>
        <v>9870951.9999999963</v>
      </c>
      <c r="L9" s="8">
        <f t="shared" si="1"/>
        <v>9870951.9999999963</v>
      </c>
      <c r="M9" s="8">
        <f t="shared" si="1"/>
        <v>9870951.9999999963</v>
      </c>
      <c r="N9" s="8">
        <f t="shared" si="1"/>
        <v>9870951.9999999963</v>
      </c>
      <c r="O9" s="11"/>
    </row>
    <row r="10" spans="1:15" x14ac:dyDescent="0.25">
      <c r="B10" s="4" t="s">
        <v>37</v>
      </c>
      <c r="C10" s="8">
        <f>C154</f>
        <v>7871544.1659398181</v>
      </c>
      <c r="D10" s="8">
        <f t="shared" ref="D10:N10" si="2">D154</f>
        <v>8028726.5813759891</v>
      </c>
      <c r="E10" s="8">
        <f t="shared" si="2"/>
        <v>10797842.541101901</v>
      </c>
      <c r="F10" s="8">
        <f t="shared" si="2"/>
        <v>11406820.987742476</v>
      </c>
      <c r="G10" s="8">
        <f t="shared" si="2"/>
        <v>12009946.929261215</v>
      </c>
      <c r="H10" s="8">
        <f t="shared" si="2"/>
        <v>10387874.263080789</v>
      </c>
      <c r="I10" s="8">
        <f t="shared" si="2"/>
        <v>10869701.360952195</v>
      </c>
      <c r="J10" s="8">
        <f t="shared" si="2"/>
        <v>10531832.965138661</v>
      </c>
      <c r="K10" s="8">
        <f t="shared" si="2"/>
        <v>9465114.9378171694</v>
      </c>
      <c r="L10" s="8">
        <f t="shared" si="2"/>
        <v>9353359.7451833021</v>
      </c>
      <c r="M10" s="8">
        <f t="shared" si="2"/>
        <v>7879426.3239895161</v>
      </c>
      <c r="N10" s="8">
        <f t="shared" si="2"/>
        <v>7085734.6903939582</v>
      </c>
      <c r="O10" s="11"/>
    </row>
    <row r="11" spans="1:15" x14ac:dyDescent="0.25">
      <c r="B11" s="23" t="s">
        <v>38</v>
      </c>
      <c r="C11" s="24">
        <f>C9-C10</f>
        <v>1999407.8340601781</v>
      </c>
      <c r="D11" s="24">
        <f t="shared" ref="D11:N11" si="3">D9-D10</f>
        <v>1842225.4186240071</v>
      </c>
      <c r="E11" s="24">
        <f t="shared" si="3"/>
        <v>-926890.54110190459</v>
      </c>
      <c r="F11" s="24">
        <f t="shared" si="3"/>
        <v>-1535868.9877424799</v>
      </c>
      <c r="G11" s="24">
        <f t="shared" si="3"/>
        <v>-2138994.9292612188</v>
      </c>
      <c r="H11" s="24">
        <f t="shared" si="3"/>
        <v>-516922.2630807925</v>
      </c>
      <c r="I11" s="24">
        <f t="shared" si="3"/>
        <v>-998749.36095219851</v>
      </c>
      <c r="J11" s="24">
        <f t="shared" si="3"/>
        <v>-660880.96513866447</v>
      </c>
      <c r="K11" s="24">
        <f t="shared" si="3"/>
        <v>405837.06218282692</v>
      </c>
      <c r="L11" s="24">
        <f t="shared" si="3"/>
        <v>517592.25481669419</v>
      </c>
      <c r="M11" s="24">
        <f t="shared" si="3"/>
        <v>1991525.6760104802</v>
      </c>
      <c r="N11" s="24">
        <f t="shared" si="3"/>
        <v>2785217.309606038</v>
      </c>
      <c r="O11" s="11"/>
    </row>
    <row r="12" spans="1:15" x14ac:dyDescent="0.25">
      <c r="B12" s="22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5" x14ac:dyDescent="0.25">
      <c r="A13" s="30" t="s">
        <v>45</v>
      </c>
      <c r="B13" s="29" t="s">
        <v>125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5" x14ac:dyDescent="0.25">
      <c r="B14" s="10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5" x14ac:dyDescent="0.25"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5" x14ac:dyDescent="0.25">
      <c r="A16" s="10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98" t="s">
        <v>44</v>
      </c>
      <c r="B17" s="99" t="s">
        <v>114</v>
      </c>
    </row>
    <row r="18" spans="1:14" x14ac:dyDescent="0.25">
      <c r="A18" s="14">
        <v>43830</v>
      </c>
      <c r="B18" s="2" t="s">
        <v>12</v>
      </c>
      <c r="C18" s="12">
        <v>10729.9976465</v>
      </c>
      <c r="D18" s="12">
        <v>11017.6559748</v>
      </c>
      <c r="E18" s="12">
        <v>13600.9571567844</v>
      </c>
      <c r="F18" s="12">
        <v>13732.384927363499</v>
      </c>
      <c r="G18" s="12">
        <v>13847.1870028095</v>
      </c>
      <c r="H18" s="12">
        <v>11842.239339724199</v>
      </c>
      <c r="I18" s="12">
        <v>12568.197809329302</v>
      </c>
      <c r="J18" s="12">
        <v>12463.6461534931</v>
      </c>
      <c r="K18" s="12">
        <v>11644.438009782702</v>
      </c>
      <c r="L18" s="12">
        <v>11847.747938800399</v>
      </c>
      <c r="M18" s="12">
        <v>10413.229337919</v>
      </c>
      <c r="N18" s="12">
        <v>9836.417246921601</v>
      </c>
    </row>
    <row r="19" spans="1:14" x14ac:dyDescent="0.25">
      <c r="A19" s="14">
        <v>43830</v>
      </c>
      <c r="B19" s="2" t="s">
        <v>13</v>
      </c>
      <c r="C19" s="12">
        <v>9885.2275824999997</v>
      </c>
      <c r="D19" s="12">
        <v>9597.6055450000003</v>
      </c>
      <c r="E19" s="12">
        <v>12972.8903833146</v>
      </c>
      <c r="F19" s="12">
        <v>13672.2446990392</v>
      </c>
      <c r="G19" s="12">
        <v>14422.3954590872</v>
      </c>
      <c r="H19" s="12">
        <v>12504.0074913345</v>
      </c>
      <c r="I19" s="12">
        <v>13122.017080544101</v>
      </c>
      <c r="J19" s="12">
        <v>12798.790700973599</v>
      </c>
      <c r="K19" s="12">
        <v>11585.226782269801</v>
      </c>
      <c r="L19" s="12">
        <v>11546.278328821001</v>
      </c>
      <c r="M19" s="12">
        <v>9901.4037661253988</v>
      </c>
      <c r="N19" s="12">
        <v>8441.8204331018005</v>
      </c>
    </row>
    <row r="20" spans="1:14" x14ac:dyDescent="0.25">
      <c r="A20" s="14">
        <v>43830</v>
      </c>
      <c r="B20" s="2" t="s">
        <v>14</v>
      </c>
      <c r="C20" s="12">
        <v>10917.1312564</v>
      </c>
      <c r="D20" s="12">
        <v>11502.653603799999</v>
      </c>
      <c r="E20" s="12">
        <v>15656.843506881001</v>
      </c>
      <c r="F20" s="12">
        <v>16792.623338708701</v>
      </c>
      <c r="G20" s="12">
        <v>17851.129706083597</v>
      </c>
      <c r="H20" s="12">
        <v>15063.248170324001</v>
      </c>
      <c r="I20" s="12">
        <v>15572.4279883623</v>
      </c>
      <c r="J20" s="12">
        <v>15043.108852177698</v>
      </c>
      <c r="K20" s="12">
        <v>13473.561881916499</v>
      </c>
      <c r="L20" s="12">
        <v>13246.418102101301</v>
      </c>
      <c r="M20" s="12">
        <v>10948.1993158677</v>
      </c>
      <c r="N20" s="12">
        <v>9609.9746410550015</v>
      </c>
    </row>
    <row r="21" spans="1:14" x14ac:dyDescent="0.25">
      <c r="A21" s="14">
        <v>43830</v>
      </c>
      <c r="B21" s="2" t="s">
        <v>15</v>
      </c>
      <c r="C21" s="12">
        <v>10248.971168200002</v>
      </c>
      <c r="D21" s="12">
        <v>10501.5309091</v>
      </c>
      <c r="E21" s="12">
        <v>15389.194953725699</v>
      </c>
      <c r="F21" s="12">
        <v>16829.966666424298</v>
      </c>
      <c r="G21" s="12">
        <v>18213.566659276195</v>
      </c>
      <c r="H21" s="12">
        <v>15802.165435861201</v>
      </c>
      <c r="I21" s="12">
        <v>16360.558142485001</v>
      </c>
      <c r="J21" s="12">
        <v>15441.8996965273</v>
      </c>
      <c r="K21" s="12">
        <v>13430.893946190599</v>
      </c>
      <c r="L21" s="12">
        <v>12889.8542510852</v>
      </c>
      <c r="M21" s="12">
        <v>10211.3919338339</v>
      </c>
      <c r="N21" s="12">
        <v>8858.3790889255015</v>
      </c>
    </row>
    <row r="22" spans="1:14" x14ac:dyDescent="0.25">
      <c r="A22" s="14">
        <v>43830</v>
      </c>
      <c r="B22" s="2" t="s">
        <v>16</v>
      </c>
      <c r="C22" s="12">
        <v>12704.7327152</v>
      </c>
      <c r="D22" s="12">
        <v>12736.7426963</v>
      </c>
      <c r="E22" s="12">
        <v>15597.4328811627</v>
      </c>
      <c r="F22" s="12">
        <v>15760.895573793799</v>
      </c>
      <c r="G22" s="12">
        <v>16189.700122294802</v>
      </c>
      <c r="H22" s="12">
        <v>13965.743251446702</v>
      </c>
      <c r="I22" s="12">
        <v>14508.2711768269</v>
      </c>
      <c r="J22" s="12">
        <v>14464.361922661799</v>
      </c>
      <c r="K22" s="12">
        <v>13483.839636773801</v>
      </c>
      <c r="L22" s="12">
        <v>14034.716641348599</v>
      </c>
      <c r="M22" s="12">
        <v>12644.927650259999</v>
      </c>
      <c r="N22" s="12">
        <v>11764.6430211482</v>
      </c>
    </row>
    <row r="23" spans="1:14" x14ac:dyDescent="0.25">
      <c r="A23" s="14">
        <v>43830</v>
      </c>
      <c r="B23" s="2" t="s">
        <v>17</v>
      </c>
      <c r="C23" s="12">
        <v>13032.079420099999</v>
      </c>
      <c r="D23" s="12">
        <v>12792.045987199999</v>
      </c>
      <c r="E23" s="12">
        <v>15648.418783601501</v>
      </c>
      <c r="F23" s="12">
        <v>15873.0769445113</v>
      </c>
      <c r="G23" s="12">
        <v>16281.3166396131</v>
      </c>
      <c r="H23" s="12">
        <v>14012.7867153897</v>
      </c>
      <c r="I23" s="12">
        <v>14450.670542096699</v>
      </c>
      <c r="J23" s="12">
        <v>14555.324680260799</v>
      </c>
      <c r="K23" s="12">
        <v>13715.0960294256</v>
      </c>
      <c r="L23" s="12">
        <v>14266.0265116846</v>
      </c>
      <c r="M23" s="12">
        <v>12846.594184198002</v>
      </c>
      <c r="N23" s="12">
        <v>11869.633233755199</v>
      </c>
    </row>
    <row r="24" spans="1:14" x14ac:dyDescent="0.25">
      <c r="A24" s="16">
        <v>44196</v>
      </c>
      <c r="B24" s="1" t="s">
        <v>18</v>
      </c>
      <c r="C24" s="13">
        <v>11275.954048900001</v>
      </c>
      <c r="D24" s="13">
        <v>11742.554635100001</v>
      </c>
      <c r="E24" s="13">
        <v>14576.9519568</v>
      </c>
      <c r="F24" s="13">
        <v>15084.7134886</v>
      </c>
      <c r="G24" s="13">
        <v>15597.764803299999</v>
      </c>
      <c r="H24" s="13">
        <v>13582.997592399999</v>
      </c>
      <c r="I24" s="13">
        <v>14275.027854599999</v>
      </c>
      <c r="J24" s="13">
        <v>13844.3124888</v>
      </c>
      <c r="K24" s="13">
        <v>12687.6934867</v>
      </c>
      <c r="L24" s="13">
        <v>12685.336678400001</v>
      </c>
      <c r="M24" s="13">
        <v>10960.755589600001</v>
      </c>
      <c r="N24" s="13">
        <v>10336.7416644</v>
      </c>
    </row>
    <row r="25" spans="1:14" x14ac:dyDescent="0.25">
      <c r="A25" s="16">
        <v>44196</v>
      </c>
      <c r="B25" s="1" t="s">
        <v>27</v>
      </c>
      <c r="C25" s="13">
        <v>9848.5080725000007</v>
      </c>
      <c r="D25" s="13">
        <v>10154.6647388</v>
      </c>
      <c r="E25" s="13">
        <v>15250.6704197</v>
      </c>
      <c r="F25" s="13">
        <v>16802.323354</v>
      </c>
      <c r="G25" s="13">
        <v>18091.241165399999</v>
      </c>
      <c r="H25" s="13">
        <v>15719.6472557</v>
      </c>
      <c r="I25" s="13">
        <v>16509.366768300002</v>
      </c>
      <c r="J25" s="13">
        <v>15476.507769</v>
      </c>
      <c r="K25" s="13">
        <v>13187.0475169</v>
      </c>
      <c r="L25" s="13">
        <v>12289.7223925</v>
      </c>
      <c r="M25" s="13">
        <v>9700.7062122999996</v>
      </c>
      <c r="N25" s="13">
        <v>8445.8841060000013</v>
      </c>
    </row>
    <row r="26" spans="1:14" x14ac:dyDescent="0.25">
      <c r="A26" s="16">
        <v>44196</v>
      </c>
      <c r="B26" s="1" t="s">
        <v>24</v>
      </c>
      <c r="C26" s="13">
        <v>9686.9399353999997</v>
      </c>
      <c r="D26" s="13">
        <v>10000.311791</v>
      </c>
      <c r="E26" s="13">
        <v>14834.051836300001</v>
      </c>
      <c r="F26" s="13">
        <v>16390.111510600003</v>
      </c>
      <c r="G26" s="13">
        <v>17944.363723600003</v>
      </c>
      <c r="H26" s="13">
        <v>15525.487388</v>
      </c>
      <c r="I26" s="13">
        <v>16235.495653900001</v>
      </c>
      <c r="J26" s="13">
        <v>15193.706924399999</v>
      </c>
      <c r="K26" s="13">
        <v>13141.481227099999</v>
      </c>
      <c r="L26" s="13">
        <v>12565.1704618</v>
      </c>
      <c r="M26" s="13">
        <v>9890.1231515999989</v>
      </c>
      <c r="N26" s="13">
        <v>8313.0666573000017</v>
      </c>
    </row>
    <row r="27" spans="1:14" x14ac:dyDescent="0.25">
      <c r="A27" s="16">
        <v>44196</v>
      </c>
      <c r="B27" s="1" t="s">
        <v>20</v>
      </c>
      <c r="C27" s="13">
        <v>9561.1805487999991</v>
      </c>
      <c r="D27" s="13">
        <v>9843.8211755000011</v>
      </c>
      <c r="E27" s="13">
        <v>14644.623032699999</v>
      </c>
      <c r="F27" s="13">
        <v>16209.2186222</v>
      </c>
      <c r="G27" s="13">
        <v>17724.7864376</v>
      </c>
      <c r="H27" s="13">
        <v>15452.671991499999</v>
      </c>
      <c r="I27" s="13">
        <v>16212.6315526</v>
      </c>
      <c r="J27" s="13">
        <v>15180.9095321</v>
      </c>
      <c r="K27" s="13">
        <v>12989.7493923</v>
      </c>
      <c r="L27" s="13">
        <v>12303.840410999999</v>
      </c>
      <c r="M27" s="13">
        <v>9713.2523605999995</v>
      </c>
      <c r="N27" s="13">
        <v>8121.4636958000001</v>
      </c>
    </row>
    <row r="28" spans="1:14" x14ac:dyDescent="0.25">
      <c r="A28" s="16">
        <v>44196</v>
      </c>
      <c r="B28" s="1" t="s">
        <v>22</v>
      </c>
      <c r="C28" s="13">
        <v>9557.2282414000001</v>
      </c>
      <c r="D28" s="13">
        <v>9908.8095238000005</v>
      </c>
      <c r="E28" s="13">
        <v>14739.456576</v>
      </c>
      <c r="F28" s="13">
        <v>16214.086773800002</v>
      </c>
      <c r="G28" s="13">
        <v>17755.708891099999</v>
      </c>
      <c r="H28" s="13">
        <v>15534.1235017</v>
      </c>
      <c r="I28" s="13">
        <v>16362.170087099998</v>
      </c>
      <c r="J28" s="13">
        <v>15352.805891299999</v>
      </c>
      <c r="K28" s="13">
        <v>12912.1636499</v>
      </c>
      <c r="L28" s="13">
        <v>12266.1063538</v>
      </c>
      <c r="M28" s="13">
        <v>9697.8839047000001</v>
      </c>
      <c r="N28" s="13">
        <v>8021.1460543000003</v>
      </c>
    </row>
    <row r="29" spans="1:14" x14ac:dyDescent="0.25">
      <c r="A29" s="14">
        <v>44255</v>
      </c>
      <c r="B29" s="2" t="s">
        <v>21</v>
      </c>
      <c r="C29" s="12">
        <v>11630.5615</v>
      </c>
      <c r="D29" s="12">
        <v>11879.5214</v>
      </c>
      <c r="E29" s="12">
        <v>14794.724373699999</v>
      </c>
      <c r="F29" s="12">
        <v>15097.9943262</v>
      </c>
      <c r="G29" s="12">
        <v>15566.586220499999</v>
      </c>
      <c r="H29" s="12">
        <v>13568.8586369</v>
      </c>
      <c r="I29" s="12">
        <v>14231.9723099</v>
      </c>
      <c r="J29" s="12">
        <v>14108.453979899999</v>
      </c>
      <c r="K29" s="12">
        <v>13027.722430399999</v>
      </c>
      <c r="L29" s="12">
        <v>13001.5307419</v>
      </c>
      <c r="M29" s="12">
        <v>11318.527544100001</v>
      </c>
      <c r="N29" s="12">
        <v>10673.100252299999</v>
      </c>
    </row>
    <row r="30" spans="1:14" x14ac:dyDescent="0.25">
      <c r="A30" s="16">
        <v>44286</v>
      </c>
      <c r="B30" s="1" t="s">
        <v>19</v>
      </c>
      <c r="C30" s="13">
        <v>9836.8163000000004</v>
      </c>
      <c r="D30" s="13">
        <v>10098.598</v>
      </c>
      <c r="E30" s="13">
        <v>15129.938099999999</v>
      </c>
      <c r="F30" s="13">
        <v>16510.7518007</v>
      </c>
      <c r="G30" s="13">
        <v>17901.051850200001</v>
      </c>
      <c r="H30" s="13">
        <v>15442.064709100001</v>
      </c>
      <c r="I30" s="13">
        <v>16151.9378815</v>
      </c>
      <c r="J30" s="13">
        <v>15241.0330189</v>
      </c>
      <c r="K30" s="13">
        <v>13077.322083699999</v>
      </c>
      <c r="L30" s="13">
        <v>12441.8337852</v>
      </c>
      <c r="M30" s="13">
        <v>9760.3874298999999</v>
      </c>
      <c r="N30" s="13">
        <v>8420.4654913000013</v>
      </c>
    </row>
    <row r="31" spans="1:14" x14ac:dyDescent="0.25">
      <c r="A31" s="16">
        <v>44286</v>
      </c>
      <c r="B31" s="1" t="s">
        <v>29</v>
      </c>
      <c r="C31" s="13">
        <v>10903.7647</v>
      </c>
      <c r="D31" s="13">
        <v>11507.6955</v>
      </c>
      <c r="E31" s="13">
        <v>15758.7858</v>
      </c>
      <c r="F31" s="13">
        <v>16886.520602200002</v>
      </c>
      <c r="G31" s="13">
        <v>17951.8106157</v>
      </c>
      <c r="H31" s="13">
        <v>15156.2248091</v>
      </c>
      <c r="I31" s="13">
        <v>15693.529744000001</v>
      </c>
      <c r="J31" s="13">
        <v>15164.322841900001</v>
      </c>
      <c r="K31" s="13">
        <v>13573.4667709</v>
      </c>
      <c r="L31" s="13">
        <v>13301.027547899999</v>
      </c>
      <c r="M31" s="13">
        <v>10951.758661599999</v>
      </c>
      <c r="N31" s="13">
        <v>9629.7669704</v>
      </c>
    </row>
    <row r="32" spans="1:14" x14ac:dyDescent="0.25">
      <c r="A32" s="16">
        <v>44286</v>
      </c>
      <c r="B32" s="1" t="s">
        <v>23</v>
      </c>
      <c r="C32" s="13">
        <v>12074.1224</v>
      </c>
      <c r="D32" s="13">
        <v>12087.385700000001</v>
      </c>
      <c r="E32" s="13">
        <v>15214.2513</v>
      </c>
      <c r="F32" s="13">
        <v>15574.6618208</v>
      </c>
      <c r="G32" s="13">
        <v>16029.195018099999</v>
      </c>
      <c r="H32" s="13">
        <v>13975.5122053</v>
      </c>
      <c r="I32" s="13">
        <v>14718.766732299999</v>
      </c>
      <c r="J32" s="13">
        <v>14549.665861400001</v>
      </c>
      <c r="K32" s="13">
        <v>13345.5712148</v>
      </c>
      <c r="L32" s="13">
        <v>13388.737326800001</v>
      </c>
      <c r="M32" s="13">
        <v>11638.0683372</v>
      </c>
      <c r="N32" s="13">
        <v>10995.527061299999</v>
      </c>
    </row>
    <row r="33" spans="1:14" x14ac:dyDescent="0.25">
      <c r="A33" s="14">
        <v>44316</v>
      </c>
      <c r="B33" s="2" t="s">
        <v>26</v>
      </c>
      <c r="C33" s="12">
        <v>11994.995500000001</v>
      </c>
      <c r="D33" s="12">
        <v>12125.242</v>
      </c>
      <c r="E33" s="12">
        <v>15079.0285</v>
      </c>
      <c r="F33" s="12">
        <v>15268.830900000001</v>
      </c>
      <c r="G33" s="12">
        <v>15469.916302900001</v>
      </c>
      <c r="H33" s="12">
        <v>13471.094113000001</v>
      </c>
      <c r="I33" s="12">
        <v>14290.852936499999</v>
      </c>
      <c r="J33" s="12">
        <v>14074.1079281</v>
      </c>
      <c r="K33" s="12">
        <v>13114.9347063</v>
      </c>
      <c r="L33" s="12">
        <v>13331.4175037</v>
      </c>
      <c r="M33" s="12">
        <v>11853.7237243</v>
      </c>
      <c r="N33" s="12">
        <v>11096.6186739</v>
      </c>
    </row>
    <row r="34" spans="1:14" x14ac:dyDescent="0.25">
      <c r="A34" s="16">
        <v>44347</v>
      </c>
      <c r="B34" s="1" t="s">
        <v>64</v>
      </c>
      <c r="C34" s="13">
        <v>10830.499100000001</v>
      </c>
      <c r="D34" s="13">
        <v>11387.112999999999</v>
      </c>
      <c r="E34" s="13">
        <v>15708.9575</v>
      </c>
      <c r="F34" s="13">
        <v>16869.473099999999</v>
      </c>
      <c r="G34" s="13">
        <v>18076.897400000002</v>
      </c>
      <c r="H34" s="13">
        <v>15149.8801005</v>
      </c>
      <c r="I34" s="13">
        <v>15336.1694508</v>
      </c>
      <c r="J34" s="13">
        <v>14819.126247799999</v>
      </c>
      <c r="K34" s="13">
        <v>13421.284790599999</v>
      </c>
      <c r="L34" s="13">
        <v>13222.2311484</v>
      </c>
      <c r="M34" s="13">
        <v>10980.923503799999</v>
      </c>
      <c r="N34" s="13">
        <v>9505.6196330999992</v>
      </c>
    </row>
    <row r="35" spans="1:14" x14ac:dyDescent="0.25">
      <c r="A35" s="16">
        <v>44347</v>
      </c>
      <c r="B35" s="1" t="s">
        <v>43</v>
      </c>
      <c r="C35" s="13">
        <v>10772.825699999999</v>
      </c>
      <c r="D35" s="13">
        <v>10626.0651</v>
      </c>
      <c r="E35" s="13">
        <v>14177.919599999999</v>
      </c>
      <c r="F35" s="13">
        <v>14643.710499999999</v>
      </c>
      <c r="G35" s="13">
        <v>14841.8146</v>
      </c>
      <c r="H35" s="13">
        <v>12932.355990599999</v>
      </c>
      <c r="I35" s="13">
        <v>13733.6383104</v>
      </c>
      <c r="J35" s="13">
        <v>13606.1009737</v>
      </c>
      <c r="K35" s="13">
        <v>12295.5004063</v>
      </c>
      <c r="L35" s="13">
        <v>12283.9135714</v>
      </c>
      <c r="M35" s="13">
        <v>10307.465557</v>
      </c>
      <c r="N35" s="13">
        <v>9477.6147007</v>
      </c>
    </row>
    <row r="36" spans="1:14" s="21" customFormat="1" x14ac:dyDescent="0.25">
      <c r="A36" s="37">
        <v>44347</v>
      </c>
      <c r="B36" s="1" t="s">
        <v>25</v>
      </c>
      <c r="C36" s="38">
        <v>11648.587100000001</v>
      </c>
      <c r="D36" s="38">
        <v>11899.055</v>
      </c>
      <c r="E36" s="38">
        <v>14860.1037</v>
      </c>
      <c r="F36" s="38">
        <v>15163.5164</v>
      </c>
      <c r="G36" s="38">
        <v>15637.4889</v>
      </c>
      <c r="H36" s="38">
        <v>13593.658214300001</v>
      </c>
      <c r="I36" s="38">
        <v>14259.1752555</v>
      </c>
      <c r="J36" s="38">
        <v>14132.9572489</v>
      </c>
      <c r="K36" s="38">
        <v>13050.1016906</v>
      </c>
      <c r="L36" s="38">
        <v>13023.373217300001</v>
      </c>
      <c r="M36" s="38">
        <v>11340.169223700001</v>
      </c>
      <c r="N36" s="38">
        <v>10693.771053299999</v>
      </c>
    </row>
    <row r="37" spans="1:14" x14ac:dyDescent="0.25">
      <c r="A37" s="14">
        <v>44377</v>
      </c>
      <c r="B37" s="2" t="s">
        <v>35</v>
      </c>
      <c r="C37" s="12">
        <v>11044.157999999999</v>
      </c>
      <c r="D37" s="12">
        <v>11131.9293</v>
      </c>
      <c r="E37" s="12">
        <v>14058.592699999999</v>
      </c>
      <c r="F37" s="12">
        <v>14379.0213</v>
      </c>
      <c r="G37" s="12">
        <v>14710.502200000001</v>
      </c>
      <c r="H37" s="12">
        <v>12611.2647</v>
      </c>
      <c r="I37" s="12">
        <v>13340.1011</v>
      </c>
      <c r="J37" s="12">
        <v>13147.891039800001</v>
      </c>
      <c r="K37" s="12">
        <v>12247.7979443</v>
      </c>
      <c r="L37" s="12">
        <v>12385.635288000001</v>
      </c>
      <c r="M37" s="12">
        <v>10828.5335493</v>
      </c>
      <c r="N37" s="12">
        <v>10045.629229599999</v>
      </c>
    </row>
    <row r="38" spans="1:14" s="9" customFormat="1" x14ac:dyDescent="0.25">
      <c r="B38" s="41" t="s">
        <v>41</v>
      </c>
      <c r="C38" s="79">
        <v>218184.28093589999</v>
      </c>
      <c r="D38" s="79">
        <v>222541.00158040004</v>
      </c>
      <c r="E38" s="79">
        <v>297693.79306066985</v>
      </c>
      <c r="F38" s="79">
        <v>313756.12664894079</v>
      </c>
      <c r="G38" s="79">
        <v>330104.42371756438</v>
      </c>
      <c r="H38" s="79">
        <v>284906.03161218035</v>
      </c>
      <c r="I38" s="79">
        <v>297932.97837704432</v>
      </c>
      <c r="J38" s="79">
        <v>288659.03375209431</v>
      </c>
      <c r="K38" s="79">
        <v>259404.89359715901</v>
      </c>
      <c r="L38" s="79">
        <v>256320.91820194112</v>
      </c>
      <c r="M38" s="79">
        <v>215908.024937904</v>
      </c>
      <c r="N38" s="79">
        <v>194157.2829086073</v>
      </c>
    </row>
    <row r="39" spans="1:14" s="9" customFormat="1" x14ac:dyDescent="0.25">
      <c r="B39" s="76" t="s">
        <v>42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>
        <v>3179568.7893304056</v>
      </c>
    </row>
    <row r="41" spans="1:14" x14ac:dyDescent="0.25">
      <c r="A41" s="98" t="s">
        <v>28</v>
      </c>
      <c r="B41" s="99" t="s">
        <v>32</v>
      </c>
    </row>
    <row r="42" spans="1:14" x14ac:dyDescent="0.25">
      <c r="A42" s="14">
        <v>43922</v>
      </c>
      <c r="B42" s="2" t="s">
        <v>12</v>
      </c>
      <c r="C42" s="15">
        <v>0.98</v>
      </c>
      <c r="D42" s="15">
        <v>0.98</v>
      </c>
      <c r="E42" s="15">
        <v>0.98</v>
      </c>
      <c r="F42" s="15">
        <v>0.98</v>
      </c>
      <c r="G42" s="15">
        <v>0.98</v>
      </c>
      <c r="H42" s="15">
        <v>0.98</v>
      </c>
      <c r="I42" s="15">
        <v>0.98</v>
      </c>
      <c r="J42" s="15">
        <v>0.98</v>
      </c>
      <c r="K42" s="15">
        <v>0.98</v>
      </c>
      <c r="L42" s="15">
        <v>0.98</v>
      </c>
      <c r="M42" s="15">
        <v>0.98</v>
      </c>
      <c r="N42" s="15">
        <v>0.98</v>
      </c>
    </row>
    <row r="43" spans="1:14" x14ac:dyDescent="0.25">
      <c r="A43" s="14">
        <v>43922</v>
      </c>
      <c r="B43" s="2" t="s">
        <v>13</v>
      </c>
      <c r="C43" s="15">
        <v>0.98</v>
      </c>
      <c r="D43" s="15">
        <v>0.98</v>
      </c>
      <c r="E43" s="15">
        <v>0.98</v>
      </c>
      <c r="F43" s="15">
        <v>0.98</v>
      </c>
      <c r="G43" s="15">
        <v>0.98</v>
      </c>
      <c r="H43" s="15">
        <v>0.98</v>
      </c>
      <c r="I43" s="15">
        <v>0.98</v>
      </c>
      <c r="J43" s="15">
        <v>0.98</v>
      </c>
      <c r="K43" s="15">
        <v>0.98</v>
      </c>
      <c r="L43" s="15">
        <v>0.98</v>
      </c>
      <c r="M43" s="15">
        <v>0.98</v>
      </c>
      <c r="N43" s="15">
        <v>0.98</v>
      </c>
    </row>
    <row r="44" spans="1:14" x14ac:dyDescent="0.25">
      <c r="A44" s="14">
        <v>43922</v>
      </c>
      <c r="B44" s="2" t="s">
        <v>14</v>
      </c>
      <c r="C44" s="15">
        <v>0.98</v>
      </c>
      <c r="D44" s="15">
        <v>0.98</v>
      </c>
      <c r="E44" s="15">
        <v>0.98</v>
      </c>
      <c r="F44" s="15">
        <v>0.98</v>
      </c>
      <c r="G44" s="15">
        <v>0.98</v>
      </c>
      <c r="H44" s="15">
        <v>0.98</v>
      </c>
      <c r="I44" s="15">
        <v>0.98</v>
      </c>
      <c r="J44" s="15">
        <v>0.98</v>
      </c>
      <c r="K44" s="15">
        <v>0.98</v>
      </c>
      <c r="L44" s="15">
        <v>0.98</v>
      </c>
      <c r="M44" s="15">
        <v>0.98</v>
      </c>
      <c r="N44" s="15">
        <v>0.98</v>
      </c>
    </row>
    <row r="45" spans="1:14" x14ac:dyDescent="0.25">
      <c r="A45" s="14">
        <v>43922</v>
      </c>
      <c r="B45" s="2" t="s">
        <v>15</v>
      </c>
      <c r="C45" s="15">
        <v>0.98</v>
      </c>
      <c r="D45" s="15">
        <v>0.98</v>
      </c>
      <c r="E45" s="15">
        <v>0.98</v>
      </c>
      <c r="F45" s="15">
        <v>0.98</v>
      </c>
      <c r="G45" s="15">
        <v>0.98</v>
      </c>
      <c r="H45" s="15">
        <v>0.98</v>
      </c>
      <c r="I45" s="15">
        <v>0.98</v>
      </c>
      <c r="J45" s="15">
        <v>0.98</v>
      </c>
      <c r="K45" s="15">
        <v>0.98</v>
      </c>
      <c r="L45" s="15">
        <v>0.98</v>
      </c>
      <c r="M45" s="15">
        <v>0.98</v>
      </c>
      <c r="N45" s="15">
        <v>0.98</v>
      </c>
    </row>
    <row r="46" spans="1:14" x14ac:dyDescent="0.25">
      <c r="A46" s="14">
        <v>43922</v>
      </c>
      <c r="B46" s="2" t="s">
        <v>16</v>
      </c>
      <c r="C46" s="15">
        <v>0.98</v>
      </c>
      <c r="D46" s="15">
        <v>0.98</v>
      </c>
      <c r="E46" s="15">
        <v>0.98</v>
      </c>
      <c r="F46" s="15">
        <v>0.98</v>
      </c>
      <c r="G46" s="15">
        <v>0.98</v>
      </c>
      <c r="H46" s="15">
        <v>0.98</v>
      </c>
      <c r="I46" s="15">
        <v>0.98</v>
      </c>
      <c r="J46" s="15">
        <v>0.98</v>
      </c>
      <c r="K46" s="15">
        <v>0.98</v>
      </c>
      <c r="L46" s="15">
        <v>0.98</v>
      </c>
      <c r="M46" s="15">
        <v>0.98</v>
      </c>
      <c r="N46" s="15">
        <v>0.98</v>
      </c>
    </row>
    <row r="47" spans="1:14" x14ac:dyDescent="0.25">
      <c r="A47" s="14">
        <v>43922</v>
      </c>
      <c r="B47" s="2" t="s">
        <v>17</v>
      </c>
      <c r="C47" s="15">
        <v>0.98</v>
      </c>
      <c r="D47" s="15">
        <v>0.98</v>
      </c>
      <c r="E47" s="15">
        <v>0.98</v>
      </c>
      <c r="F47" s="15">
        <v>0.98</v>
      </c>
      <c r="G47" s="15">
        <v>0.98</v>
      </c>
      <c r="H47" s="15">
        <v>0.98</v>
      </c>
      <c r="I47" s="15">
        <v>0.98</v>
      </c>
      <c r="J47" s="15">
        <v>0.98</v>
      </c>
      <c r="K47" s="15">
        <v>0.98</v>
      </c>
      <c r="L47" s="15">
        <v>0.98</v>
      </c>
      <c r="M47" s="15">
        <v>0.98</v>
      </c>
      <c r="N47" s="15">
        <v>0.98</v>
      </c>
    </row>
    <row r="48" spans="1:14" x14ac:dyDescent="0.25">
      <c r="A48" s="16">
        <v>44228</v>
      </c>
      <c r="B48" s="1" t="s">
        <v>18</v>
      </c>
      <c r="C48" s="17">
        <v>0.98</v>
      </c>
      <c r="D48" s="17">
        <v>0.98</v>
      </c>
      <c r="E48" s="17">
        <v>0.98</v>
      </c>
      <c r="F48" s="17">
        <v>0.98</v>
      </c>
      <c r="G48" s="17">
        <v>0.98</v>
      </c>
      <c r="H48" s="17">
        <v>0.98</v>
      </c>
      <c r="I48" s="17">
        <v>0.98</v>
      </c>
      <c r="J48" s="17">
        <v>0.98</v>
      </c>
      <c r="K48" s="17">
        <v>0.98</v>
      </c>
      <c r="L48" s="17">
        <v>0.98</v>
      </c>
      <c r="M48" s="17">
        <v>0.98</v>
      </c>
      <c r="N48" s="17">
        <v>0.98</v>
      </c>
    </row>
    <row r="49" spans="1:14" x14ac:dyDescent="0.25">
      <c r="A49" s="16">
        <v>44228</v>
      </c>
      <c r="B49" s="1" t="s">
        <v>27</v>
      </c>
      <c r="C49" s="17">
        <v>0.98</v>
      </c>
      <c r="D49" s="17">
        <v>0.98</v>
      </c>
      <c r="E49" s="17">
        <v>0.98</v>
      </c>
      <c r="F49" s="17">
        <v>0.98</v>
      </c>
      <c r="G49" s="17">
        <v>0.98</v>
      </c>
      <c r="H49" s="17">
        <v>0.98</v>
      </c>
      <c r="I49" s="17">
        <v>0.98</v>
      </c>
      <c r="J49" s="17">
        <v>0.98</v>
      </c>
      <c r="K49" s="17">
        <v>0.98</v>
      </c>
      <c r="L49" s="17">
        <v>0.98</v>
      </c>
      <c r="M49" s="17">
        <v>0.98</v>
      </c>
      <c r="N49" s="17">
        <v>0.98</v>
      </c>
    </row>
    <row r="50" spans="1:14" x14ac:dyDescent="0.25">
      <c r="A50" s="16">
        <v>44228</v>
      </c>
      <c r="B50" s="1" t="s">
        <v>24</v>
      </c>
      <c r="C50" s="17">
        <v>0.98</v>
      </c>
      <c r="D50" s="17">
        <v>0.98</v>
      </c>
      <c r="E50" s="17">
        <v>0.98</v>
      </c>
      <c r="F50" s="17">
        <v>0.98</v>
      </c>
      <c r="G50" s="17">
        <v>0.98</v>
      </c>
      <c r="H50" s="17">
        <v>0.98</v>
      </c>
      <c r="I50" s="17">
        <v>0.98</v>
      </c>
      <c r="J50" s="17">
        <v>0.98</v>
      </c>
      <c r="K50" s="17">
        <v>0.98</v>
      </c>
      <c r="L50" s="17">
        <v>0.98</v>
      </c>
      <c r="M50" s="17">
        <v>0.98</v>
      </c>
      <c r="N50" s="17">
        <v>0.98</v>
      </c>
    </row>
    <row r="51" spans="1:14" x14ac:dyDescent="0.25">
      <c r="A51" s="16">
        <v>44228</v>
      </c>
      <c r="B51" s="1" t="s">
        <v>20</v>
      </c>
      <c r="C51" s="17">
        <v>0.98</v>
      </c>
      <c r="D51" s="17">
        <v>0.98</v>
      </c>
      <c r="E51" s="17">
        <v>0.98</v>
      </c>
      <c r="F51" s="17">
        <v>0.98</v>
      </c>
      <c r="G51" s="17">
        <v>0.98</v>
      </c>
      <c r="H51" s="17">
        <v>0.98</v>
      </c>
      <c r="I51" s="17">
        <v>0.98</v>
      </c>
      <c r="J51" s="17">
        <v>0.98</v>
      </c>
      <c r="K51" s="17">
        <v>0.98</v>
      </c>
      <c r="L51" s="17">
        <v>0.98</v>
      </c>
      <c r="M51" s="17">
        <v>0.98</v>
      </c>
      <c r="N51" s="17">
        <v>0.98</v>
      </c>
    </row>
    <row r="52" spans="1:14" x14ac:dyDescent="0.25">
      <c r="A52" s="16">
        <v>44228</v>
      </c>
      <c r="B52" s="1" t="s">
        <v>22</v>
      </c>
      <c r="C52" s="17">
        <v>0.98</v>
      </c>
      <c r="D52" s="17">
        <v>0.98</v>
      </c>
      <c r="E52" s="17">
        <v>0.98</v>
      </c>
      <c r="F52" s="17">
        <v>0.98</v>
      </c>
      <c r="G52" s="17">
        <v>0.98</v>
      </c>
      <c r="H52" s="17">
        <v>0.98</v>
      </c>
      <c r="I52" s="17">
        <v>0.98</v>
      </c>
      <c r="J52" s="17">
        <v>0.98</v>
      </c>
      <c r="K52" s="17">
        <v>0.98</v>
      </c>
      <c r="L52" s="17">
        <v>0.98</v>
      </c>
      <c r="M52" s="17">
        <v>0.98</v>
      </c>
      <c r="N52" s="17">
        <v>0.98</v>
      </c>
    </row>
    <row r="53" spans="1:14" x14ac:dyDescent="0.25">
      <c r="A53" s="14">
        <v>44287</v>
      </c>
      <c r="B53" s="2" t="s">
        <v>21</v>
      </c>
      <c r="C53" s="15">
        <v>0.98</v>
      </c>
      <c r="D53" s="15">
        <v>0.98</v>
      </c>
      <c r="E53" s="15">
        <v>0.98</v>
      </c>
      <c r="F53" s="15">
        <v>0.98</v>
      </c>
      <c r="G53" s="15">
        <v>0.98</v>
      </c>
      <c r="H53" s="15">
        <v>0.98</v>
      </c>
      <c r="I53" s="15">
        <v>0.98</v>
      </c>
      <c r="J53" s="15">
        <v>0.98</v>
      </c>
      <c r="K53" s="15">
        <v>0.98</v>
      </c>
      <c r="L53" s="15">
        <v>0.98</v>
      </c>
      <c r="M53" s="15">
        <v>0.98</v>
      </c>
      <c r="N53" s="15">
        <v>0.98</v>
      </c>
    </row>
    <row r="54" spans="1:14" x14ac:dyDescent="0.25">
      <c r="A54" s="16">
        <v>44317</v>
      </c>
      <c r="B54" s="1" t="s">
        <v>19</v>
      </c>
      <c r="C54" s="17">
        <v>0.98</v>
      </c>
      <c r="D54" s="17">
        <v>0.98</v>
      </c>
      <c r="E54" s="17">
        <v>0.98</v>
      </c>
      <c r="F54" s="17">
        <v>0.98</v>
      </c>
      <c r="G54" s="17">
        <v>0.98</v>
      </c>
      <c r="H54" s="17">
        <v>0.98</v>
      </c>
      <c r="I54" s="17">
        <v>0.98</v>
      </c>
      <c r="J54" s="17">
        <v>0.98</v>
      </c>
      <c r="K54" s="17">
        <v>0.98</v>
      </c>
      <c r="L54" s="17">
        <v>0.98</v>
      </c>
      <c r="M54" s="17">
        <v>0.98</v>
      </c>
      <c r="N54" s="17">
        <v>0.98</v>
      </c>
    </row>
    <row r="55" spans="1:14" x14ac:dyDescent="0.25">
      <c r="A55" s="16">
        <v>44317</v>
      </c>
      <c r="B55" s="1" t="s">
        <v>29</v>
      </c>
      <c r="C55" s="17">
        <v>0.98</v>
      </c>
      <c r="D55" s="17">
        <v>0.98</v>
      </c>
      <c r="E55" s="17">
        <v>0.98</v>
      </c>
      <c r="F55" s="17">
        <v>0.98</v>
      </c>
      <c r="G55" s="17">
        <v>0.98</v>
      </c>
      <c r="H55" s="17">
        <v>0.98</v>
      </c>
      <c r="I55" s="17">
        <v>0.98</v>
      </c>
      <c r="J55" s="17">
        <v>0.98</v>
      </c>
      <c r="K55" s="17">
        <v>0.98</v>
      </c>
      <c r="L55" s="17">
        <v>0.98</v>
      </c>
      <c r="M55" s="17">
        <v>0.98</v>
      </c>
      <c r="N55" s="17">
        <v>0.98</v>
      </c>
    </row>
    <row r="56" spans="1:14" x14ac:dyDescent="0.25">
      <c r="A56" s="16">
        <v>44317</v>
      </c>
      <c r="B56" s="1" t="s">
        <v>23</v>
      </c>
      <c r="C56" s="17">
        <v>0.98</v>
      </c>
      <c r="D56" s="17">
        <v>0.98</v>
      </c>
      <c r="E56" s="17">
        <v>0.98</v>
      </c>
      <c r="F56" s="17">
        <v>0.98</v>
      </c>
      <c r="G56" s="17">
        <v>0.98</v>
      </c>
      <c r="H56" s="17">
        <v>0.98</v>
      </c>
      <c r="I56" s="17">
        <v>0.98</v>
      </c>
      <c r="J56" s="17">
        <v>0.98</v>
      </c>
      <c r="K56" s="17">
        <v>0.98</v>
      </c>
      <c r="L56" s="17">
        <v>0.98</v>
      </c>
      <c r="M56" s="17">
        <v>0.98</v>
      </c>
      <c r="N56" s="17">
        <v>0.98</v>
      </c>
    </row>
    <row r="57" spans="1:14" x14ac:dyDescent="0.25">
      <c r="A57" s="14">
        <v>44348</v>
      </c>
      <c r="B57" s="2" t="s">
        <v>26</v>
      </c>
      <c r="C57" s="15">
        <v>0.98</v>
      </c>
      <c r="D57" s="15">
        <v>0.98</v>
      </c>
      <c r="E57" s="15">
        <v>0.98</v>
      </c>
      <c r="F57" s="15">
        <v>0.98</v>
      </c>
      <c r="G57" s="15">
        <v>0.98</v>
      </c>
      <c r="H57" s="15">
        <v>0.98</v>
      </c>
      <c r="I57" s="15">
        <v>0.98</v>
      </c>
      <c r="J57" s="15">
        <v>0.98</v>
      </c>
      <c r="K57" s="15">
        <v>0.98</v>
      </c>
      <c r="L57" s="15">
        <v>0.98</v>
      </c>
      <c r="M57" s="15">
        <v>0.98</v>
      </c>
      <c r="N57" s="15">
        <v>0.98</v>
      </c>
    </row>
    <row r="58" spans="1:14" x14ac:dyDescent="0.25">
      <c r="A58" s="16">
        <v>44378</v>
      </c>
      <c r="B58" s="1" t="s">
        <v>64</v>
      </c>
      <c r="C58" s="17">
        <v>0.98</v>
      </c>
      <c r="D58" s="17">
        <v>0.98</v>
      </c>
      <c r="E58" s="17">
        <v>0.98</v>
      </c>
      <c r="F58" s="17">
        <v>0.98</v>
      </c>
      <c r="G58" s="17">
        <v>0.98</v>
      </c>
      <c r="H58" s="17">
        <v>0.98</v>
      </c>
      <c r="I58" s="17">
        <v>0.98</v>
      </c>
      <c r="J58" s="17">
        <v>0.98</v>
      </c>
      <c r="K58" s="17">
        <v>0.98</v>
      </c>
      <c r="L58" s="17">
        <v>0.98</v>
      </c>
      <c r="M58" s="17">
        <v>0.98</v>
      </c>
      <c r="N58" s="17">
        <v>0.98</v>
      </c>
    </row>
    <row r="59" spans="1:14" x14ac:dyDescent="0.25">
      <c r="A59" s="16">
        <v>44378</v>
      </c>
      <c r="B59" s="1" t="s">
        <v>43</v>
      </c>
      <c r="C59" s="17">
        <v>0.98</v>
      </c>
      <c r="D59" s="17">
        <v>0.98</v>
      </c>
      <c r="E59" s="17">
        <v>0.98</v>
      </c>
      <c r="F59" s="17">
        <v>0.98</v>
      </c>
      <c r="G59" s="17">
        <v>0.98</v>
      </c>
      <c r="H59" s="17">
        <v>0.98</v>
      </c>
      <c r="I59" s="17">
        <v>0.98</v>
      </c>
      <c r="J59" s="17">
        <v>0.98</v>
      </c>
      <c r="K59" s="17">
        <v>0.98</v>
      </c>
      <c r="L59" s="17">
        <v>0.98</v>
      </c>
      <c r="M59" s="17">
        <v>0.98</v>
      </c>
      <c r="N59" s="17">
        <v>0.98</v>
      </c>
    </row>
    <row r="60" spans="1:14" s="21" customFormat="1" x14ac:dyDescent="0.25">
      <c r="A60" s="37">
        <v>44378</v>
      </c>
      <c r="B60" s="1" t="s">
        <v>25</v>
      </c>
      <c r="C60" s="17">
        <v>0.98</v>
      </c>
      <c r="D60" s="17">
        <v>0.98</v>
      </c>
      <c r="E60" s="17">
        <v>0.98</v>
      </c>
      <c r="F60" s="17">
        <v>0.98</v>
      </c>
      <c r="G60" s="17">
        <v>0.98</v>
      </c>
      <c r="H60" s="17">
        <v>0.98</v>
      </c>
      <c r="I60" s="17">
        <v>0.98</v>
      </c>
      <c r="J60" s="17">
        <v>0.98</v>
      </c>
      <c r="K60" s="17">
        <v>0.98</v>
      </c>
      <c r="L60" s="17">
        <v>0.98</v>
      </c>
      <c r="M60" s="17">
        <v>0.98</v>
      </c>
      <c r="N60" s="17">
        <v>0.98</v>
      </c>
    </row>
    <row r="61" spans="1:14" x14ac:dyDescent="0.25">
      <c r="A61" s="14">
        <v>44409</v>
      </c>
      <c r="B61" s="2" t="s">
        <v>35</v>
      </c>
      <c r="C61" s="15">
        <v>0.98</v>
      </c>
      <c r="D61" s="15">
        <v>0.98</v>
      </c>
      <c r="E61" s="15">
        <v>0.98</v>
      </c>
      <c r="F61" s="15">
        <v>0.98</v>
      </c>
      <c r="G61" s="15">
        <v>0.98</v>
      </c>
      <c r="H61" s="15">
        <v>0.98</v>
      </c>
      <c r="I61" s="15">
        <v>0.98</v>
      </c>
      <c r="J61" s="15">
        <v>0.98</v>
      </c>
      <c r="K61" s="15">
        <v>0.98</v>
      </c>
      <c r="L61" s="15">
        <v>0.98</v>
      </c>
      <c r="M61" s="15">
        <v>0.98</v>
      </c>
      <c r="N61" s="15">
        <v>0.98</v>
      </c>
    </row>
    <row r="64" spans="1:14" x14ac:dyDescent="0.25">
      <c r="A64" s="98" t="s">
        <v>34</v>
      </c>
      <c r="B64" s="99" t="s">
        <v>30</v>
      </c>
    </row>
    <row r="65" spans="1:14" x14ac:dyDescent="0.25">
      <c r="A65" s="18">
        <v>74.5</v>
      </c>
      <c r="B65" s="2" t="s">
        <v>12</v>
      </c>
      <c r="C65" s="19">
        <v>493547.60000000003</v>
      </c>
      <c r="D65" s="19">
        <v>493547.60000000003</v>
      </c>
      <c r="E65" s="19">
        <v>493547.60000000003</v>
      </c>
      <c r="F65" s="19">
        <v>493547.60000000003</v>
      </c>
      <c r="G65" s="19">
        <v>493547.60000000003</v>
      </c>
      <c r="H65" s="19">
        <v>493547.60000000003</v>
      </c>
      <c r="I65" s="19">
        <v>493547.60000000003</v>
      </c>
      <c r="J65" s="19">
        <v>493547.60000000003</v>
      </c>
      <c r="K65" s="19">
        <v>493547.60000000003</v>
      </c>
      <c r="L65" s="19">
        <v>493547.60000000003</v>
      </c>
      <c r="M65" s="19">
        <v>493547.60000000003</v>
      </c>
      <c r="N65" s="19">
        <v>493547.60000000003</v>
      </c>
    </row>
    <row r="66" spans="1:14" x14ac:dyDescent="0.25">
      <c r="A66" s="18">
        <v>74.5</v>
      </c>
      <c r="B66" s="2" t="s">
        <v>13</v>
      </c>
      <c r="C66" s="19">
        <v>493547.60000000003</v>
      </c>
      <c r="D66" s="19">
        <v>493547.60000000003</v>
      </c>
      <c r="E66" s="19">
        <v>493547.60000000003</v>
      </c>
      <c r="F66" s="19">
        <v>493547.60000000003</v>
      </c>
      <c r="G66" s="19">
        <v>493547.60000000003</v>
      </c>
      <c r="H66" s="19">
        <v>493547.60000000003</v>
      </c>
      <c r="I66" s="19">
        <v>493547.60000000003</v>
      </c>
      <c r="J66" s="19">
        <v>493547.60000000003</v>
      </c>
      <c r="K66" s="19">
        <v>493547.60000000003</v>
      </c>
      <c r="L66" s="19">
        <v>493547.60000000003</v>
      </c>
      <c r="M66" s="19">
        <v>493547.60000000003</v>
      </c>
      <c r="N66" s="19">
        <v>493547.60000000003</v>
      </c>
    </row>
    <row r="67" spans="1:14" x14ac:dyDescent="0.25">
      <c r="A67" s="18">
        <v>74.5</v>
      </c>
      <c r="B67" s="2" t="s">
        <v>14</v>
      </c>
      <c r="C67" s="19">
        <v>493547.60000000003</v>
      </c>
      <c r="D67" s="19">
        <v>493547.60000000003</v>
      </c>
      <c r="E67" s="19">
        <v>493547.60000000003</v>
      </c>
      <c r="F67" s="19">
        <v>493547.60000000003</v>
      </c>
      <c r="G67" s="19">
        <v>493547.60000000003</v>
      </c>
      <c r="H67" s="19">
        <v>493547.60000000003</v>
      </c>
      <c r="I67" s="19">
        <v>493547.60000000003</v>
      </c>
      <c r="J67" s="19">
        <v>493547.60000000003</v>
      </c>
      <c r="K67" s="19">
        <v>493547.60000000003</v>
      </c>
      <c r="L67" s="19">
        <v>493547.60000000003</v>
      </c>
      <c r="M67" s="19">
        <v>493547.60000000003</v>
      </c>
      <c r="N67" s="19">
        <v>493547.60000000003</v>
      </c>
    </row>
    <row r="68" spans="1:14" x14ac:dyDescent="0.25">
      <c r="A68" s="18">
        <v>74.5</v>
      </c>
      <c r="B68" s="2" t="s">
        <v>15</v>
      </c>
      <c r="C68" s="19">
        <v>493547.60000000003</v>
      </c>
      <c r="D68" s="19">
        <v>493547.60000000003</v>
      </c>
      <c r="E68" s="19">
        <v>493547.60000000003</v>
      </c>
      <c r="F68" s="19">
        <v>493547.60000000003</v>
      </c>
      <c r="G68" s="19">
        <v>493547.60000000003</v>
      </c>
      <c r="H68" s="19">
        <v>493547.60000000003</v>
      </c>
      <c r="I68" s="19">
        <v>493547.60000000003</v>
      </c>
      <c r="J68" s="19">
        <v>493547.60000000003</v>
      </c>
      <c r="K68" s="19">
        <v>493547.60000000003</v>
      </c>
      <c r="L68" s="19">
        <v>493547.60000000003</v>
      </c>
      <c r="M68" s="19">
        <v>493547.60000000003</v>
      </c>
      <c r="N68" s="19">
        <v>493547.60000000003</v>
      </c>
    </row>
    <row r="69" spans="1:14" x14ac:dyDescent="0.25">
      <c r="A69" s="18">
        <v>74.5</v>
      </c>
      <c r="B69" s="2" t="s">
        <v>16</v>
      </c>
      <c r="C69" s="19">
        <v>493547.60000000003</v>
      </c>
      <c r="D69" s="19">
        <v>493547.60000000003</v>
      </c>
      <c r="E69" s="19">
        <v>493547.60000000003</v>
      </c>
      <c r="F69" s="19">
        <v>493547.60000000003</v>
      </c>
      <c r="G69" s="19">
        <v>493547.60000000003</v>
      </c>
      <c r="H69" s="19">
        <v>493547.60000000003</v>
      </c>
      <c r="I69" s="19">
        <v>493547.60000000003</v>
      </c>
      <c r="J69" s="19">
        <v>493547.60000000003</v>
      </c>
      <c r="K69" s="19">
        <v>493547.60000000003</v>
      </c>
      <c r="L69" s="19">
        <v>493547.60000000003</v>
      </c>
      <c r="M69" s="19">
        <v>493547.60000000003</v>
      </c>
      <c r="N69" s="19">
        <v>493547.60000000003</v>
      </c>
    </row>
    <row r="70" spans="1:14" x14ac:dyDescent="0.25">
      <c r="A70" s="18">
        <v>74.5</v>
      </c>
      <c r="B70" s="2" t="s">
        <v>17</v>
      </c>
      <c r="C70" s="19">
        <v>493547.60000000003</v>
      </c>
      <c r="D70" s="19">
        <v>493547.60000000003</v>
      </c>
      <c r="E70" s="19">
        <v>493547.60000000003</v>
      </c>
      <c r="F70" s="19">
        <v>493547.60000000003</v>
      </c>
      <c r="G70" s="19">
        <v>493547.60000000003</v>
      </c>
      <c r="H70" s="19">
        <v>493547.60000000003</v>
      </c>
      <c r="I70" s="19">
        <v>493547.60000000003</v>
      </c>
      <c r="J70" s="19">
        <v>493547.60000000003</v>
      </c>
      <c r="K70" s="19">
        <v>493547.60000000003</v>
      </c>
      <c r="L70" s="19">
        <v>493547.60000000003</v>
      </c>
      <c r="M70" s="19">
        <v>493547.60000000003</v>
      </c>
      <c r="N70" s="19">
        <v>493547.60000000003</v>
      </c>
    </row>
    <row r="71" spans="1:14" x14ac:dyDescent="0.25">
      <c r="A71" s="28">
        <v>74.5</v>
      </c>
      <c r="B71" s="1" t="s">
        <v>18</v>
      </c>
      <c r="C71" s="20">
        <v>493547.60000000003</v>
      </c>
      <c r="D71" s="20">
        <v>493547.60000000003</v>
      </c>
      <c r="E71" s="20">
        <v>493547.60000000003</v>
      </c>
      <c r="F71" s="20">
        <v>493547.60000000003</v>
      </c>
      <c r="G71" s="20">
        <v>493547.60000000003</v>
      </c>
      <c r="H71" s="20">
        <v>493547.60000000003</v>
      </c>
      <c r="I71" s="20">
        <v>493547.60000000003</v>
      </c>
      <c r="J71" s="20">
        <v>493547.60000000003</v>
      </c>
      <c r="K71" s="20">
        <v>493547.60000000003</v>
      </c>
      <c r="L71" s="20">
        <v>493547.60000000003</v>
      </c>
      <c r="M71" s="20">
        <v>493547.60000000003</v>
      </c>
      <c r="N71" s="20">
        <v>493547.60000000003</v>
      </c>
    </row>
    <row r="72" spans="1:14" x14ac:dyDescent="0.25">
      <c r="A72" s="28">
        <v>74.5</v>
      </c>
      <c r="B72" s="1" t="s">
        <v>27</v>
      </c>
      <c r="C72" s="20">
        <v>493547.60000000003</v>
      </c>
      <c r="D72" s="20">
        <v>493547.60000000003</v>
      </c>
      <c r="E72" s="20">
        <v>493547.60000000003</v>
      </c>
      <c r="F72" s="20">
        <v>493547.60000000003</v>
      </c>
      <c r="G72" s="20">
        <v>493547.60000000003</v>
      </c>
      <c r="H72" s="20">
        <v>493547.60000000003</v>
      </c>
      <c r="I72" s="20">
        <v>493547.60000000003</v>
      </c>
      <c r="J72" s="20">
        <v>493547.60000000003</v>
      </c>
      <c r="K72" s="20">
        <v>493547.60000000003</v>
      </c>
      <c r="L72" s="20">
        <v>493547.60000000003</v>
      </c>
      <c r="M72" s="20">
        <v>493547.60000000003</v>
      </c>
      <c r="N72" s="20">
        <v>493547.60000000003</v>
      </c>
    </row>
    <row r="73" spans="1:14" x14ac:dyDescent="0.25">
      <c r="A73" s="28">
        <v>74.5</v>
      </c>
      <c r="B73" s="1" t="s">
        <v>24</v>
      </c>
      <c r="C73" s="20">
        <v>493547.60000000003</v>
      </c>
      <c r="D73" s="20">
        <v>493547.60000000003</v>
      </c>
      <c r="E73" s="20">
        <v>493547.60000000003</v>
      </c>
      <c r="F73" s="20">
        <v>493547.60000000003</v>
      </c>
      <c r="G73" s="20">
        <v>493547.60000000003</v>
      </c>
      <c r="H73" s="20">
        <v>493547.60000000003</v>
      </c>
      <c r="I73" s="20">
        <v>493547.60000000003</v>
      </c>
      <c r="J73" s="20">
        <v>493547.60000000003</v>
      </c>
      <c r="K73" s="20">
        <v>493547.60000000003</v>
      </c>
      <c r="L73" s="20">
        <v>493547.60000000003</v>
      </c>
      <c r="M73" s="20">
        <v>493547.60000000003</v>
      </c>
      <c r="N73" s="20">
        <v>493547.60000000003</v>
      </c>
    </row>
    <row r="74" spans="1:14" x14ac:dyDescent="0.25">
      <c r="A74" s="28">
        <v>74.5</v>
      </c>
      <c r="B74" s="1" t="s">
        <v>20</v>
      </c>
      <c r="C74" s="20">
        <v>493547.60000000003</v>
      </c>
      <c r="D74" s="20">
        <v>493547.60000000003</v>
      </c>
      <c r="E74" s="20">
        <v>493547.60000000003</v>
      </c>
      <c r="F74" s="20">
        <v>493547.60000000003</v>
      </c>
      <c r="G74" s="20">
        <v>493547.60000000003</v>
      </c>
      <c r="H74" s="20">
        <v>493547.60000000003</v>
      </c>
      <c r="I74" s="20">
        <v>493547.60000000003</v>
      </c>
      <c r="J74" s="20">
        <v>493547.60000000003</v>
      </c>
      <c r="K74" s="20">
        <v>493547.60000000003</v>
      </c>
      <c r="L74" s="20">
        <v>493547.60000000003</v>
      </c>
      <c r="M74" s="20">
        <v>493547.60000000003</v>
      </c>
      <c r="N74" s="20">
        <v>493547.60000000003</v>
      </c>
    </row>
    <row r="75" spans="1:14" x14ac:dyDescent="0.25">
      <c r="A75" s="28">
        <v>74.5</v>
      </c>
      <c r="B75" s="1" t="s">
        <v>22</v>
      </c>
      <c r="C75" s="20">
        <v>493547.60000000003</v>
      </c>
      <c r="D75" s="20">
        <v>493547.60000000003</v>
      </c>
      <c r="E75" s="20">
        <v>493547.60000000003</v>
      </c>
      <c r="F75" s="20">
        <v>493547.60000000003</v>
      </c>
      <c r="G75" s="20">
        <v>493547.60000000003</v>
      </c>
      <c r="H75" s="20">
        <v>493547.60000000003</v>
      </c>
      <c r="I75" s="20">
        <v>493547.60000000003</v>
      </c>
      <c r="J75" s="20">
        <v>493547.60000000003</v>
      </c>
      <c r="K75" s="20">
        <v>493547.60000000003</v>
      </c>
      <c r="L75" s="20">
        <v>493547.60000000003</v>
      </c>
      <c r="M75" s="20">
        <v>493547.60000000003</v>
      </c>
      <c r="N75" s="20">
        <v>493547.60000000003</v>
      </c>
    </row>
    <row r="76" spans="1:14" x14ac:dyDescent="0.25">
      <c r="A76" s="18">
        <v>74.5</v>
      </c>
      <c r="B76" s="2" t="s">
        <v>21</v>
      </c>
      <c r="C76" s="19">
        <v>493547.60000000003</v>
      </c>
      <c r="D76" s="19">
        <v>493547.60000000003</v>
      </c>
      <c r="E76" s="19">
        <v>493547.60000000003</v>
      </c>
      <c r="F76" s="19">
        <v>493547.60000000003</v>
      </c>
      <c r="G76" s="19">
        <v>493547.60000000003</v>
      </c>
      <c r="H76" s="19">
        <v>493547.60000000003</v>
      </c>
      <c r="I76" s="19">
        <v>493547.60000000003</v>
      </c>
      <c r="J76" s="19">
        <v>493547.60000000003</v>
      </c>
      <c r="K76" s="19">
        <v>493547.60000000003</v>
      </c>
      <c r="L76" s="19">
        <v>493547.60000000003</v>
      </c>
      <c r="M76" s="19">
        <v>493547.60000000003</v>
      </c>
      <c r="N76" s="19">
        <v>493547.60000000003</v>
      </c>
    </row>
    <row r="77" spans="1:14" x14ac:dyDescent="0.25">
      <c r="A77" s="28">
        <v>74.5</v>
      </c>
      <c r="B77" s="1" t="s">
        <v>19</v>
      </c>
      <c r="C77" s="20">
        <v>493547.60000000003</v>
      </c>
      <c r="D77" s="20">
        <v>493547.60000000003</v>
      </c>
      <c r="E77" s="20">
        <v>493547.60000000003</v>
      </c>
      <c r="F77" s="20">
        <v>493547.60000000003</v>
      </c>
      <c r="G77" s="20">
        <v>493547.60000000003</v>
      </c>
      <c r="H77" s="20">
        <v>493547.60000000003</v>
      </c>
      <c r="I77" s="20">
        <v>493547.60000000003</v>
      </c>
      <c r="J77" s="20">
        <v>493547.60000000003</v>
      </c>
      <c r="K77" s="20">
        <v>493547.60000000003</v>
      </c>
      <c r="L77" s="20">
        <v>493547.60000000003</v>
      </c>
      <c r="M77" s="20">
        <v>493547.60000000003</v>
      </c>
      <c r="N77" s="20">
        <v>493547.60000000003</v>
      </c>
    </row>
    <row r="78" spans="1:14" x14ac:dyDescent="0.25">
      <c r="A78" s="28">
        <v>74.5</v>
      </c>
      <c r="B78" s="1" t="s">
        <v>29</v>
      </c>
      <c r="C78" s="20">
        <v>493547.60000000003</v>
      </c>
      <c r="D78" s="20">
        <v>493547.60000000003</v>
      </c>
      <c r="E78" s="20">
        <v>493547.60000000003</v>
      </c>
      <c r="F78" s="20">
        <v>493547.60000000003</v>
      </c>
      <c r="G78" s="20">
        <v>493547.60000000003</v>
      </c>
      <c r="H78" s="20">
        <v>493547.60000000003</v>
      </c>
      <c r="I78" s="20">
        <v>493547.60000000003</v>
      </c>
      <c r="J78" s="20">
        <v>493547.60000000003</v>
      </c>
      <c r="K78" s="20">
        <v>493547.60000000003</v>
      </c>
      <c r="L78" s="20">
        <v>493547.60000000003</v>
      </c>
      <c r="M78" s="20">
        <v>493547.60000000003</v>
      </c>
      <c r="N78" s="20">
        <v>493547.60000000003</v>
      </c>
    </row>
    <row r="79" spans="1:14" x14ac:dyDescent="0.25">
      <c r="A79" s="28">
        <v>74.5</v>
      </c>
      <c r="B79" s="1" t="s">
        <v>23</v>
      </c>
      <c r="C79" s="20">
        <v>493547.60000000003</v>
      </c>
      <c r="D79" s="20">
        <v>493547.60000000003</v>
      </c>
      <c r="E79" s="20">
        <v>493547.60000000003</v>
      </c>
      <c r="F79" s="20">
        <v>493547.60000000003</v>
      </c>
      <c r="G79" s="20">
        <v>493547.60000000003</v>
      </c>
      <c r="H79" s="20">
        <v>493547.60000000003</v>
      </c>
      <c r="I79" s="20">
        <v>493547.60000000003</v>
      </c>
      <c r="J79" s="20">
        <v>493547.60000000003</v>
      </c>
      <c r="K79" s="20">
        <v>493547.60000000003</v>
      </c>
      <c r="L79" s="20">
        <v>493547.60000000003</v>
      </c>
      <c r="M79" s="20">
        <v>493547.60000000003</v>
      </c>
      <c r="N79" s="20">
        <v>493547.60000000003</v>
      </c>
    </row>
    <row r="80" spans="1:14" x14ac:dyDescent="0.25">
      <c r="A80" s="18">
        <v>74.5</v>
      </c>
      <c r="B80" s="2" t="s">
        <v>26</v>
      </c>
      <c r="C80" s="19">
        <v>493547.60000000003</v>
      </c>
      <c r="D80" s="19">
        <v>493547.60000000003</v>
      </c>
      <c r="E80" s="19">
        <v>493547.60000000003</v>
      </c>
      <c r="F80" s="19">
        <v>493547.60000000003</v>
      </c>
      <c r="G80" s="19">
        <v>493547.60000000003</v>
      </c>
      <c r="H80" s="19">
        <v>493547.60000000003</v>
      </c>
      <c r="I80" s="19">
        <v>493547.60000000003</v>
      </c>
      <c r="J80" s="19">
        <v>493547.60000000003</v>
      </c>
      <c r="K80" s="19">
        <v>493547.60000000003</v>
      </c>
      <c r="L80" s="19">
        <v>493547.60000000003</v>
      </c>
      <c r="M80" s="19">
        <v>493547.60000000003</v>
      </c>
      <c r="N80" s="19">
        <v>493547.60000000003</v>
      </c>
    </row>
    <row r="81" spans="1:14" x14ac:dyDescent="0.25">
      <c r="A81" s="28">
        <v>74.5</v>
      </c>
      <c r="B81" s="1" t="s">
        <v>64</v>
      </c>
      <c r="C81" s="20">
        <v>493547.60000000003</v>
      </c>
      <c r="D81" s="20">
        <v>493547.60000000003</v>
      </c>
      <c r="E81" s="20">
        <v>493547.60000000003</v>
      </c>
      <c r="F81" s="20">
        <v>493547.60000000003</v>
      </c>
      <c r="G81" s="20">
        <v>493547.60000000003</v>
      </c>
      <c r="H81" s="20">
        <v>493547.60000000003</v>
      </c>
      <c r="I81" s="20">
        <v>493547.60000000003</v>
      </c>
      <c r="J81" s="20">
        <v>493547.60000000003</v>
      </c>
      <c r="K81" s="20">
        <v>493547.60000000003</v>
      </c>
      <c r="L81" s="20">
        <v>493547.60000000003</v>
      </c>
      <c r="M81" s="20">
        <v>493547.60000000003</v>
      </c>
      <c r="N81" s="20">
        <v>493547.60000000003</v>
      </c>
    </row>
    <row r="82" spans="1:14" x14ac:dyDescent="0.25">
      <c r="A82" s="28">
        <v>74.5</v>
      </c>
      <c r="B82" s="1" t="s">
        <v>43</v>
      </c>
      <c r="C82" s="20">
        <v>493547.60000000003</v>
      </c>
      <c r="D82" s="20">
        <v>493547.60000000003</v>
      </c>
      <c r="E82" s="20">
        <v>493547.60000000003</v>
      </c>
      <c r="F82" s="20">
        <v>493547.60000000003</v>
      </c>
      <c r="G82" s="20">
        <v>493547.60000000003</v>
      </c>
      <c r="H82" s="20">
        <v>493547.60000000003</v>
      </c>
      <c r="I82" s="20">
        <v>493547.60000000003</v>
      </c>
      <c r="J82" s="20">
        <v>493547.60000000003</v>
      </c>
      <c r="K82" s="20">
        <v>493547.60000000003</v>
      </c>
      <c r="L82" s="20">
        <v>493547.60000000003</v>
      </c>
      <c r="M82" s="20">
        <v>493547.60000000003</v>
      </c>
      <c r="N82" s="20">
        <v>493547.60000000003</v>
      </c>
    </row>
    <row r="83" spans="1:14" s="21" customFormat="1" x14ac:dyDescent="0.25">
      <c r="A83" s="28">
        <v>74.5</v>
      </c>
      <c r="B83" s="1" t="s">
        <v>25</v>
      </c>
      <c r="C83" s="20">
        <v>493547.60000000003</v>
      </c>
      <c r="D83" s="20">
        <v>493547.60000000003</v>
      </c>
      <c r="E83" s="20">
        <v>493547.60000000003</v>
      </c>
      <c r="F83" s="20">
        <v>493547.60000000003</v>
      </c>
      <c r="G83" s="20">
        <v>493547.60000000003</v>
      </c>
      <c r="H83" s="20">
        <v>493547.60000000003</v>
      </c>
      <c r="I83" s="20">
        <v>493547.60000000003</v>
      </c>
      <c r="J83" s="20">
        <v>493547.60000000003</v>
      </c>
      <c r="K83" s="20">
        <v>493547.60000000003</v>
      </c>
      <c r="L83" s="20">
        <v>493547.60000000003</v>
      </c>
      <c r="M83" s="20">
        <v>493547.60000000003</v>
      </c>
      <c r="N83" s="20">
        <v>493547.60000000003</v>
      </c>
    </row>
    <row r="84" spans="1:14" x14ac:dyDescent="0.25">
      <c r="A84" s="18">
        <v>74.5</v>
      </c>
      <c r="B84" s="2" t="s">
        <v>35</v>
      </c>
      <c r="C84" s="19">
        <v>493547.60000000003</v>
      </c>
      <c r="D84" s="19">
        <v>493547.60000000003</v>
      </c>
      <c r="E84" s="19">
        <v>493547.60000000003</v>
      </c>
      <c r="F84" s="19">
        <v>493547.60000000003</v>
      </c>
      <c r="G84" s="19">
        <v>493547.60000000003</v>
      </c>
      <c r="H84" s="19">
        <v>493547.60000000003</v>
      </c>
      <c r="I84" s="19">
        <v>493547.60000000003</v>
      </c>
      <c r="J84" s="19">
        <v>493547.60000000003</v>
      </c>
      <c r="K84" s="19">
        <v>493547.60000000003</v>
      </c>
      <c r="L84" s="19">
        <v>493547.60000000003</v>
      </c>
      <c r="M84" s="19">
        <v>493547.60000000003</v>
      </c>
      <c r="N84" s="19">
        <v>493547.60000000003</v>
      </c>
    </row>
    <row r="85" spans="1:14" s="36" customFormat="1" x14ac:dyDescent="0.25">
      <c r="A85" s="9"/>
      <c r="B85" s="41" t="s">
        <v>60</v>
      </c>
      <c r="C85" s="35">
        <v>9870951.9999999963</v>
      </c>
      <c r="D85" s="35">
        <v>9870951.9999999963</v>
      </c>
      <c r="E85" s="35">
        <v>9870951.9999999963</v>
      </c>
      <c r="F85" s="35">
        <v>9870951.9999999963</v>
      </c>
      <c r="G85" s="35">
        <v>9870951.9999999963</v>
      </c>
      <c r="H85" s="35">
        <v>9870951.9999999963</v>
      </c>
      <c r="I85" s="35">
        <v>9870951.9999999963</v>
      </c>
      <c r="J85" s="35">
        <v>9870951.9999999963</v>
      </c>
      <c r="K85" s="35">
        <v>9870951.9999999963</v>
      </c>
      <c r="L85" s="35">
        <v>9870951.9999999963</v>
      </c>
      <c r="M85" s="35">
        <v>9870951.9999999963</v>
      </c>
      <c r="N85" s="35">
        <v>9870951.9999999963</v>
      </c>
    </row>
    <row r="87" spans="1:14" x14ac:dyDescent="0.25">
      <c r="A87" s="98" t="s">
        <v>113</v>
      </c>
      <c r="B87" s="99"/>
    </row>
    <row r="88" spans="1:14" x14ac:dyDescent="0.25">
      <c r="A88" s="14">
        <v>43830</v>
      </c>
      <c r="B88" s="2" t="s">
        <v>12</v>
      </c>
      <c r="C88" s="12">
        <v>3</v>
      </c>
      <c r="D88" s="12">
        <v>3</v>
      </c>
      <c r="E88" s="12">
        <v>4</v>
      </c>
      <c r="F88" s="12">
        <v>4</v>
      </c>
      <c r="G88" s="12">
        <v>4</v>
      </c>
      <c r="H88" s="12">
        <v>4</v>
      </c>
      <c r="I88" s="12">
        <v>4</v>
      </c>
      <c r="J88" s="12">
        <v>4</v>
      </c>
      <c r="K88" s="12">
        <v>4</v>
      </c>
      <c r="L88" s="12">
        <v>4</v>
      </c>
      <c r="M88" s="12">
        <v>4</v>
      </c>
      <c r="N88" s="12">
        <v>4</v>
      </c>
    </row>
    <row r="89" spans="1:14" x14ac:dyDescent="0.25">
      <c r="A89" s="14">
        <v>43830</v>
      </c>
      <c r="B89" s="2" t="s">
        <v>13</v>
      </c>
      <c r="C89" s="12">
        <v>3</v>
      </c>
      <c r="D89" s="12">
        <v>3</v>
      </c>
      <c r="E89" s="12">
        <v>4</v>
      </c>
      <c r="F89" s="12">
        <v>4</v>
      </c>
      <c r="G89" s="12">
        <v>4</v>
      </c>
      <c r="H89" s="12">
        <v>4</v>
      </c>
      <c r="I89" s="12">
        <v>4</v>
      </c>
      <c r="J89" s="12">
        <v>4</v>
      </c>
      <c r="K89" s="12">
        <v>4</v>
      </c>
      <c r="L89" s="12">
        <v>4</v>
      </c>
      <c r="M89" s="12">
        <v>4</v>
      </c>
      <c r="N89" s="12">
        <v>4</v>
      </c>
    </row>
    <row r="90" spans="1:14" x14ac:dyDescent="0.25">
      <c r="A90" s="14">
        <v>43830</v>
      </c>
      <c r="B90" s="2" t="s">
        <v>14</v>
      </c>
      <c r="C90" s="12">
        <v>3</v>
      </c>
      <c r="D90" s="12">
        <v>3</v>
      </c>
      <c r="E90" s="12">
        <v>4</v>
      </c>
      <c r="F90" s="12">
        <v>4</v>
      </c>
      <c r="G90" s="12">
        <v>4</v>
      </c>
      <c r="H90" s="12">
        <v>4</v>
      </c>
      <c r="I90" s="12">
        <v>4</v>
      </c>
      <c r="J90" s="12">
        <v>4</v>
      </c>
      <c r="K90" s="12">
        <v>4</v>
      </c>
      <c r="L90" s="12">
        <v>4</v>
      </c>
      <c r="M90" s="12">
        <v>4</v>
      </c>
      <c r="N90" s="12">
        <v>4</v>
      </c>
    </row>
    <row r="91" spans="1:14" x14ac:dyDescent="0.25">
      <c r="A91" s="14">
        <v>43830</v>
      </c>
      <c r="B91" s="2" t="s">
        <v>15</v>
      </c>
      <c r="C91" s="12">
        <v>3</v>
      </c>
      <c r="D91" s="12">
        <v>3</v>
      </c>
      <c r="E91" s="12">
        <v>4</v>
      </c>
      <c r="F91" s="12">
        <v>4</v>
      </c>
      <c r="G91" s="12">
        <v>4</v>
      </c>
      <c r="H91" s="12">
        <v>4</v>
      </c>
      <c r="I91" s="12">
        <v>4</v>
      </c>
      <c r="J91" s="12">
        <v>4</v>
      </c>
      <c r="K91" s="12">
        <v>4</v>
      </c>
      <c r="L91" s="12">
        <v>4</v>
      </c>
      <c r="M91" s="12">
        <v>4</v>
      </c>
      <c r="N91" s="12">
        <v>4</v>
      </c>
    </row>
    <row r="92" spans="1:14" x14ac:dyDescent="0.25">
      <c r="A92" s="14">
        <v>43830</v>
      </c>
      <c r="B92" s="2" t="s">
        <v>16</v>
      </c>
      <c r="C92" s="12">
        <v>3</v>
      </c>
      <c r="D92" s="12">
        <v>3</v>
      </c>
      <c r="E92" s="12">
        <v>4</v>
      </c>
      <c r="F92" s="12">
        <v>4</v>
      </c>
      <c r="G92" s="12">
        <v>4</v>
      </c>
      <c r="H92" s="12">
        <v>4</v>
      </c>
      <c r="I92" s="12">
        <v>4</v>
      </c>
      <c r="J92" s="12">
        <v>4</v>
      </c>
      <c r="K92" s="12">
        <v>4</v>
      </c>
      <c r="L92" s="12">
        <v>4</v>
      </c>
      <c r="M92" s="12">
        <v>4</v>
      </c>
      <c r="N92" s="12">
        <v>4</v>
      </c>
    </row>
    <row r="93" spans="1:14" x14ac:dyDescent="0.25">
      <c r="A93" s="14">
        <v>43830</v>
      </c>
      <c r="B93" s="2" t="s">
        <v>17</v>
      </c>
      <c r="C93" s="12">
        <v>3</v>
      </c>
      <c r="D93" s="12">
        <v>3</v>
      </c>
      <c r="E93" s="12">
        <v>4</v>
      </c>
      <c r="F93" s="12">
        <v>4</v>
      </c>
      <c r="G93" s="12">
        <v>4</v>
      </c>
      <c r="H93" s="12">
        <v>4</v>
      </c>
      <c r="I93" s="12">
        <v>4</v>
      </c>
      <c r="J93" s="12">
        <v>4</v>
      </c>
      <c r="K93" s="12">
        <v>4</v>
      </c>
      <c r="L93" s="12">
        <v>4</v>
      </c>
      <c r="M93" s="12">
        <v>4</v>
      </c>
      <c r="N93" s="12">
        <v>4</v>
      </c>
    </row>
    <row r="94" spans="1:14" x14ac:dyDescent="0.25">
      <c r="A94" s="16">
        <v>44196</v>
      </c>
      <c r="B94" s="1" t="s">
        <v>18</v>
      </c>
      <c r="C94" s="13">
        <v>3</v>
      </c>
      <c r="D94" s="13">
        <v>3</v>
      </c>
      <c r="E94" s="13">
        <v>3</v>
      </c>
      <c r="F94" s="13">
        <v>3</v>
      </c>
      <c r="G94" s="13">
        <v>3</v>
      </c>
      <c r="H94" s="13">
        <v>3</v>
      </c>
      <c r="I94" s="13">
        <v>3</v>
      </c>
      <c r="J94" s="13">
        <v>3</v>
      </c>
      <c r="K94" s="13">
        <v>3</v>
      </c>
      <c r="L94" s="13">
        <v>3</v>
      </c>
      <c r="M94" s="13">
        <v>3</v>
      </c>
      <c r="N94" s="13">
        <v>3</v>
      </c>
    </row>
    <row r="95" spans="1:14" x14ac:dyDescent="0.25">
      <c r="A95" s="16">
        <v>44196</v>
      </c>
      <c r="B95" s="1" t="s">
        <v>27</v>
      </c>
      <c r="C95" s="13">
        <v>3</v>
      </c>
      <c r="D95" s="13">
        <v>3</v>
      </c>
      <c r="E95" s="13">
        <v>3</v>
      </c>
      <c r="F95" s="13">
        <v>3</v>
      </c>
      <c r="G95" s="13">
        <v>3</v>
      </c>
      <c r="H95" s="13">
        <v>3</v>
      </c>
      <c r="I95" s="13">
        <v>3</v>
      </c>
      <c r="J95" s="13">
        <v>3</v>
      </c>
      <c r="K95" s="13">
        <v>3</v>
      </c>
      <c r="L95" s="13">
        <v>3</v>
      </c>
      <c r="M95" s="13">
        <v>3</v>
      </c>
      <c r="N95" s="13">
        <v>3</v>
      </c>
    </row>
    <row r="96" spans="1:14" x14ac:dyDescent="0.25">
      <c r="A96" s="16">
        <v>44196</v>
      </c>
      <c r="B96" s="1" t="s">
        <v>24</v>
      </c>
      <c r="C96" s="13">
        <v>3</v>
      </c>
      <c r="D96" s="13">
        <v>3</v>
      </c>
      <c r="E96" s="13">
        <v>3</v>
      </c>
      <c r="F96" s="13">
        <v>3</v>
      </c>
      <c r="G96" s="13">
        <v>3</v>
      </c>
      <c r="H96" s="13">
        <v>3</v>
      </c>
      <c r="I96" s="13">
        <v>3</v>
      </c>
      <c r="J96" s="13">
        <v>3</v>
      </c>
      <c r="K96" s="13">
        <v>3</v>
      </c>
      <c r="L96" s="13">
        <v>3</v>
      </c>
      <c r="M96" s="13">
        <v>3</v>
      </c>
      <c r="N96" s="13">
        <v>3</v>
      </c>
    </row>
    <row r="97" spans="1:14" x14ac:dyDescent="0.25">
      <c r="A97" s="16">
        <v>44196</v>
      </c>
      <c r="B97" s="1" t="s">
        <v>20</v>
      </c>
      <c r="C97" s="13">
        <v>3</v>
      </c>
      <c r="D97" s="13">
        <v>3</v>
      </c>
      <c r="E97" s="13">
        <v>3</v>
      </c>
      <c r="F97" s="13">
        <v>3</v>
      </c>
      <c r="G97" s="13">
        <v>3</v>
      </c>
      <c r="H97" s="13">
        <v>3</v>
      </c>
      <c r="I97" s="13">
        <v>3</v>
      </c>
      <c r="J97" s="13">
        <v>3</v>
      </c>
      <c r="K97" s="13">
        <v>3</v>
      </c>
      <c r="L97" s="13">
        <v>3</v>
      </c>
      <c r="M97" s="13">
        <v>3</v>
      </c>
      <c r="N97" s="13">
        <v>3</v>
      </c>
    </row>
    <row r="98" spans="1:14" x14ac:dyDescent="0.25">
      <c r="A98" s="16">
        <v>44196</v>
      </c>
      <c r="B98" s="1" t="s">
        <v>22</v>
      </c>
      <c r="C98" s="13">
        <v>3</v>
      </c>
      <c r="D98" s="13">
        <v>3</v>
      </c>
      <c r="E98" s="13">
        <v>3</v>
      </c>
      <c r="F98" s="13">
        <v>3</v>
      </c>
      <c r="G98" s="13">
        <v>3</v>
      </c>
      <c r="H98" s="13">
        <v>3</v>
      </c>
      <c r="I98" s="13">
        <v>3</v>
      </c>
      <c r="J98" s="13">
        <v>3</v>
      </c>
      <c r="K98" s="13">
        <v>3</v>
      </c>
      <c r="L98" s="13">
        <v>3</v>
      </c>
      <c r="M98" s="13">
        <v>3</v>
      </c>
      <c r="N98" s="13">
        <v>3</v>
      </c>
    </row>
    <row r="99" spans="1:14" x14ac:dyDescent="0.25">
      <c r="A99" s="14">
        <v>44255</v>
      </c>
      <c r="B99" s="2" t="s">
        <v>21</v>
      </c>
      <c r="C99" s="12">
        <v>2</v>
      </c>
      <c r="D99" s="12">
        <v>2</v>
      </c>
      <c r="E99" s="12">
        <v>3</v>
      </c>
      <c r="F99" s="12">
        <v>3</v>
      </c>
      <c r="G99" s="12">
        <v>3</v>
      </c>
      <c r="H99" s="12">
        <v>3</v>
      </c>
      <c r="I99" s="12">
        <v>3</v>
      </c>
      <c r="J99" s="12">
        <v>3</v>
      </c>
      <c r="K99" s="12">
        <v>3</v>
      </c>
      <c r="L99" s="12">
        <v>3</v>
      </c>
      <c r="M99" s="12">
        <v>3</v>
      </c>
      <c r="N99" s="12">
        <v>3</v>
      </c>
    </row>
    <row r="100" spans="1:14" x14ac:dyDescent="0.25">
      <c r="A100" s="16">
        <v>44286</v>
      </c>
      <c r="B100" s="1" t="s">
        <v>19</v>
      </c>
      <c r="C100" s="13">
        <v>2</v>
      </c>
      <c r="D100" s="13">
        <v>2</v>
      </c>
      <c r="E100" s="13">
        <v>2</v>
      </c>
      <c r="F100" s="13">
        <v>3</v>
      </c>
      <c r="G100" s="13">
        <v>3</v>
      </c>
      <c r="H100" s="13">
        <v>3</v>
      </c>
      <c r="I100" s="13">
        <v>3</v>
      </c>
      <c r="J100" s="13">
        <v>3</v>
      </c>
      <c r="K100" s="13">
        <v>3</v>
      </c>
      <c r="L100" s="13">
        <v>3</v>
      </c>
      <c r="M100" s="13">
        <v>3</v>
      </c>
      <c r="N100" s="13">
        <v>3</v>
      </c>
    </row>
    <row r="101" spans="1:14" x14ac:dyDescent="0.25">
      <c r="A101" s="16">
        <v>44286</v>
      </c>
      <c r="B101" s="1" t="s">
        <v>29</v>
      </c>
      <c r="C101" s="13">
        <v>2</v>
      </c>
      <c r="D101" s="13">
        <v>2</v>
      </c>
      <c r="E101" s="13">
        <v>2</v>
      </c>
      <c r="F101" s="13">
        <v>3</v>
      </c>
      <c r="G101" s="13">
        <v>3</v>
      </c>
      <c r="H101" s="13">
        <v>3</v>
      </c>
      <c r="I101" s="13">
        <v>3</v>
      </c>
      <c r="J101" s="13">
        <v>3</v>
      </c>
      <c r="K101" s="13">
        <v>3</v>
      </c>
      <c r="L101" s="13">
        <v>3</v>
      </c>
      <c r="M101" s="13">
        <v>3</v>
      </c>
      <c r="N101" s="13">
        <v>3</v>
      </c>
    </row>
    <row r="102" spans="1:14" x14ac:dyDescent="0.25">
      <c r="A102" s="16">
        <v>44286</v>
      </c>
      <c r="B102" s="1" t="s">
        <v>23</v>
      </c>
      <c r="C102" s="13">
        <v>2</v>
      </c>
      <c r="D102" s="13">
        <v>2</v>
      </c>
      <c r="E102" s="13">
        <v>2</v>
      </c>
      <c r="F102" s="13">
        <v>3</v>
      </c>
      <c r="G102" s="13">
        <v>3</v>
      </c>
      <c r="H102" s="13">
        <v>3</v>
      </c>
      <c r="I102" s="13">
        <v>3</v>
      </c>
      <c r="J102" s="13">
        <v>3</v>
      </c>
      <c r="K102" s="13">
        <v>3</v>
      </c>
      <c r="L102" s="13">
        <v>3</v>
      </c>
      <c r="M102" s="13">
        <v>3</v>
      </c>
      <c r="N102" s="13">
        <v>3</v>
      </c>
    </row>
    <row r="103" spans="1:14" x14ac:dyDescent="0.25">
      <c r="A103" s="14">
        <v>44316</v>
      </c>
      <c r="B103" s="2" t="s">
        <v>26</v>
      </c>
      <c r="C103" s="12">
        <v>2</v>
      </c>
      <c r="D103" s="12">
        <v>2</v>
      </c>
      <c r="E103" s="12">
        <v>2</v>
      </c>
      <c r="F103" s="12">
        <v>2</v>
      </c>
      <c r="G103" s="12">
        <v>3</v>
      </c>
      <c r="H103" s="12">
        <v>3</v>
      </c>
      <c r="I103" s="12">
        <v>3</v>
      </c>
      <c r="J103" s="12">
        <v>3</v>
      </c>
      <c r="K103" s="12">
        <v>3</v>
      </c>
      <c r="L103" s="12">
        <v>3</v>
      </c>
      <c r="M103" s="12">
        <v>3</v>
      </c>
      <c r="N103" s="12">
        <v>3</v>
      </c>
    </row>
    <row r="104" spans="1:14" x14ac:dyDescent="0.25">
      <c r="A104" s="16">
        <v>44347</v>
      </c>
      <c r="B104" s="1" t="s">
        <v>64</v>
      </c>
      <c r="C104" s="13">
        <v>2</v>
      </c>
      <c r="D104" s="13">
        <v>2</v>
      </c>
      <c r="E104" s="13">
        <v>2</v>
      </c>
      <c r="F104" s="13">
        <v>2</v>
      </c>
      <c r="G104" s="13">
        <v>2</v>
      </c>
      <c r="H104" s="13">
        <v>3</v>
      </c>
      <c r="I104" s="13">
        <v>3</v>
      </c>
      <c r="J104" s="13">
        <v>3</v>
      </c>
      <c r="K104" s="13">
        <v>3</v>
      </c>
      <c r="L104" s="13">
        <v>3</v>
      </c>
      <c r="M104" s="13">
        <v>3</v>
      </c>
      <c r="N104" s="13">
        <v>3</v>
      </c>
    </row>
    <row r="105" spans="1:14" x14ac:dyDescent="0.25">
      <c r="A105" s="16">
        <v>44347</v>
      </c>
      <c r="B105" s="1" t="s">
        <v>43</v>
      </c>
      <c r="C105" s="13">
        <v>2</v>
      </c>
      <c r="D105" s="13">
        <v>2</v>
      </c>
      <c r="E105" s="13">
        <v>2</v>
      </c>
      <c r="F105" s="13">
        <v>2</v>
      </c>
      <c r="G105" s="13">
        <v>2</v>
      </c>
      <c r="H105" s="13">
        <v>3</v>
      </c>
      <c r="I105" s="13">
        <v>3</v>
      </c>
      <c r="J105" s="13">
        <v>3</v>
      </c>
      <c r="K105" s="13">
        <v>3</v>
      </c>
      <c r="L105" s="13">
        <v>3</v>
      </c>
      <c r="M105" s="13">
        <v>3</v>
      </c>
      <c r="N105" s="13">
        <v>3</v>
      </c>
    </row>
    <row r="106" spans="1:14" s="21" customFormat="1" x14ac:dyDescent="0.25">
      <c r="A106" s="37">
        <v>44347</v>
      </c>
      <c r="B106" s="1" t="s">
        <v>25</v>
      </c>
      <c r="C106" s="38">
        <v>2</v>
      </c>
      <c r="D106" s="38">
        <v>2</v>
      </c>
      <c r="E106" s="38">
        <v>2</v>
      </c>
      <c r="F106" s="38">
        <v>2</v>
      </c>
      <c r="G106" s="38">
        <v>2</v>
      </c>
      <c r="H106" s="38">
        <v>3</v>
      </c>
      <c r="I106" s="38">
        <v>3</v>
      </c>
      <c r="J106" s="38">
        <v>3</v>
      </c>
      <c r="K106" s="38">
        <v>3</v>
      </c>
      <c r="L106" s="38">
        <v>3</v>
      </c>
      <c r="M106" s="38">
        <v>3</v>
      </c>
      <c r="N106" s="38">
        <v>3</v>
      </c>
    </row>
    <row r="107" spans="1:14" x14ac:dyDescent="0.25">
      <c r="A107" s="14">
        <v>44377</v>
      </c>
      <c r="B107" s="2" t="s">
        <v>35</v>
      </c>
      <c r="C107" s="12">
        <v>2</v>
      </c>
      <c r="D107" s="12">
        <v>2</v>
      </c>
      <c r="E107" s="12">
        <v>2</v>
      </c>
      <c r="F107" s="12">
        <v>2</v>
      </c>
      <c r="G107" s="12">
        <v>2</v>
      </c>
      <c r="H107" s="12">
        <v>2</v>
      </c>
      <c r="I107" s="12">
        <v>3</v>
      </c>
      <c r="J107" s="12">
        <v>3</v>
      </c>
      <c r="K107" s="12">
        <v>3</v>
      </c>
      <c r="L107" s="12">
        <v>3</v>
      </c>
      <c r="M107" s="12">
        <v>3</v>
      </c>
      <c r="N107" s="12">
        <v>3</v>
      </c>
    </row>
    <row r="110" spans="1:14" x14ac:dyDescent="0.25">
      <c r="A110" s="100"/>
      <c r="B110" s="99" t="s">
        <v>31</v>
      </c>
    </row>
    <row r="111" spans="1:14" x14ac:dyDescent="0.25">
      <c r="A111" s="28"/>
      <c r="B111" s="2" t="s">
        <v>12</v>
      </c>
      <c r="C111" s="63">
        <v>3.7066700000000001E-2</v>
      </c>
      <c r="D111" s="63">
        <v>3.7066700000000001E-2</v>
      </c>
      <c r="E111" s="63">
        <v>3.7622700000000002E-2</v>
      </c>
      <c r="F111" s="63">
        <v>3.7622700000000002E-2</v>
      </c>
      <c r="G111" s="63">
        <v>3.7622700000000002E-2</v>
      </c>
      <c r="H111" s="63">
        <v>3.7622700000000002E-2</v>
      </c>
      <c r="I111" s="63">
        <v>3.7622700000000002E-2</v>
      </c>
      <c r="J111" s="63">
        <v>3.7622700000000002E-2</v>
      </c>
      <c r="K111" s="63">
        <v>3.7622700000000002E-2</v>
      </c>
      <c r="L111" s="63">
        <v>3.7622700000000002E-2</v>
      </c>
      <c r="M111" s="63">
        <v>3.7622700000000002E-2</v>
      </c>
      <c r="N111" s="63">
        <v>3.7622700000000002E-2</v>
      </c>
    </row>
    <row r="112" spans="1:14" x14ac:dyDescent="0.25">
      <c r="A112" s="28"/>
      <c r="B112" s="2" t="s">
        <v>13</v>
      </c>
      <c r="C112" s="63">
        <v>3.7066700000000001E-2</v>
      </c>
      <c r="D112" s="63">
        <v>3.7066700000000001E-2</v>
      </c>
      <c r="E112" s="63">
        <v>3.7622700000000002E-2</v>
      </c>
      <c r="F112" s="63">
        <v>3.7622700000000002E-2</v>
      </c>
      <c r="G112" s="63">
        <v>3.7622700000000002E-2</v>
      </c>
      <c r="H112" s="63">
        <v>3.7622700000000002E-2</v>
      </c>
      <c r="I112" s="63">
        <v>3.7622700000000002E-2</v>
      </c>
      <c r="J112" s="63">
        <v>3.7622700000000002E-2</v>
      </c>
      <c r="K112" s="63">
        <v>3.7622700000000002E-2</v>
      </c>
      <c r="L112" s="63">
        <v>3.7622700000000002E-2</v>
      </c>
      <c r="M112" s="63">
        <v>3.7622700000000002E-2</v>
      </c>
      <c r="N112" s="63">
        <v>3.7622700000000002E-2</v>
      </c>
    </row>
    <row r="113" spans="1:14" x14ac:dyDescent="0.25">
      <c r="A113" s="28"/>
      <c r="B113" s="2" t="s">
        <v>14</v>
      </c>
      <c r="C113" s="63">
        <v>3.7066700000000001E-2</v>
      </c>
      <c r="D113" s="63">
        <v>3.7066700000000001E-2</v>
      </c>
      <c r="E113" s="63">
        <v>3.7622700000000002E-2</v>
      </c>
      <c r="F113" s="63">
        <v>3.7622700000000002E-2</v>
      </c>
      <c r="G113" s="63">
        <v>3.7622700000000002E-2</v>
      </c>
      <c r="H113" s="63">
        <v>3.7622700000000002E-2</v>
      </c>
      <c r="I113" s="63">
        <v>3.7622700000000002E-2</v>
      </c>
      <c r="J113" s="63">
        <v>3.7622700000000002E-2</v>
      </c>
      <c r="K113" s="63">
        <v>3.7622700000000002E-2</v>
      </c>
      <c r="L113" s="63">
        <v>3.7622700000000002E-2</v>
      </c>
      <c r="M113" s="63">
        <v>3.7622700000000002E-2</v>
      </c>
      <c r="N113" s="63">
        <v>3.7622700000000002E-2</v>
      </c>
    </row>
    <row r="114" spans="1:14" x14ac:dyDescent="0.25">
      <c r="A114" s="28"/>
      <c r="B114" s="2" t="s">
        <v>15</v>
      </c>
      <c r="C114" s="63">
        <v>3.7066700000000001E-2</v>
      </c>
      <c r="D114" s="63">
        <v>3.7066700000000001E-2</v>
      </c>
      <c r="E114" s="63">
        <v>3.7622700000000002E-2</v>
      </c>
      <c r="F114" s="63">
        <v>3.7622700000000002E-2</v>
      </c>
      <c r="G114" s="63">
        <v>3.7622700000000002E-2</v>
      </c>
      <c r="H114" s="63">
        <v>3.7622700000000002E-2</v>
      </c>
      <c r="I114" s="63">
        <v>3.7622700000000002E-2</v>
      </c>
      <c r="J114" s="63">
        <v>3.7622700000000002E-2</v>
      </c>
      <c r="K114" s="63">
        <v>3.7622700000000002E-2</v>
      </c>
      <c r="L114" s="63">
        <v>3.7622700000000002E-2</v>
      </c>
      <c r="M114" s="63">
        <v>3.7622700000000002E-2</v>
      </c>
      <c r="N114" s="63">
        <v>3.7622700000000002E-2</v>
      </c>
    </row>
    <row r="115" spans="1:14" x14ac:dyDescent="0.25">
      <c r="A115" s="28"/>
      <c r="B115" s="2" t="s">
        <v>16</v>
      </c>
      <c r="C115" s="63">
        <v>3.7066700000000001E-2</v>
      </c>
      <c r="D115" s="63">
        <v>3.7066700000000001E-2</v>
      </c>
      <c r="E115" s="63">
        <v>3.7622700000000002E-2</v>
      </c>
      <c r="F115" s="63">
        <v>3.7622700000000002E-2</v>
      </c>
      <c r="G115" s="63">
        <v>3.7622700000000002E-2</v>
      </c>
      <c r="H115" s="63">
        <v>3.7622700000000002E-2</v>
      </c>
      <c r="I115" s="63">
        <v>3.7622700000000002E-2</v>
      </c>
      <c r="J115" s="63">
        <v>3.7622700000000002E-2</v>
      </c>
      <c r="K115" s="63">
        <v>3.7622700000000002E-2</v>
      </c>
      <c r="L115" s="63">
        <v>3.7622700000000002E-2</v>
      </c>
      <c r="M115" s="63">
        <v>3.7622700000000002E-2</v>
      </c>
      <c r="N115" s="63">
        <v>3.7622700000000002E-2</v>
      </c>
    </row>
    <row r="116" spans="1:14" x14ac:dyDescent="0.25">
      <c r="A116" s="28"/>
      <c r="B116" s="2" t="s">
        <v>17</v>
      </c>
      <c r="C116" s="63">
        <v>3.7066700000000001E-2</v>
      </c>
      <c r="D116" s="63">
        <v>3.7066700000000001E-2</v>
      </c>
      <c r="E116" s="63">
        <v>3.7622700000000002E-2</v>
      </c>
      <c r="F116" s="63">
        <v>3.7622700000000002E-2</v>
      </c>
      <c r="G116" s="63">
        <v>3.7622700000000002E-2</v>
      </c>
      <c r="H116" s="63">
        <v>3.7622700000000002E-2</v>
      </c>
      <c r="I116" s="63">
        <v>3.7622700000000002E-2</v>
      </c>
      <c r="J116" s="63">
        <v>3.7622700000000002E-2</v>
      </c>
      <c r="K116" s="63">
        <v>3.7622700000000002E-2</v>
      </c>
      <c r="L116" s="63">
        <v>3.7622700000000002E-2</v>
      </c>
      <c r="M116" s="63">
        <v>3.7622700000000002E-2</v>
      </c>
      <c r="N116" s="63">
        <v>3.7622700000000002E-2</v>
      </c>
    </row>
    <row r="117" spans="1:14" x14ac:dyDescent="0.25">
      <c r="A117" s="28"/>
      <c r="B117" s="1" t="s">
        <v>18</v>
      </c>
      <c r="C117" s="64">
        <v>3.7066700000000001E-2</v>
      </c>
      <c r="D117" s="64">
        <v>3.7066700000000001E-2</v>
      </c>
      <c r="E117" s="64">
        <v>3.7066700000000001E-2</v>
      </c>
      <c r="F117" s="64">
        <v>3.7066700000000001E-2</v>
      </c>
      <c r="G117" s="64">
        <v>3.7066700000000001E-2</v>
      </c>
      <c r="H117" s="64">
        <v>3.7066700000000001E-2</v>
      </c>
      <c r="I117" s="64">
        <v>3.7066700000000001E-2</v>
      </c>
      <c r="J117" s="64">
        <v>3.7066700000000001E-2</v>
      </c>
      <c r="K117" s="64">
        <v>3.7066700000000001E-2</v>
      </c>
      <c r="L117" s="64">
        <v>3.7066700000000001E-2</v>
      </c>
      <c r="M117" s="64">
        <v>3.7066700000000001E-2</v>
      </c>
      <c r="N117" s="64">
        <v>3.7066700000000001E-2</v>
      </c>
    </row>
    <row r="118" spans="1:14" x14ac:dyDescent="0.25">
      <c r="A118" s="28"/>
      <c r="B118" s="1" t="s">
        <v>27</v>
      </c>
      <c r="C118" s="64">
        <v>3.7066700000000001E-2</v>
      </c>
      <c r="D118" s="64">
        <v>3.7066700000000001E-2</v>
      </c>
      <c r="E118" s="64">
        <v>3.7066700000000001E-2</v>
      </c>
      <c r="F118" s="64">
        <v>3.7066700000000001E-2</v>
      </c>
      <c r="G118" s="64">
        <v>3.7066700000000001E-2</v>
      </c>
      <c r="H118" s="64">
        <v>3.7066700000000001E-2</v>
      </c>
      <c r="I118" s="64">
        <v>3.7066700000000001E-2</v>
      </c>
      <c r="J118" s="64">
        <v>3.7066700000000001E-2</v>
      </c>
      <c r="K118" s="64">
        <v>3.7066700000000001E-2</v>
      </c>
      <c r="L118" s="64">
        <v>3.7066700000000001E-2</v>
      </c>
      <c r="M118" s="64">
        <v>3.7066700000000001E-2</v>
      </c>
      <c r="N118" s="64">
        <v>3.7066700000000001E-2</v>
      </c>
    </row>
    <row r="119" spans="1:14" x14ac:dyDescent="0.25">
      <c r="A119" s="28"/>
      <c r="B119" s="1" t="s">
        <v>24</v>
      </c>
      <c r="C119" s="64">
        <v>3.7066700000000001E-2</v>
      </c>
      <c r="D119" s="64">
        <v>3.7066700000000001E-2</v>
      </c>
      <c r="E119" s="64">
        <v>3.7066700000000001E-2</v>
      </c>
      <c r="F119" s="64">
        <v>3.7066700000000001E-2</v>
      </c>
      <c r="G119" s="64">
        <v>3.7066700000000001E-2</v>
      </c>
      <c r="H119" s="64">
        <v>3.7066700000000001E-2</v>
      </c>
      <c r="I119" s="64">
        <v>3.7066700000000001E-2</v>
      </c>
      <c r="J119" s="64">
        <v>3.7066700000000001E-2</v>
      </c>
      <c r="K119" s="64">
        <v>3.7066700000000001E-2</v>
      </c>
      <c r="L119" s="64">
        <v>3.7066700000000001E-2</v>
      </c>
      <c r="M119" s="64">
        <v>3.7066700000000001E-2</v>
      </c>
      <c r="N119" s="64">
        <v>3.7066700000000001E-2</v>
      </c>
    </row>
    <row r="120" spans="1:14" x14ac:dyDescent="0.25">
      <c r="A120" s="28"/>
      <c r="B120" s="1" t="s">
        <v>20</v>
      </c>
      <c r="C120" s="64">
        <v>3.7066700000000001E-2</v>
      </c>
      <c r="D120" s="64">
        <v>3.7066700000000001E-2</v>
      </c>
      <c r="E120" s="64">
        <v>3.7066700000000001E-2</v>
      </c>
      <c r="F120" s="64">
        <v>3.7066700000000001E-2</v>
      </c>
      <c r="G120" s="64">
        <v>3.7066700000000001E-2</v>
      </c>
      <c r="H120" s="64">
        <v>3.7066700000000001E-2</v>
      </c>
      <c r="I120" s="64">
        <v>3.7066700000000001E-2</v>
      </c>
      <c r="J120" s="64">
        <v>3.7066700000000001E-2</v>
      </c>
      <c r="K120" s="64">
        <v>3.7066700000000001E-2</v>
      </c>
      <c r="L120" s="64">
        <v>3.7066700000000001E-2</v>
      </c>
      <c r="M120" s="64">
        <v>3.7066700000000001E-2</v>
      </c>
      <c r="N120" s="64">
        <v>3.7066700000000001E-2</v>
      </c>
    </row>
    <row r="121" spans="1:14" x14ac:dyDescent="0.25">
      <c r="A121" s="28"/>
      <c r="B121" s="1" t="s">
        <v>22</v>
      </c>
      <c r="C121" s="64">
        <v>3.7066700000000001E-2</v>
      </c>
      <c r="D121" s="64">
        <v>3.7066700000000001E-2</v>
      </c>
      <c r="E121" s="64">
        <v>3.7066700000000001E-2</v>
      </c>
      <c r="F121" s="64">
        <v>3.7066700000000001E-2</v>
      </c>
      <c r="G121" s="64">
        <v>3.7066700000000001E-2</v>
      </c>
      <c r="H121" s="64">
        <v>3.7066700000000001E-2</v>
      </c>
      <c r="I121" s="64">
        <v>3.7066700000000001E-2</v>
      </c>
      <c r="J121" s="64">
        <v>3.7066700000000001E-2</v>
      </c>
      <c r="K121" s="64">
        <v>3.7066700000000001E-2</v>
      </c>
      <c r="L121" s="64">
        <v>3.7066700000000001E-2</v>
      </c>
      <c r="M121" s="64">
        <v>3.7066700000000001E-2</v>
      </c>
      <c r="N121" s="64">
        <v>3.7066700000000001E-2</v>
      </c>
    </row>
    <row r="122" spans="1:14" x14ac:dyDescent="0.25">
      <c r="A122" s="28"/>
      <c r="B122" s="2" t="s">
        <v>21</v>
      </c>
      <c r="C122" s="63">
        <v>3.65189E-2</v>
      </c>
      <c r="D122" s="63">
        <v>3.65189E-2</v>
      </c>
      <c r="E122" s="63">
        <v>3.7066700000000001E-2</v>
      </c>
      <c r="F122" s="63">
        <v>3.7066700000000001E-2</v>
      </c>
      <c r="G122" s="63">
        <v>3.7066700000000001E-2</v>
      </c>
      <c r="H122" s="63">
        <v>3.7066700000000001E-2</v>
      </c>
      <c r="I122" s="63">
        <v>3.7066700000000001E-2</v>
      </c>
      <c r="J122" s="63">
        <v>3.7066700000000001E-2</v>
      </c>
      <c r="K122" s="63">
        <v>3.7066700000000001E-2</v>
      </c>
      <c r="L122" s="63">
        <v>3.7066700000000001E-2</v>
      </c>
      <c r="M122" s="63">
        <v>3.7066700000000001E-2</v>
      </c>
      <c r="N122" s="63">
        <v>3.7066700000000001E-2</v>
      </c>
    </row>
    <row r="123" spans="1:14" x14ac:dyDescent="0.25">
      <c r="A123" s="28"/>
      <c r="B123" s="1" t="s">
        <v>19</v>
      </c>
      <c r="C123" s="64">
        <v>3.65189E-2</v>
      </c>
      <c r="D123" s="64">
        <v>3.65189E-2</v>
      </c>
      <c r="E123" s="64">
        <v>3.65189E-2</v>
      </c>
      <c r="F123" s="64">
        <v>3.7066700000000001E-2</v>
      </c>
      <c r="G123" s="64">
        <v>3.7066700000000001E-2</v>
      </c>
      <c r="H123" s="64">
        <v>3.7066700000000001E-2</v>
      </c>
      <c r="I123" s="64">
        <v>3.7066700000000001E-2</v>
      </c>
      <c r="J123" s="64">
        <v>3.7066700000000001E-2</v>
      </c>
      <c r="K123" s="64">
        <v>3.7066700000000001E-2</v>
      </c>
      <c r="L123" s="64">
        <v>3.7066700000000001E-2</v>
      </c>
      <c r="M123" s="64">
        <v>3.7066700000000001E-2</v>
      </c>
      <c r="N123" s="64">
        <v>3.7066700000000001E-2</v>
      </c>
    </row>
    <row r="124" spans="1:14" x14ac:dyDescent="0.25">
      <c r="A124" s="28"/>
      <c r="B124" s="1" t="s">
        <v>29</v>
      </c>
      <c r="C124" s="64">
        <v>3.65189E-2</v>
      </c>
      <c r="D124" s="64">
        <v>3.65189E-2</v>
      </c>
      <c r="E124" s="64">
        <v>3.65189E-2</v>
      </c>
      <c r="F124" s="64">
        <v>3.7066700000000001E-2</v>
      </c>
      <c r="G124" s="64">
        <v>3.7066700000000001E-2</v>
      </c>
      <c r="H124" s="64">
        <v>3.7066700000000001E-2</v>
      </c>
      <c r="I124" s="64">
        <v>3.7066700000000001E-2</v>
      </c>
      <c r="J124" s="64">
        <v>3.7066700000000001E-2</v>
      </c>
      <c r="K124" s="64">
        <v>3.7066700000000001E-2</v>
      </c>
      <c r="L124" s="64">
        <v>3.7066700000000001E-2</v>
      </c>
      <c r="M124" s="64">
        <v>3.7066700000000001E-2</v>
      </c>
      <c r="N124" s="64">
        <v>3.7066700000000001E-2</v>
      </c>
    </row>
    <row r="125" spans="1:14" x14ac:dyDescent="0.25">
      <c r="A125" s="28"/>
      <c r="B125" s="1" t="s">
        <v>23</v>
      </c>
      <c r="C125" s="64">
        <v>3.65189E-2</v>
      </c>
      <c r="D125" s="64">
        <v>3.65189E-2</v>
      </c>
      <c r="E125" s="64">
        <v>3.65189E-2</v>
      </c>
      <c r="F125" s="64">
        <v>3.7066700000000001E-2</v>
      </c>
      <c r="G125" s="64">
        <v>3.7066700000000001E-2</v>
      </c>
      <c r="H125" s="64">
        <v>3.7066700000000001E-2</v>
      </c>
      <c r="I125" s="64">
        <v>3.7066700000000001E-2</v>
      </c>
      <c r="J125" s="64">
        <v>3.7066700000000001E-2</v>
      </c>
      <c r="K125" s="64">
        <v>3.7066700000000001E-2</v>
      </c>
      <c r="L125" s="64">
        <v>3.7066700000000001E-2</v>
      </c>
      <c r="M125" s="64">
        <v>3.7066700000000001E-2</v>
      </c>
      <c r="N125" s="64">
        <v>3.7066700000000001E-2</v>
      </c>
    </row>
    <row r="126" spans="1:14" x14ac:dyDescent="0.25">
      <c r="A126" s="28"/>
      <c r="B126" s="2" t="s">
        <v>26</v>
      </c>
      <c r="C126" s="63">
        <v>3.65189E-2</v>
      </c>
      <c r="D126" s="63">
        <v>3.65189E-2</v>
      </c>
      <c r="E126" s="63">
        <v>3.65189E-2</v>
      </c>
      <c r="F126" s="63">
        <v>3.65189E-2</v>
      </c>
      <c r="G126" s="63">
        <v>3.7066700000000001E-2</v>
      </c>
      <c r="H126" s="63">
        <v>3.7066700000000001E-2</v>
      </c>
      <c r="I126" s="63">
        <v>3.7066700000000001E-2</v>
      </c>
      <c r="J126" s="63">
        <v>3.7066700000000001E-2</v>
      </c>
      <c r="K126" s="63">
        <v>3.7066700000000001E-2</v>
      </c>
      <c r="L126" s="63">
        <v>3.7066700000000001E-2</v>
      </c>
      <c r="M126" s="63">
        <v>3.7066700000000001E-2</v>
      </c>
      <c r="N126" s="63">
        <v>3.7066700000000001E-2</v>
      </c>
    </row>
    <row r="127" spans="1:14" x14ac:dyDescent="0.25">
      <c r="A127" s="28"/>
      <c r="B127" s="1" t="s">
        <v>64</v>
      </c>
      <c r="C127" s="64">
        <v>3.65189E-2</v>
      </c>
      <c r="D127" s="64">
        <v>3.65189E-2</v>
      </c>
      <c r="E127" s="64">
        <v>3.65189E-2</v>
      </c>
      <c r="F127" s="64">
        <v>3.65189E-2</v>
      </c>
      <c r="G127" s="64">
        <v>3.65189E-2</v>
      </c>
      <c r="H127" s="64">
        <v>3.7066700000000001E-2</v>
      </c>
      <c r="I127" s="64">
        <v>3.7066700000000001E-2</v>
      </c>
      <c r="J127" s="64">
        <v>3.7066700000000001E-2</v>
      </c>
      <c r="K127" s="64">
        <v>3.7066700000000001E-2</v>
      </c>
      <c r="L127" s="64">
        <v>3.7066700000000001E-2</v>
      </c>
      <c r="M127" s="64">
        <v>3.7066700000000001E-2</v>
      </c>
      <c r="N127" s="64">
        <v>3.7066700000000001E-2</v>
      </c>
    </row>
    <row r="128" spans="1:14" x14ac:dyDescent="0.25">
      <c r="A128" s="28"/>
      <c r="B128" s="1" t="s">
        <v>43</v>
      </c>
      <c r="C128" s="64">
        <v>3.65189E-2</v>
      </c>
      <c r="D128" s="64">
        <v>3.65189E-2</v>
      </c>
      <c r="E128" s="64">
        <v>3.65189E-2</v>
      </c>
      <c r="F128" s="64">
        <v>3.65189E-2</v>
      </c>
      <c r="G128" s="64">
        <v>3.65189E-2</v>
      </c>
      <c r="H128" s="64">
        <v>3.7066700000000001E-2</v>
      </c>
      <c r="I128" s="64">
        <v>3.7066700000000001E-2</v>
      </c>
      <c r="J128" s="64">
        <v>3.7066700000000001E-2</v>
      </c>
      <c r="K128" s="64">
        <v>3.7066700000000001E-2</v>
      </c>
      <c r="L128" s="64">
        <v>3.7066700000000001E-2</v>
      </c>
      <c r="M128" s="64">
        <v>3.7066700000000001E-2</v>
      </c>
      <c r="N128" s="64">
        <v>3.7066700000000001E-2</v>
      </c>
    </row>
    <row r="129" spans="1:14" s="21" customFormat="1" x14ac:dyDescent="0.25">
      <c r="A129" s="28"/>
      <c r="B129" s="1" t="s">
        <v>25</v>
      </c>
      <c r="C129" s="64">
        <v>3.65189E-2</v>
      </c>
      <c r="D129" s="64">
        <v>3.65189E-2</v>
      </c>
      <c r="E129" s="64">
        <v>3.65189E-2</v>
      </c>
      <c r="F129" s="64">
        <v>3.65189E-2</v>
      </c>
      <c r="G129" s="64">
        <v>3.65189E-2</v>
      </c>
      <c r="H129" s="64">
        <v>3.7066700000000001E-2</v>
      </c>
      <c r="I129" s="64">
        <v>3.7066700000000001E-2</v>
      </c>
      <c r="J129" s="64">
        <v>3.7066700000000001E-2</v>
      </c>
      <c r="K129" s="64">
        <v>3.7066700000000001E-2</v>
      </c>
      <c r="L129" s="64">
        <v>3.7066700000000001E-2</v>
      </c>
      <c r="M129" s="64">
        <v>3.7066700000000001E-2</v>
      </c>
      <c r="N129" s="64">
        <v>3.7066700000000001E-2</v>
      </c>
    </row>
    <row r="130" spans="1:14" x14ac:dyDescent="0.25">
      <c r="A130" s="28"/>
      <c r="B130" s="2" t="s">
        <v>35</v>
      </c>
      <c r="C130" s="63">
        <v>3.65189E-2</v>
      </c>
      <c r="D130" s="63">
        <v>3.65189E-2</v>
      </c>
      <c r="E130" s="63">
        <v>3.65189E-2</v>
      </c>
      <c r="F130" s="63">
        <v>3.65189E-2</v>
      </c>
      <c r="G130" s="63">
        <v>3.65189E-2</v>
      </c>
      <c r="H130" s="63">
        <v>3.65189E-2</v>
      </c>
      <c r="I130" s="63">
        <v>3.7066700000000001E-2</v>
      </c>
      <c r="J130" s="63">
        <v>3.7066700000000001E-2</v>
      </c>
      <c r="K130" s="63">
        <v>3.7066700000000001E-2</v>
      </c>
      <c r="L130" s="63">
        <v>3.7066700000000001E-2</v>
      </c>
      <c r="M130" s="63">
        <v>3.7066700000000001E-2</v>
      </c>
      <c r="N130" s="63">
        <v>3.7066700000000001E-2</v>
      </c>
    </row>
    <row r="131" spans="1:14" s="36" customFormat="1" x14ac:dyDescent="0.25">
      <c r="A131" s="9"/>
      <c r="B131" s="41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</row>
    <row r="133" spans="1:14" x14ac:dyDescent="0.25">
      <c r="A133" s="100"/>
      <c r="B133" s="99" t="s">
        <v>33</v>
      </c>
    </row>
    <row r="134" spans="1:14" x14ac:dyDescent="0.25">
      <c r="A134" s="28"/>
      <c r="B134" s="2" t="s">
        <v>12</v>
      </c>
      <c r="C134" s="19">
        <v>389771.09168825106</v>
      </c>
      <c r="D134" s="19">
        <v>400220.38574669685</v>
      </c>
      <c r="E134" s="19">
        <v>501470.63620610134</v>
      </c>
      <c r="F134" s="19">
        <v>506316.41043858434</v>
      </c>
      <c r="G134" s="19">
        <v>510549.19120158895</v>
      </c>
      <c r="H134" s="19">
        <v>436626.27764650888</v>
      </c>
      <c r="I134" s="19">
        <v>463392.54500663246</v>
      </c>
      <c r="J134" s="19">
        <v>459537.69973624439</v>
      </c>
      <c r="K134" s="19">
        <v>429333.29395243863</v>
      </c>
      <c r="L134" s="19">
        <v>436829.38104956364</v>
      </c>
      <c r="M134" s="19">
        <v>383938.32734349067</v>
      </c>
      <c r="N134" s="19">
        <v>362671.12365264219</v>
      </c>
    </row>
    <row r="135" spans="1:14" x14ac:dyDescent="0.25">
      <c r="A135" s="28"/>
      <c r="B135" s="2" t="s">
        <v>13</v>
      </c>
      <c r="C135" s="19">
        <v>359084.50992760772</v>
      </c>
      <c r="D135" s="19">
        <v>348636.53414575453</v>
      </c>
      <c r="E135" s="19">
        <v>478313.65976384358</v>
      </c>
      <c r="F135" s="19">
        <v>504099.02542577131</v>
      </c>
      <c r="G135" s="19">
        <v>531757.26848582807</v>
      </c>
      <c r="H135" s="19">
        <v>461025.83219134592</v>
      </c>
      <c r="I135" s="19">
        <v>483811.99777586287</v>
      </c>
      <c r="J135" s="19">
        <v>471894.56164740911</v>
      </c>
      <c r="K135" s="19">
        <v>427150.16142807604</v>
      </c>
      <c r="L135" s="19">
        <v>425714.12236809923</v>
      </c>
      <c r="M135" s="19">
        <v>365067.19260236993</v>
      </c>
      <c r="N135" s="19">
        <v>311251.99605628988</v>
      </c>
    </row>
    <row r="136" spans="1:14" x14ac:dyDescent="0.25">
      <c r="A136" s="28"/>
      <c r="B136" s="2" t="s">
        <v>14</v>
      </c>
      <c r="C136" s="19">
        <v>396568.78855876985</v>
      </c>
      <c r="D136" s="19">
        <v>417838.10212925397</v>
      </c>
      <c r="E136" s="19">
        <v>577271.67168220528</v>
      </c>
      <c r="F136" s="19">
        <v>619148.1534835312</v>
      </c>
      <c r="G136" s="19">
        <v>658175.54364120984</v>
      </c>
      <c r="H136" s="19">
        <v>555385.66559889575</v>
      </c>
      <c r="I136" s="19">
        <v>574159.25074820314</v>
      </c>
      <c r="J136" s="19">
        <v>554643.12398456933</v>
      </c>
      <c r="K136" s="19">
        <v>496773.5410824843</v>
      </c>
      <c r="L136" s="19">
        <v>488398.69404332805</v>
      </c>
      <c r="M136" s="19">
        <v>403662.80203307379</v>
      </c>
      <c r="N136" s="19">
        <v>354322.12906945962</v>
      </c>
    </row>
    <row r="137" spans="1:14" x14ac:dyDescent="0.25">
      <c r="A137" s="28"/>
      <c r="B137" s="2" t="s">
        <v>15</v>
      </c>
      <c r="C137" s="19">
        <v>372297.62880831258</v>
      </c>
      <c r="D137" s="19">
        <v>381471.95383337024</v>
      </c>
      <c r="E137" s="19">
        <v>567403.40368582506</v>
      </c>
      <c r="F137" s="19">
        <v>620525.01116286381</v>
      </c>
      <c r="G137" s="19">
        <v>671538.68326491164</v>
      </c>
      <c r="H137" s="19">
        <v>582629.72695289983</v>
      </c>
      <c r="I137" s="19">
        <v>603217.80341072509</v>
      </c>
      <c r="J137" s="19">
        <v>569346.64051828685</v>
      </c>
      <c r="K137" s="19">
        <v>495200.36379595817</v>
      </c>
      <c r="L137" s="19">
        <v>475252.09714165708</v>
      </c>
      <c r="M137" s="19">
        <v>376496.53260287165</v>
      </c>
      <c r="N137" s="19">
        <v>326610.61616993905</v>
      </c>
    </row>
    <row r="138" spans="1:14" x14ac:dyDescent="0.25">
      <c r="A138" s="28"/>
      <c r="B138" s="2" t="s">
        <v>16</v>
      </c>
      <c r="C138" s="19">
        <v>461504.06581181375</v>
      </c>
      <c r="D138" s="19">
        <v>462666.84009092435</v>
      </c>
      <c r="E138" s="19">
        <v>575081.18729695748</v>
      </c>
      <c r="F138" s="19">
        <v>581108.09698608855</v>
      </c>
      <c r="G138" s="19">
        <v>596918.22617523943</v>
      </c>
      <c r="H138" s="19">
        <v>514920.38925367978</v>
      </c>
      <c r="I138" s="19">
        <v>534923.52732431737</v>
      </c>
      <c r="J138" s="19">
        <v>533304.58232157351</v>
      </c>
      <c r="K138" s="19">
        <v>497152.48443240067</v>
      </c>
      <c r="L138" s="19">
        <v>517463.45510681672</v>
      </c>
      <c r="M138" s="19">
        <v>466221.59311728814</v>
      </c>
      <c r="N138" s="19">
        <v>433765.28229191742</v>
      </c>
    </row>
    <row r="139" spans="1:14" x14ac:dyDescent="0.25">
      <c r="A139" s="28"/>
      <c r="B139" s="2" t="s">
        <v>17</v>
      </c>
      <c r="C139" s="19">
        <v>473395.0546762002</v>
      </c>
      <c r="D139" s="19">
        <v>464675.75237387134</v>
      </c>
      <c r="E139" s="19">
        <v>576961.05006240821</v>
      </c>
      <c r="F139" s="19">
        <v>585244.25172106002</v>
      </c>
      <c r="G139" s="19">
        <v>600296.14970642829</v>
      </c>
      <c r="H139" s="19">
        <v>516654.89334195026</v>
      </c>
      <c r="I139" s="19">
        <v>532799.7777520587</v>
      </c>
      <c r="J139" s="19">
        <v>536658.40157108696</v>
      </c>
      <c r="K139" s="19">
        <v>505678.96451854514</v>
      </c>
      <c r="L139" s="19">
        <v>525991.9069283331</v>
      </c>
      <c r="M139" s="19">
        <v>473657.08783354959</v>
      </c>
      <c r="N139" s="19">
        <v>437636.29725832969</v>
      </c>
    </row>
    <row r="140" spans="1:14" x14ac:dyDescent="0.25">
      <c r="A140" s="28"/>
      <c r="B140" s="1" t="s">
        <v>18</v>
      </c>
      <c r="C140" s="20">
        <v>409603.15782547445</v>
      </c>
      <c r="D140" s="20">
        <v>426552.594895004</v>
      </c>
      <c r="E140" s="20">
        <v>529513.11499517621</v>
      </c>
      <c r="F140" s="20">
        <v>547957.73847853183</v>
      </c>
      <c r="G140" s="20">
        <v>566594.51526179048</v>
      </c>
      <c r="H140" s="20">
        <v>493407.35892104881</v>
      </c>
      <c r="I140" s="20">
        <v>518545.61147853977</v>
      </c>
      <c r="J140" s="20">
        <v>502899.71817403089</v>
      </c>
      <c r="K140" s="20">
        <v>460885.10960019362</v>
      </c>
      <c r="L140" s="20">
        <v>460799.49767610437</v>
      </c>
      <c r="M140" s="20">
        <v>398153.45842876582</v>
      </c>
      <c r="N140" s="20">
        <v>375485.92420677916</v>
      </c>
    </row>
    <row r="141" spans="1:14" x14ac:dyDescent="0.25">
      <c r="A141" s="28"/>
      <c r="B141" s="1" t="s">
        <v>27</v>
      </c>
      <c r="C141" s="8">
        <v>357750.66028751706</v>
      </c>
      <c r="D141" s="8">
        <v>368871.91324420442</v>
      </c>
      <c r="E141" s="8">
        <v>553986.18474097608</v>
      </c>
      <c r="F141" s="8">
        <v>610350.54548439756</v>
      </c>
      <c r="G141" s="8">
        <v>657170.95672742138</v>
      </c>
      <c r="H141" s="8">
        <v>571021.93995419808</v>
      </c>
      <c r="I141" s="8">
        <v>599708.7902867347</v>
      </c>
      <c r="J141" s="8">
        <v>562189.80911076849</v>
      </c>
      <c r="K141" s="8">
        <v>479024.32751078368</v>
      </c>
      <c r="L141" s="8">
        <v>446428.66394595819</v>
      </c>
      <c r="M141" s="8">
        <v>352381.70362027118</v>
      </c>
      <c r="N141" s="8">
        <v>306799.83134403283</v>
      </c>
    </row>
    <row r="142" spans="1:14" x14ac:dyDescent="0.25">
      <c r="A142" s="28"/>
      <c r="B142" s="1" t="s">
        <v>24</v>
      </c>
      <c r="C142" s="8">
        <v>351881.63857342134</v>
      </c>
      <c r="D142" s="8">
        <v>363264.98592219054</v>
      </c>
      <c r="E142" s="8">
        <v>538852.3622165696</v>
      </c>
      <c r="F142" s="8">
        <v>595376.7994033579</v>
      </c>
      <c r="G142" s="8">
        <v>651835.579896893</v>
      </c>
      <c r="H142" s="8">
        <v>563969.01169748406</v>
      </c>
      <c r="I142" s="8">
        <v>589760.32181932696</v>
      </c>
      <c r="J142" s="8">
        <v>551916.96492556436</v>
      </c>
      <c r="K142" s="8">
        <v>477369.11535653658</v>
      </c>
      <c r="L142" s="8">
        <v>456434.41587727406</v>
      </c>
      <c r="M142" s="8">
        <v>359262.34326694347</v>
      </c>
      <c r="N142" s="8">
        <v>301975.18890881917</v>
      </c>
    </row>
    <row r="143" spans="1:14" x14ac:dyDescent="0.25">
      <c r="A143" s="28"/>
      <c r="B143" s="1" t="s">
        <v>20</v>
      </c>
      <c r="C143" s="8">
        <v>347313.38282724086</v>
      </c>
      <c r="D143" s="8">
        <v>357580.40703858773</v>
      </c>
      <c r="E143" s="8">
        <v>531971.29159485747</v>
      </c>
      <c r="F143" s="8">
        <v>588805.79902543069</v>
      </c>
      <c r="G143" s="8">
        <v>643859.35461765609</v>
      </c>
      <c r="H143" s="8">
        <v>561323.96576918627</v>
      </c>
      <c r="I143" s="8">
        <v>588929.77497134323</v>
      </c>
      <c r="J143" s="8">
        <v>551452.09496642125</v>
      </c>
      <c r="K143" s="8">
        <v>471857.4009235751</v>
      </c>
      <c r="L143" s="8">
        <v>446941.5061351654</v>
      </c>
      <c r="M143" s="8">
        <v>352837.44704915897</v>
      </c>
      <c r="N143" s="8">
        <v>295015.14120564767</v>
      </c>
    </row>
    <row r="144" spans="1:14" x14ac:dyDescent="0.25">
      <c r="A144" s="28"/>
      <c r="B144" s="1" t="s">
        <v>22</v>
      </c>
      <c r="C144" s="8">
        <v>347169.81381439138</v>
      </c>
      <c r="D144" s="8">
        <v>359941.13257632073</v>
      </c>
      <c r="E144" s="8">
        <v>535416.15476430685</v>
      </c>
      <c r="F144" s="8">
        <v>588982.63641404419</v>
      </c>
      <c r="G144" s="8">
        <v>644982.62405866163</v>
      </c>
      <c r="H144" s="8">
        <v>564282.72168845416</v>
      </c>
      <c r="I144" s="8">
        <v>594361.81696815928</v>
      </c>
      <c r="J144" s="8">
        <v>557696.29312842875</v>
      </c>
      <c r="K144" s="8">
        <v>469039.07043451333</v>
      </c>
      <c r="L144" s="8">
        <v>445570.80269671045</v>
      </c>
      <c r="M144" s="8">
        <v>352279.18226373661</v>
      </c>
      <c r="N144" s="8">
        <v>291371.06616190338</v>
      </c>
    </row>
    <row r="145" spans="1:14" x14ac:dyDescent="0.25">
      <c r="A145" s="28"/>
      <c r="B145" s="2" t="s">
        <v>21</v>
      </c>
      <c r="C145" s="19">
        <v>416240.606115103</v>
      </c>
      <c r="D145" s="19">
        <v>425150.51297337079</v>
      </c>
      <c r="E145" s="19">
        <v>537423.7777437733</v>
      </c>
      <c r="F145" s="19">
        <v>548440.16976513842</v>
      </c>
      <c r="G145" s="19">
        <v>565461.94183021924</v>
      </c>
      <c r="H145" s="19">
        <v>492893.75618765358</v>
      </c>
      <c r="I145" s="19">
        <v>516981.60305898293</v>
      </c>
      <c r="J145" s="19">
        <v>512494.75451402419</v>
      </c>
      <c r="K145" s="19">
        <v>473236.78543068952</v>
      </c>
      <c r="L145" s="19">
        <v>472285.36275976902</v>
      </c>
      <c r="M145" s="19">
        <v>411149.65562051366</v>
      </c>
      <c r="N145" s="19">
        <v>387704.27301948977</v>
      </c>
    </row>
    <row r="146" spans="1:14" x14ac:dyDescent="0.25">
      <c r="A146" s="28"/>
      <c r="B146" s="2" t="s">
        <v>19</v>
      </c>
      <c r="C146" s="19">
        <v>352045.11656250863</v>
      </c>
      <c r="D146" s="19">
        <v>361413.89669215598</v>
      </c>
      <c r="E146" s="19">
        <v>541478.1225504881</v>
      </c>
      <c r="F146" s="19">
        <v>599759.10209558648</v>
      </c>
      <c r="G146" s="19">
        <v>650262.26024349232</v>
      </c>
      <c r="H146" s="19">
        <v>560938.65235374111</v>
      </c>
      <c r="I146" s="19">
        <v>586725.0551547521</v>
      </c>
      <c r="J146" s="19">
        <v>553636.10262962745</v>
      </c>
      <c r="K146" s="19">
        <v>475038.51099028514</v>
      </c>
      <c r="L146" s="19">
        <v>451954.16595855542</v>
      </c>
      <c r="M146" s="19">
        <v>354549.64569291682</v>
      </c>
      <c r="N146" s="19">
        <v>305876.49086184241</v>
      </c>
    </row>
    <row r="147" spans="1:14" x14ac:dyDescent="0.25">
      <c r="A147" s="28"/>
      <c r="B147" s="2" t="s">
        <v>29</v>
      </c>
      <c r="C147" s="19">
        <v>390229.62284877338</v>
      </c>
      <c r="D147" s="19">
        <v>411843.41357105097</v>
      </c>
      <c r="E147" s="19">
        <v>563983.65229658759</v>
      </c>
      <c r="F147" s="19">
        <v>613409.04134145542</v>
      </c>
      <c r="G147" s="19">
        <v>652106.09097798786</v>
      </c>
      <c r="H147" s="19">
        <v>550555.41336883768</v>
      </c>
      <c r="I147" s="19">
        <v>570073.21178268641</v>
      </c>
      <c r="J147" s="19">
        <v>550849.57737417764</v>
      </c>
      <c r="K147" s="19">
        <v>493061.14834178064</v>
      </c>
      <c r="L147" s="19">
        <v>483164.69385354995</v>
      </c>
      <c r="M147" s="19">
        <v>397826.64172629011</v>
      </c>
      <c r="N147" s="19">
        <v>349804.80969449115</v>
      </c>
    </row>
    <row r="148" spans="1:14" x14ac:dyDescent="0.25">
      <c r="A148" s="28"/>
      <c r="B148" s="2" t="s">
        <v>23</v>
      </c>
      <c r="C148" s="19">
        <v>432114.99514309276</v>
      </c>
      <c r="D148" s="19">
        <v>432589.66904693539</v>
      </c>
      <c r="E148" s="19">
        <v>544495.56736357859</v>
      </c>
      <c r="F148" s="19">
        <v>565755.29096678644</v>
      </c>
      <c r="G148" s="19">
        <v>582266.37571785913</v>
      </c>
      <c r="H148" s="19">
        <v>507665.59589498962</v>
      </c>
      <c r="I148" s="19">
        <v>534664.58861942147</v>
      </c>
      <c r="J148" s="19">
        <v>528521.93759306031</v>
      </c>
      <c r="K148" s="19">
        <v>484782.7588566746</v>
      </c>
      <c r="L148" s="19">
        <v>486350.78367387166</v>
      </c>
      <c r="M148" s="19">
        <v>422757.09188180143</v>
      </c>
      <c r="N148" s="19">
        <v>399416.54486462695</v>
      </c>
    </row>
    <row r="149" spans="1:14" x14ac:dyDescent="0.25">
      <c r="A149" s="28"/>
      <c r="B149" s="1" t="s">
        <v>26</v>
      </c>
      <c r="C149" s="8">
        <v>429283.160341651</v>
      </c>
      <c r="D149" s="8">
        <v>433944.490072324</v>
      </c>
      <c r="E149" s="8">
        <v>539656.14321087697</v>
      </c>
      <c r="F149" s="8">
        <v>546448.89057892992</v>
      </c>
      <c r="G149" s="8">
        <v>561950.37169220939</v>
      </c>
      <c r="H149" s="8">
        <v>489342.42407517042</v>
      </c>
      <c r="I149" s="8">
        <v>519120.46337053721</v>
      </c>
      <c r="J149" s="8">
        <v>511247.12161173415</v>
      </c>
      <c r="K149" s="8">
        <v>476404.80327244999</v>
      </c>
      <c r="L149" s="8">
        <v>484268.62012070889</v>
      </c>
      <c r="M149" s="8">
        <v>430590.85274808056</v>
      </c>
      <c r="N149" s="8">
        <v>403088.73469185218</v>
      </c>
    </row>
    <row r="150" spans="1:14" x14ac:dyDescent="0.25">
      <c r="A150" s="28"/>
      <c r="B150" s="2" t="s">
        <v>64</v>
      </c>
      <c r="C150" s="19">
        <v>387607.55531133024</v>
      </c>
      <c r="D150" s="19">
        <v>407527.94411698595</v>
      </c>
      <c r="E150" s="19">
        <v>562200.37108581502</v>
      </c>
      <c r="F150" s="19">
        <v>603733.50916775828</v>
      </c>
      <c r="G150" s="19">
        <v>646945.44029164291</v>
      </c>
      <c r="H150" s="19">
        <v>550324.93950677931</v>
      </c>
      <c r="I150" s="19">
        <v>557091.968338329</v>
      </c>
      <c r="J150" s="19">
        <v>538310.1847515417</v>
      </c>
      <c r="K150" s="19">
        <v>487533.0822087783</v>
      </c>
      <c r="L150" s="19">
        <v>480302.38580223033</v>
      </c>
      <c r="M150" s="19">
        <v>398886.06529353734</v>
      </c>
      <c r="N150" s="19">
        <v>345295.11222914315</v>
      </c>
    </row>
    <row r="151" spans="1:14" x14ac:dyDescent="0.25">
      <c r="A151" s="28"/>
      <c r="B151" s="2" t="s">
        <v>43</v>
      </c>
      <c r="C151" s="19">
        <v>385543.50956661539</v>
      </c>
      <c r="D151" s="19">
        <v>380291.16460478219</v>
      </c>
      <c r="E151" s="19">
        <v>507406.78751883114</v>
      </c>
      <c r="F151" s="19">
        <v>524076.75539088098</v>
      </c>
      <c r="G151" s="19">
        <v>531166.60833202116</v>
      </c>
      <c r="H151" s="19">
        <v>469772.56460083753</v>
      </c>
      <c r="I151" s="19">
        <v>498879.43813690159</v>
      </c>
      <c r="J151" s="19">
        <v>494246.59770260891</v>
      </c>
      <c r="K151" s="19">
        <v>446638.55241199624</v>
      </c>
      <c r="L151" s="19">
        <v>446217.65639347216</v>
      </c>
      <c r="M151" s="19">
        <v>374422.45889041887</v>
      </c>
      <c r="N151" s="19">
        <v>344277.82280990796</v>
      </c>
    </row>
    <row r="152" spans="1:14" x14ac:dyDescent="0.25">
      <c r="A152" s="28"/>
      <c r="B152" s="2" t="s">
        <v>25</v>
      </c>
      <c r="C152" s="19">
        <v>416885.71569726622</v>
      </c>
      <c r="D152" s="19">
        <v>425849.59164671</v>
      </c>
      <c r="E152" s="19">
        <v>531821.14818973141</v>
      </c>
      <c r="F152" s="19">
        <v>542679.84027876076</v>
      </c>
      <c r="G152" s="19">
        <v>559642.61552240583</v>
      </c>
      <c r="H152" s="19">
        <v>493794.60991335398</v>
      </c>
      <c r="I152" s="19">
        <v>517969.76001418103</v>
      </c>
      <c r="J152" s="19">
        <v>513384.84472864558</v>
      </c>
      <c r="K152" s="19">
        <v>474049.72024826385</v>
      </c>
      <c r="L152" s="19">
        <v>473078.79867302004</v>
      </c>
      <c r="M152" s="19">
        <v>411935.7975528384</v>
      </c>
      <c r="N152" s="19">
        <v>388455.1474313279</v>
      </c>
    </row>
    <row r="153" spans="1:14" x14ac:dyDescent="0.25">
      <c r="A153" s="28"/>
      <c r="B153" s="1" t="s">
        <v>35</v>
      </c>
      <c r="C153" s="8">
        <v>395254.09155447601</v>
      </c>
      <c r="D153" s="8">
        <v>398395.2966554946</v>
      </c>
      <c r="E153" s="8">
        <v>503136.25413298939</v>
      </c>
      <c r="F153" s="8">
        <v>514603.92013351864</v>
      </c>
      <c r="G153" s="8">
        <v>526467.13161574851</v>
      </c>
      <c r="H153" s="8">
        <v>451338.5241637734</v>
      </c>
      <c r="I153" s="8">
        <v>484584.05493450258</v>
      </c>
      <c r="J153" s="8">
        <v>477601.95414885558</v>
      </c>
      <c r="K153" s="8">
        <v>444905.74302074511</v>
      </c>
      <c r="L153" s="8">
        <v>449912.73497911543</v>
      </c>
      <c r="M153" s="8">
        <v>393350.44442160154</v>
      </c>
      <c r="N153" s="8">
        <v>364911.15846551798</v>
      </c>
    </row>
    <row r="154" spans="1:14" s="36" customFormat="1" x14ac:dyDescent="0.25">
      <c r="A154" s="26"/>
      <c r="B154" s="41" t="s">
        <v>61</v>
      </c>
      <c r="C154" s="35">
        <v>7871544.1659398181</v>
      </c>
      <c r="D154" s="35">
        <v>8028726.5813759891</v>
      </c>
      <c r="E154" s="35">
        <v>10797842.541101901</v>
      </c>
      <c r="F154" s="35">
        <v>11406820.987742476</v>
      </c>
      <c r="G154" s="35">
        <v>12009946.929261215</v>
      </c>
      <c r="H154" s="35">
        <v>10387874.263080789</v>
      </c>
      <c r="I154" s="35">
        <v>10869701.360952195</v>
      </c>
      <c r="J154" s="35">
        <v>10531832.965138661</v>
      </c>
      <c r="K154" s="35">
        <v>9465114.9378171694</v>
      </c>
      <c r="L154" s="35">
        <v>9353359.7451833021</v>
      </c>
      <c r="M154" s="35">
        <v>7879426.3239895161</v>
      </c>
      <c r="N154" s="35">
        <v>7085734.6903939582</v>
      </c>
    </row>
    <row r="155" spans="1:14" x14ac:dyDescent="0.25">
      <c r="A155" s="28"/>
    </row>
    <row r="156" spans="1:14" x14ac:dyDescent="0.25">
      <c r="A156" s="28"/>
    </row>
    <row r="157" spans="1:14" x14ac:dyDescent="0.25">
      <c r="A157" s="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24CFF-D0A9-4A7B-9DA3-2C0A6783B9B7}">
  <sheetPr>
    <tabColor theme="9" tint="0.79998168889431442"/>
  </sheetPr>
  <dimension ref="A1:N180"/>
  <sheetViews>
    <sheetView zoomScale="90" zoomScaleNormal="90" workbookViewId="0">
      <pane xSplit="2" ySplit="5" topLeftCell="C57" activePane="bottomRight" state="frozen"/>
      <selection pane="topRight"/>
      <selection pane="bottomLeft"/>
      <selection pane="bottomRight" activeCell="C6" sqref="C6"/>
    </sheetView>
  </sheetViews>
  <sheetFormatPr defaultColWidth="9.140625" defaultRowHeight="15" x14ac:dyDescent="0.25"/>
  <cols>
    <col min="1" max="1" width="14.7109375" style="7" customWidth="1"/>
    <col min="2" max="2" width="41.28515625" style="5" customWidth="1"/>
    <col min="3" max="13" width="13.28515625" style="5" customWidth="1"/>
    <col min="14" max="14" width="13.85546875" style="5" bestFit="1" customWidth="1"/>
    <col min="15" max="16384" width="9.140625" style="5"/>
  </cols>
  <sheetData>
    <row r="1" spans="1:14" x14ac:dyDescent="0.25">
      <c r="A1" s="7" t="s">
        <v>130</v>
      </c>
    </row>
    <row r="3" spans="1:14" x14ac:dyDescent="0.25">
      <c r="A3" s="5"/>
      <c r="B3" s="6"/>
    </row>
    <row r="4" spans="1:14" s="33" customFormat="1" x14ac:dyDescent="0.25">
      <c r="A4" s="31"/>
      <c r="B4" s="32" t="s">
        <v>63</v>
      </c>
      <c r="C4" s="32" t="s">
        <v>50</v>
      </c>
      <c r="D4" s="32" t="s">
        <v>51</v>
      </c>
      <c r="E4" s="32" t="s">
        <v>52</v>
      </c>
      <c r="F4" s="32" t="s">
        <v>49</v>
      </c>
      <c r="G4" s="32" t="s">
        <v>53</v>
      </c>
      <c r="H4" s="32" t="s">
        <v>54</v>
      </c>
      <c r="I4" s="32" t="s">
        <v>55</v>
      </c>
      <c r="J4" s="32" t="s">
        <v>56</v>
      </c>
      <c r="K4" s="32" t="s">
        <v>57</v>
      </c>
      <c r="L4" s="32" t="s">
        <v>58</v>
      </c>
      <c r="M4" s="32" t="s">
        <v>59</v>
      </c>
      <c r="N4" s="32" t="s">
        <v>48</v>
      </c>
    </row>
    <row r="5" spans="1:14" s="33" customFormat="1" x14ac:dyDescent="0.25">
      <c r="A5" s="31"/>
      <c r="B5" s="32" t="s">
        <v>62</v>
      </c>
      <c r="C5" s="32" t="s">
        <v>47</v>
      </c>
      <c r="D5" s="32" t="s">
        <v>50</v>
      </c>
      <c r="E5" s="32" t="s">
        <v>51</v>
      </c>
      <c r="F5" s="32" t="s">
        <v>52</v>
      </c>
      <c r="G5" s="32" t="s">
        <v>49</v>
      </c>
      <c r="H5" s="32" t="s">
        <v>53</v>
      </c>
      <c r="I5" s="32" t="s">
        <v>54</v>
      </c>
      <c r="J5" s="32" t="s">
        <v>55</v>
      </c>
      <c r="K5" s="32" t="s">
        <v>56</v>
      </c>
      <c r="L5" s="32" t="s">
        <v>57</v>
      </c>
      <c r="M5" s="32" t="s">
        <v>58</v>
      </c>
      <c r="N5" s="32" t="s">
        <v>59</v>
      </c>
    </row>
    <row r="6" spans="1:14" x14ac:dyDescent="0.25">
      <c r="B6" s="3" t="s">
        <v>39</v>
      </c>
      <c r="C6" s="13">
        <f>C41</f>
        <v>0</v>
      </c>
      <c r="D6" s="13">
        <f t="shared" ref="D6:N6" si="0">D41</f>
        <v>32897.399400000002</v>
      </c>
      <c r="E6" s="13">
        <f t="shared" si="0"/>
        <v>47689.787700000001</v>
      </c>
      <c r="F6" s="13">
        <f t="shared" si="0"/>
        <v>51939.97129999999</v>
      </c>
      <c r="G6" s="13">
        <f t="shared" si="0"/>
        <v>58105.511299999998</v>
      </c>
      <c r="H6" s="13">
        <f t="shared" si="0"/>
        <v>103484.174</v>
      </c>
      <c r="I6" s="13">
        <f t="shared" si="0"/>
        <v>104795.22840000001</v>
      </c>
      <c r="J6" s="13">
        <f t="shared" si="0"/>
        <v>99495.27399999999</v>
      </c>
      <c r="K6" s="13">
        <f t="shared" si="0"/>
        <v>90658.397100000002</v>
      </c>
      <c r="L6" s="13">
        <f t="shared" si="0"/>
        <v>86812.539000000004</v>
      </c>
      <c r="M6" s="13">
        <f t="shared" si="0"/>
        <v>68268.53</v>
      </c>
      <c r="N6" s="13">
        <f t="shared" si="0"/>
        <v>55502.475600000005</v>
      </c>
    </row>
    <row r="7" spans="1:14" x14ac:dyDescent="0.25">
      <c r="B7" s="3" t="s">
        <v>40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x14ac:dyDescent="0.25">
      <c r="B8" s="3" t="s">
        <v>46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 x14ac:dyDescent="0.25">
      <c r="B9" s="3" t="s">
        <v>36</v>
      </c>
      <c r="C9" s="8">
        <f>C96</f>
        <v>0</v>
      </c>
      <c r="D9" s="8">
        <f t="shared" ref="D9:N9" si="1">D96</f>
        <v>1435316.9999999995</v>
      </c>
      <c r="E9" s="8">
        <f t="shared" si="1"/>
        <v>1435316.9999999995</v>
      </c>
      <c r="F9" s="8">
        <f t="shared" si="1"/>
        <v>1435316.9999999995</v>
      </c>
      <c r="G9" s="8">
        <f t="shared" si="1"/>
        <v>1435316.9999999995</v>
      </c>
      <c r="H9" s="8">
        <f t="shared" si="1"/>
        <v>1435316.9999999995</v>
      </c>
      <c r="I9" s="8">
        <f t="shared" si="1"/>
        <v>2870633.9999999995</v>
      </c>
      <c r="J9" s="8">
        <f t="shared" si="1"/>
        <v>2870633.9999999995</v>
      </c>
      <c r="K9" s="8">
        <f t="shared" si="1"/>
        <v>2870633.9999999995</v>
      </c>
      <c r="L9" s="8">
        <f t="shared" si="1"/>
        <v>2870633.9999999995</v>
      </c>
      <c r="M9" s="8">
        <f t="shared" si="1"/>
        <v>2870633.9999999995</v>
      </c>
      <c r="N9" s="8">
        <f t="shared" si="1"/>
        <v>2870633.9999999995</v>
      </c>
    </row>
    <row r="10" spans="1:14" x14ac:dyDescent="0.25">
      <c r="B10" s="4" t="s">
        <v>37</v>
      </c>
      <c r="C10" s="8">
        <f>C177</f>
        <v>0</v>
      </c>
      <c r="D10" s="8">
        <f t="shared" ref="D10:N10" si="2">D177</f>
        <v>1124441.0068678558</v>
      </c>
      <c r="E10" s="8">
        <f t="shared" si="2"/>
        <v>1630048.3891350478</v>
      </c>
      <c r="F10" s="8">
        <f t="shared" si="2"/>
        <v>1775320.6846271115</v>
      </c>
      <c r="G10" s="8">
        <f t="shared" si="2"/>
        <v>1986060.3215567116</v>
      </c>
      <c r="H10" s="8">
        <f t="shared" si="2"/>
        <v>3537113.9035217594</v>
      </c>
      <c r="I10" s="8">
        <f t="shared" si="2"/>
        <v>3581926.0575668155</v>
      </c>
      <c r="J10" s="8">
        <f t="shared" si="2"/>
        <v>3400772.3441857593</v>
      </c>
      <c r="K10" s="8">
        <f t="shared" si="2"/>
        <v>3098725.7708933037</v>
      </c>
      <c r="L10" s="8">
        <f t="shared" si="2"/>
        <v>2967273.4180293595</v>
      </c>
      <c r="M10" s="8">
        <f t="shared" si="2"/>
        <v>2333434.7398471995</v>
      </c>
      <c r="N10" s="8">
        <f t="shared" si="2"/>
        <v>1897087.9366021438</v>
      </c>
    </row>
    <row r="11" spans="1:14" x14ac:dyDescent="0.25">
      <c r="B11" s="23" t="s">
        <v>38</v>
      </c>
      <c r="C11" s="24">
        <f>C9-C10</f>
        <v>0</v>
      </c>
      <c r="D11" s="24">
        <f t="shared" ref="D11:N11" si="3">D9-D10</f>
        <v>310875.99313214375</v>
      </c>
      <c r="E11" s="24">
        <f t="shared" si="3"/>
        <v>-194731.38913504826</v>
      </c>
      <c r="F11" s="24">
        <f t="shared" si="3"/>
        <v>-340003.684627112</v>
      </c>
      <c r="G11" s="24">
        <f t="shared" si="3"/>
        <v>-550743.32155671204</v>
      </c>
      <c r="H11" s="24">
        <f t="shared" si="3"/>
        <v>-2101796.9035217599</v>
      </c>
      <c r="I11" s="24">
        <f t="shared" si="3"/>
        <v>-711292.05756681599</v>
      </c>
      <c r="J11" s="24">
        <f t="shared" si="3"/>
        <v>-530138.34418575978</v>
      </c>
      <c r="K11" s="24">
        <f t="shared" si="3"/>
        <v>-228091.77089330414</v>
      </c>
      <c r="L11" s="24">
        <f t="shared" si="3"/>
        <v>-96639.418029360007</v>
      </c>
      <c r="M11" s="24">
        <f t="shared" si="3"/>
        <v>537199.26015280001</v>
      </c>
      <c r="N11" s="24">
        <f t="shared" si="3"/>
        <v>973546.06339785573</v>
      </c>
    </row>
    <row r="12" spans="1:14" x14ac:dyDescent="0.25">
      <c r="A12" s="30" t="s">
        <v>45</v>
      </c>
      <c r="B12" s="105" t="s">
        <v>124</v>
      </c>
      <c r="C12" s="105"/>
      <c r="D12" s="105"/>
      <c r="E12" s="105"/>
      <c r="F12" s="105"/>
      <c r="G12" s="25"/>
      <c r="H12" s="25"/>
      <c r="I12" s="25"/>
      <c r="J12" s="25"/>
      <c r="K12" s="25"/>
      <c r="L12" s="25"/>
      <c r="M12" s="25"/>
      <c r="N12" s="25"/>
    </row>
    <row r="13" spans="1:14" x14ac:dyDescent="0.25">
      <c r="B13" s="10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x14ac:dyDescent="0.25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5">
      <c r="A15" s="10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5">
      <c r="A16" s="98" t="s">
        <v>44</v>
      </c>
      <c r="B16" s="99" t="s">
        <v>114</v>
      </c>
    </row>
    <row r="17" spans="1:14" s="78" customFormat="1" x14ac:dyDescent="0.25">
      <c r="A17" s="14">
        <v>44957</v>
      </c>
      <c r="B17" s="2" t="s">
        <v>67</v>
      </c>
      <c r="C17" s="12">
        <v>0</v>
      </c>
      <c r="D17" s="12">
        <v>10958.0885</v>
      </c>
      <c r="E17" s="12">
        <v>15810.2757</v>
      </c>
      <c r="F17" s="12">
        <v>17367.728299999999</v>
      </c>
      <c r="G17" s="12">
        <v>19356.783899999999</v>
      </c>
      <c r="H17" s="12">
        <v>17442.5412</v>
      </c>
      <c r="I17" s="12">
        <v>17998.1885</v>
      </c>
      <c r="J17" s="12">
        <v>17020.447499999998</v>
      </c>
      <c r="K17" s="12">
        <v>15354.8941</v>
      </c>
      <c r="L17" s="12">
        <v>14558.2935</v>
      </c>
      <c r="M17" s="12">
        <v>11481.622100000001</v>
      </c>
      <c r="N17" s="12">
        <v>9217.9920000000002</v>
      </c>
    </row>
    <row r="18" spans="1:14" s="78" customFormat="1" x14ac:dyDescent="0.25">
      <c r="A18" s="14">
        <v>44957</v>
      </c>
      <c r="B18" s="2" t="s">
        <v>68</v>
      </c>
      <c r="C18" s="12">
        <v>0</v>
      </c>
      <c r="D18" s="12">
        <v>10866.695100000001</v>
      </c>
      <c r="E18" s="12">
        <v>15824.6723</v>
      </c>
      <c r="F18" s="12">
        <v>17170.9738</v>
      </c>
      <c r="G18" s="12">
        <v>19252.543000000001</v>
      </c>
      <c r="H18" s="12">
        <v>17690.528900000001</v>
      </c>
      <c r="I18" s="12">
        <v>17820.500100000001</v>
      </c>
      <c r="J18" s="12">
        <v>16955.778699999999</v>
      </c>
      <c r="K18" s="12">
        <v>15502.946400000001</v>
      </c>
      <c r="L18" s="12">
        <v>14664.367899999999</v>
      </c>
      <c r="M18" s="12">
        <v>11375.992200000001</v>
      </c>
      <c r="N18" s="12">
        <v>9090.7592000000004</v>
      </c>
    </row>
    <row r="19" spans="1:14" s="78" customFormat="1" x14ac:dyDescent="0.25">
      <c r="A19" s="14">
        <v>44957</v>
      </c>
      <c r="B19" s="2" t="s">
        <v>69</v>
      </c>
      <c r="C19" s="12">
        <v>0</v>
      </c>
      <c r="D19" s="12">
        <v>11072.6158</v>
      </c>
      <c r="E19" s="12">
        <v>16054.8397</v>
      </c>
      <c r="F19" s="12">
        <v>17401.269199999999</v>
      </c>
      <c r="G19" s="12">
        <v>19496.184399999998</v>
      </c>
      <c r="H19" s="12">
        <v>17325.383999999998</v>
      </c>
      <c r="I19" s="12">
        <v>17246.274099999999</v>
      </c>
      <c r="J19" s="12">
        <v>16547.378799999999</v>
      </c>
      <c r="K19" s="12">
        <v>15261.2696</v>
      </c>
      <c r="L19" s="12">
        <v>14756.525</v>
      </c>
      <c r="M19" s="12">
        <v>11659.219800000001</v>
      </c>
      <c r="N19" s="12">
        <v>9390.8058999999994</v>
      </c>
    </row>
    <row r="20" spans="1:14" s="21" customFormat="1" x14ac:dyDescent="0.25">
      <c r="A20" s="37">
        <v>45077</v>
      </c>
      <c r="B20" s="1" t="s">
        <v>72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17225.624299999999</v>
      </c>
      <c r="I20" s="38">
        <v>17238.261399999999</v>
      </c>
      <c r="J20" s="38">
        <v>16485.740699999998</v>
      </c>
      <c r="K20" s="38">
        <v>15304.441800000001</v>
      </c>
      <c r="L20" s="38">
        <v>14782.563899999999</v>
      </c>
      <c r="M20" s="38">
        <v>11678.0969</v>
      </c>
      <c r="N20" s="38">
        <v>9419.4673999999995</v>
      </c>
    </row>
    <row r="21" spans="1:14" s="21" customFormat="1" x14ac:dyDescent="0.25">
      <c r="A21" s="37">
        <v>45077</v>
      </c>
      <c r="B21" s="1" t="s">
        <v>71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17190.684399999998</v>
      </c>
      <c r="I21" s="38">
        <v>17255.7922</v>
      </c>
      <c r="J21" s="38">
        <v>16219.004999999999</v>
      </c>
      <c r="K21" s="38">
        <v>15181.261699999999</v>
      </c>
      <c r="L21" s="38">
        <v>14584.0224</v>
      </c>
      <c r="M21" s="38">
        <v>11305.9184</v>
      </c>
      <c r="N21" s="38">
        <v>9056.1151000000009</v>
      </c>
    </row>
    <row r="22" spans="1:14" s="21" customFormat="1" x14ac:dyDescent="0.25">
      <c r="A22" s="37">
        <v>45077</v>
      </c>
      <c r="B22" s="1" t="s">
        <v>66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16609.411199999999</v>
      </c>
      <c r="I22" s="38">
        <v>17236.212100000001</v>
      </c>
      <c r="J22" s="38">
        <v>16266.9233</v>
      </c>
      <c r="K22" s="38">
        <v>14053.583500000001</v>
      </c>
      <c r="L22" s="38">
        <v>13466.766299999999</v>
      </c>
      <c r="M22" s="38">
        <v>10767.6806</v>
      </c>
      <c r="N22" s="38">
        <v>9327.3359999999993</v>
      </c>
    </row>
    <row r="23" spans="1:14" s="78" customFormat="1" x14ac:dyDescent="0.25">
      <c r="A23" s="14">
        <v>45382</v>
      </c>
      <c r="B23" s="2" t="s">
        <v>70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</row>
    <row r="24" spans="1:14" s="78" customFormat="1" x14ac:dyDescent="0.25">
      <c r="A24" s="14">
        <v>45382</v>
      </c>
      <c r="B24" s="2" t="s">
        <v>73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</row>
    <row r="25" spans="1:14" s="78" customFormat="1" x14ac:dyDescent="0.25">
      <c r="A25" s="14">
        <v>45382</v>
      </c>
      <c r="B25" s="2" t="s">
        <v>74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</row>
    <row r="26" spans="1:14" s="78" customFormat="1" x14ac:dyDescent="0.25">
      <c r="A26" s="14">
        <v>45382</v>
      </c>
      <c r="B26" s="2" t="s">
        <v>80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</row>
    <row r="27" spans="1:14" s="78" customFormat="1" x14ac:dyDescent="0.25">
      <c r="A27" s="14">
        <v>45382</v>
      </c>
      <c r="B27" s="2" t="s">
        <v>81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</row>
    <row r="28" spans="1:14" s="78" customFormat="1" x14ac:dyDescent="0.25">
      <c r="A28" s="14">
        <v>45382</v>
      </c>
      <c r="B28" s="2" t="s">
        <v>75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</row>
    <row r="29" spans="1:14" s="78" customFormat="1" x14ac:dyDescent="0.25">
      <c r="A29" s="14">
        <v>45382</v>
      </c>
      <c r="B29" s="2" t="s">
        <v>78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</row>
    <row r="30" spans="1:14" s="78" customFormat="1" x14ac:dyDescent="0.25">
      <c r="A30" s="14">
        <v>45382</v>
      </c>
      <c r="B30" s="2" t="s">
        <v>79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</row>
    <row r="31" spans="1:14" s="78" customFormat="1" x14ac:dyDescent="0.25">
      <c r="A31" s="14">
        <v>45382</v>
      </c>
      <c r="B31" s="2" t="s">
        <v>76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</row>
    <row r="32" spans="1:14" s="78" customFormat="1" x14ac:dyDescent="0.25">
      <c r="A32" s="14">
        <v>45382</v>
      </c>
      <c r="B32" s="2" t="s">
        <v>77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</row>
    <row r="33" spans="1:14" s="21" customFormat="1" x14ac:dyDescent="0.25">
      <c r="A33" s="37">
        <v>45747</v>
      </c>
      <c r="B33" s="1" t="s">
        <v>82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</row>
    <row r="34" spans="1:14" s="21" customFormat="1" x14ac:dyDescent="0.25">
      <c r="A34" s="37">
        <v>45747</v>
      </c>
      <c r="B34" s="1" t="s">
        <v>83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</row>
    <row r="35" spans="1:14" s="21" customFormat="1" x14ac:dyDescent="0.25">
      <c r="A35" s="37">
        <v>45747</v>
      </c>
      <c r="B35" s="1" t="s">
        <v>84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</row>
    <row r="36" spans="1:14" s="21" customFormat="1" x14ac:dyDescent="0.25">
      <c r="A36" s="37">
        <v>45747</v>
      </c>
      <c r="B36" s="1" t="s">
        <v>85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</row>
    <row r="37" spans="1:14" s="21" customFormat="1" x14ac:dyDescent="0.25">
      <c r="A37" s="37">
        <v>45747</v>
      </c>
      <c r="B37" s="1" t="s">
        <v>86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</row>
    <row r="38" spans="1:14" s="21" customFormat="1" x14ac:dyDescent="0.25">
      <c r="A38" s="37">
        <v>45747</v>
      </c>
      <c r="B38" s="1" t="s">
        <v>87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</row>
    <row r="39" spans="1:14" s="21" customFormat="1" x14ac:dyDescent="0.25">
      <c r="A39" s="37">
        <v>45747</v>
      </c>
      <c r="B39" s="1" t="s">
        <v>88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</row>
    <row r="40" spans="1:14" s="21" customFormat="1" x14ac:dyDescent="0.25">
      <c r="A40" s="37">
        <v>45747</v>
      </c>
      <c r="B40" s="1" t="s">
        <v>89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</row>
    <row r="41" spans="1:14" s="36" customFormat="1" x14ac:dyDescent="0.25">
      <c r="A41" s="9"/>
      <c r="B41" s="41"/>
      <c r="C41" s="79">
        <v>0</v>
      </c>
      <c r="D41" s="79">
        <v>32897.399400000002</v>
      </c>
      <c r="E41" s="79">
        <v>47689.787700000001</v>
      </c>
      <c r="F41" s="79">
        <v>51939.97129999999</v>
      </c>
      <c r="G41" s="79">
        <v>58105.511299999998</v>
      </c>
      <c r="H41" s="79">
        <v>103484.174</v>
      </c>
      <c r="I41" s="79">
        <v>104795.22840000001</v>
      </c>
      <c r="J41" s="79">
        <v>99495.27399999999</v>
      </c>
      <c r="K41" s="79">
        <v>90658.397100000002</v>
      </c>
      <c r="L41" s="79">
        <v>86812.539000000004</v>
      </c>
      <c r="M41" s="79">
        <v>68268.53</v>
      </c>
      <c r="N41" s="79">
        <v>55502.475600000005</v>
      </c>
    </row>
    <row r="42" spans="1:14" s="36" customFormat="1" x14ac:dyDescent="0.25">
      <c r="A42" s="9"/>
      <c r="B42" s="76" t="s">
        <v>42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>
        <v>799649.28780000005</v>
      </c>
    </row>
    <row r="44" spans="1:14" x14ac:dyDescent="0.25">
      <c r="A44" s="98" t="s">
        <v>28</v>
      </c>
      <c r="B44" s="99" t="s">
        <v>32</v>
      </c>
    </row>
    <row r="45" spans="1:14" s="78" customFormat="1" x14ac:dyDescent="0.25">
      <c r="A45" s="14">
        <v>44986</v>
      </c>
      <c r="B45" s="2" t="s">
        <v>67</v>
      </c>
      <c r="C45" s="15">
        <v>0</v>
      </c>
      <c r="D45" s="15">
        <v>0.95</v>
      </c>
      <c r="E45" s="15">
        <v>0.95</v>
      </c>
      <c r="F45" s="15">
        <v>0.95</v>
      </c>
      <c r="G45" s="15">
        <v>0.95</v>
      </c>
      <c r="H45" s="15">
        <v>0.95</v>
      </c>
      <c r="I45" s="15">
        <v>0.95</v>
      </c>
      <c r="J45" s="15">
        <v>0.95</v>
      </c>
      <c r="K45" s="15">
        <v>0.95</v>
      </c>
      <c r="L45" s="15">
        <v>0.95</v>
      </c>
      <c r="M45" s="15">
        <v>0.95</v>
      </c>
      <c r="N45" s="15">
        <v>0.95</v>
      </c>
    </row>
    <row r="46" spans="1:14" s="78" customFormat="1" x14ac:dyDescent="0.25">
      <c r="A46" s="14">
        <v>44986</v>
      </c>
      <c r="B46" s="2" t="s">
        <v>68</v>
      </c>
      <c r="C46" s="15">
        <v>0</v>
      </c>
      <c r="D46" s="15">
        <v>0.95</v>
      </c>
      <c r="E46" s="15">
        <v>0.95</v>
      </c>
      <c r="F46" s="15">
        <v>0.95</v>
      </c>
      <c r="G46" s="15">
        <v>0.95</v>
      </c>
      <c r="H46" s="15">
        <v>0.95</v>
      </c>
      <c r="I46" s="15">
        <v>0.95</v>
      </c>
      <c r="J46" s="15">
        <v>0.95</v>
      </c>
      <c r="K46" s="15">
        <v>0.95</v>
      </c>
      <c r="L46" s="15">
        <v>0.95</v>
      </c>
      <c r="M46" s="15">
        <v>0.95</v>
      </c>
      <c r="N46" s="15">
        <v>0.95</v>
      </c>
    </row>
    <row r="47" spans="1:14" s="78" customFormat="1" x14ac:dyDescent="0.25">
      <c r="A47" s="14">
        <v>44986</v>
      </c>
      <c r="B47" s="2" t="s">
        <v>69</v>
      </c>
      <c r="C47" s="15">
        <v>0</v>
      </c>
      <c r="D47" s="15">
        <v>0.95</v>
      </c>
      <c r="E47" s="15">
        <v>0.95</v>
      </c>
      <c r="F47" s="15">
        <v>0.95</v>
      </c>
      <c r="G47" s="15">
        <v>0.95</v>
      </c>
      <c r="H47" s="15">
        <v>0.95</v>
      </c>
      <c r="I47" s="15">
        <v>0.95</v>
      </c>
      <c r="J47" s="15">
        <v>0.95</v>
      </c>
      <c r="K47" s="15">
        <v>0.95</v>
      </c>
      <c r="L47" s="15">
        <v>0.95</v>
      </c>
      <c r="M47" s="15">
        <v>0.95</v>
      </c>
      <c r="N47" s="15">
        <v>0.95</v>
      </c>
    </row>
    <row r="48" spans="1:14" s="21" customFormat="1" x14ac:dyDescent="0.25">
      <c r="A48" s="37">
        <v>45108</v>
      </c>
      <c r="B48" s="1" t="s">
        <v>72</v>
      </c>
      <c r="C48" s="39">
        <v>0</v>
      </c>
      <c r="D48" s="39">
        <v>0</v>
      </c>
      <c r="E48" s="39">
        <v>0</v>
      </c>
      <c r="F48" s="39">
        <v>0</v>
      </c>
      <c r="G48" s="39">
        <v>0.95</v>
      </c>
      <c r="H48" s="39">
        <v>0.95</v>
      </c>
      <c r="I48" s="39">
        <v>0.95</v>
      </c>
      <c r="J48" s="39">
        <v>0.95</v>
      </c>
      <c r="K48" s="39">
        <v>0.95</v>
      </c>
      <c r="L48" s="39">
        <v>0.95</v>
      </c>
      <c r="M48" s="39">
        <v>0.95</v>
      </c>
      <c r="N48" s="39">
        <v>0.95</v>
      </c>
    </row>
    <row r="49" spans="1:14" s="21" customFormat="1" x14ac:dyDescent="0.25">
      <c r="A49" s="37">
        <v>45108</v>
      </c>
      <c r="B49" s="1" t="s">
        <v>71</v>
      </c>
      <c r="C49" s="39">
        <v>0</v>
      </c>
      <c r="D49" s="39">
        <v>0</v>
      </c>
      <c r="E49" s="39">
        <v>0</v>
      </c>
      <c r="F49" s="39">
        <v>0</v>
      </c>
      <c r="G49" s="39">
        <v>0.95</v>
      </c>
      <c r="H49" s="39">
        <v>0.95</v>
      </c>
      <c r="I49" s="39">
        <v>0.95</v>
      </c>
      <c r="J49" s="39">
        <v>0.95</v>
      </c>
      <c r="K49" s="39">
        <v>0.95</v>
      </c>
      <c r="L49" s="39">
        <v>0.95</v>
      </c>
      <c r="M49" s="39">
        <v>0.95</v>
      </c>
      <c r="N49" s="39">
        <v>0.95</v>
      </c>
    </row>
    <row r="50" spans="1:14" s="21" customFormat="1" x14ac:dyDescent="0.25">
      <c r="A50" s="37">
        <v>45108</v>
      </c>
      <c r="B50" s="1" t="s">
        <v>66</v>
      </c>
      <c r="C50" s="39">
        <v>0</v>
      </c>
      <c r="D50" s="39">
        <v>0</v>
      </c>
      <c r="E50" s="39">
        <v>0</v>
      </c>
      <c r="F50" s="39">
        <v>0</v>
      </c>
      <c r="G50" s="39">
        <v>0.95</v>
      </c>
      <c r="H50" s="39">
        <v>0.95</v>
      </c>
      <c r="I50" s="39">
        <v>0.95</v>
      </c>
      <c r="J50" s="39">
        <v>0.95</v>
      </c>
      <c r="K50" s="39">
        <v>0.95</v>
      </c>
      <c r="L50" s="39">
        <v>0.95</v>
      </c>
      <c r="M50" s="39">
        <v>0.95</v>
      </c>
      <c r="N50" s="39">
        <v>0.95</v>
      </c>
    </row>
    <row r="51" spans="1:14" s="78" customFormat="1" x14ac:dyDescent="0.25">
      <c r="A51" s="14">
        <v>45413</v>
      </c>
      <c r="B51" s="2" t="s">
        <v>70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</row>
    <row r="52" spans="1:14" s="78" customFormat="1" x14ac:dyDescent="0.25">
      <c r="A52" s="14">
        <v>45413</v>
      </c>
      <c r="B52" s="2" t="s">
        <v>73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</row>
    <row r="53" spans="1:14" s="78" customFormat="1" x14ac:dyDescent="0.25">
      <c r="A53" s="14">
        <v>45413</v>
      </c>
      <c r="B53" s="2" t="s">
        <v>74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</row>
    <row r="54" spans="1:14" s="78" customFormat="1" x14ac:dyDescent="0.25">
      <c r="A54" s="14">
        <v>45413</v>
      </c>
      <c r="B54" s="2" t="s">
        <v>80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</row>
    <row r="55" spans="1:14" s="78" customFormat="1" x14ac:dyDescent="0.25">
      <c r="A55" s="14">
        <v>45413</v>
      </c>
      <c r="B55" s="2" t="s">
        <v>81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</row>
    <row r="56" spans="1:14" s="78" customFormat="1" x14ac:dyDescent="0.25">
      <c r="A56" s="14">
        <v>45413</v>
      </c>
      <c r="B56" s="2" t="s">
        <v>75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</row>
    <row r="57" spans="1:14" s="78" customFormat="1" x14ac:dyDescent="0.25">
      <c r="A57" s="14">
        <v>45413</v>
      </c>
      <c r="B57" s="2" t="s">
        <v>78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</row>
    <row r="58" spans="1:14" s="78" customFormat="1" x14ac:dyDescent="0.25">
      <c r="A58" s="14">
        <v>45413</v>
      </c>
      <c r="B58" s="2" t="s">
        <v>79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</row>
    <row r="59" spans="1:14" s="78" customFormat="1" x14ac:dyDescent="0.25">
      <c r="A59" s="14">
        <v>45413</v>
      </c>
      <c r="B59" s="2" t="s">
        <v>76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</row>
    <row r="60" spans="1:14" s="78" customFormat="1" x14ac:dyDescent="0.25">
      <c r="A60" s="14">
        <v>45413</v>
      </c>
      <c r="B60" s="2" t="s">
        <v>77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</row>
    <row r="61" spans="1:14" s="21" customFormat="1" x14ac:dyDescent="0.25">
      <c r="A61" s="37">
        <v>45778</v>
      </c>
      <c r="B61" s="1" t="s">
        <v>82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</row>
    <row r="62" spans="1:14" s="21" customFormat="1" x14ac:dyDescent="0.25">
      <c r="A62" s="37">
        <v>45778</v>
      </c>
      <c r="B62" s="1" t="s">
        <v>83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</row>
    <row r="63" spans="1:14" s="21" customFormat="1" x14ac:dyDescent="0.25">
      <c r="A63" s="37">
        <v>45778</v>
      </c>
      <c r="B63" s="1" t="s">
        <v>84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</row>
    <row r="64" spans="1:14" s="21" customFormat="1" x14ac:dyDescent="0.25">
      <c r="A64" s="37">
        <v>45778</v>
      </c>
      <c r="B64" s="1" t="s">
        <v>85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</row>
    <row r="65" spans="1:14" s="21" customFormat="1" x14ac:dyDescent="0.25">
      <c r="A65" s="37">
        <v>45778</v>
      </c>
      <c r="B65" s="1" t="s">
        <v>86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</row>
    <row r="66" spans="1:14" s="21" customFormat="1" x14ac:dyDescent="0.25">
      <c r="A66" s="37">
        <v>45778</v>
      </c>
      <c r="B66" s="1" t="s">
        <v>87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</row>
    <row r="67" spans="1:14" s="21" customFormat="1" x14ac:dyDescent="0.25">
      <c r="A67" s="37">
        <v>45778</v>
      </c>
      <c r="B67" s="1" t="s">
        <v>88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</row>
    <row r="68" spans="1:14" s="21" customFormat="1" x14ac:dyDescent="0.25">
      <c r="A68" s="37">
        <v>45778</v>
      </c>
      <c r="B68" s="1" t="s">
        <v>89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</row>
    <row r="71" spans="1:14" x14ac:dyDescent="0.25">
      <c r="A71" s="98" t="s">
        <v>34</v>
      </c>
      <c r="B71" s="99" t="s">
        <v>30</v>
      </c>
    </row>
    <row r="72" spans="1:14" s="78" customFormat="1" x14ac:dyDescent="0.25">
      <c r="A72" s="80">
        <v>74.5</v>
      </c>
      <c r="B72" s="2" t="s">
        <v>67</v>
      </c>
      <c r="C72" s="19">
        <v>0</v>
      </c>
      <c r="D72" s="19">
        <v>478438.99999999988</v>
      </c>
      <c r="E72" s="19">
        <v>478438.99999999988</v>
      </c>
      <c r="F72" s="19">
        <v>478438.99999999988</v>
      </c>
      <c r="G72" s="19">
        <v>478438.99999999988</v>
      </c>
      <c r="H72" s="19">
        <v>478438.99999999988</v>
      </c>
      <c r="I72" s="19">
        <v>478438.99999999988</v>
      </c>
      <c r="J72" s="19">
        <v>478438.99999999988</v>
      </c>
      <c r="K72" s="19">
        <v>478438.99999999988</v>
      </c>
      <c r="L72" s="19">
        <v>478438.99999999988</v>
      </c>
      <c r="M72" s="19">
        <v>478438.99999999988</v>
      </c>
      <c r="N72" s="19">
        <v>478438.99999999988</v>
      </c>
    </row>
    <row r="73" spans="1:14" s="78" customFormat="1" x14ac:dyDescent="0.25">
      <c r="A73" s="80">
        <v>74.5</v>
      </c>
      <c r="B73" s="2" t="s">
        <v>68</v>
      </c>
      <c r="C73" s="19">
        <v>0</v>
      </c>
      <c r="D73" s="19">
        <v>478438.99999999988</v>
      </c>
      <c r="E73" s="19">
        <v>478438.99999999988</v>
      </c>
      <c r="F73" s="19">
        <v>478438.99999999988</v>
      </c>
      <c r="G73" s="19">
        <v>478438.99999999988</v>
      </c>
      <c r="H73" s="19">
        <v>478438.99999999988</v>
      </c>
      <c r="I73" s="19">
        <v>478438.99999999988</v>
      </c>
      <c r="J73" s="19">
        <v>478438.99999999988</v>
      </c>
      <c r="K73" s="19">
        <v>478438.99999999988</v>
      </c>
      <c r="L73" s="19">
        <v>478438.99999999988</v>
      </c>
      <c r="M73" s="19">
        <v>478438.99999999988</v>
      </c>
      <c r="N73" s="19">
        <v>478438.99999999988</v>
      </c>
    </row>
    <row r="74" spans="1:14" s="78" customFormat="1" x14ac:dyDescent="0.25">
      <c r="A74" s="80">
        <v>74.5</v>
      </c>
      <c r="B74" s="2" t="s">
        <v>69</v>
      </c>
      <c r="C74" s="19">
        <v>0</v>
      </c>
      <c r="D74" s="19">
        <v>478438.99999999988</v>
      </c>
      <c r="E74" s="19">
        <v>478438.99999999988</v>
      </c>
      <c r="F74" s="19">
        <v>478438.99999999988</v>
      </c>
      <c r="G74" s="19">
        <v>478438.99999999988</v>
      </c>
      <c r="H74" s="19">
        <v>478438.99999999988</v>
      </c>
      <c r="I74" s="19">
        <v>478438.99999999988</v>
      </c>
      <c r="J74" s="19">
        <v>478438.99999999988</v>
      </c>
      <c r="K74" s="19">
        <v>478438.99999999988</v>
      </c>
      <c r="L74" s="19">
        <v>478438.99999999988</v>
      </c>
      <c r="M74" s="19">
        <v>478438.99999999988</v>
      </c>
      <c r="N74" s="19">
        <v>478438.99999999988</v>
      </c>
    </row>
    <row r="75" spans="1:14" s="21" customFormat="1" x14ac:dyDescent="0.25">
      <c r="A75" s="77">
        <v>74.5</v>
      </c>
      <c r="B75" s="1" t="s">
        <v>72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478438.99999999988</v>
      </c>
      <c r="J75" s="8">
        <v>478438.99999999988</v>
      </c>
      <c r="K75" s="8">
        <v>478438.99999999988</v>
      </c>
      <c r="L75" s="8">
        <v>478438.99999999988</v>
      </c>
      <c r="M75" s="8">
        <v>478438.99999999988</v>
      </c>
      <c r="N75" s="8">
        <v>478438.99999999988</v>
      </c>
    </row>
    <row r="76" spans="1:14" s="21" customFormat="1" x14ac:dyDescent="0.25">
      <c r="A76" s="77">
        <v>74.5</v>
      </c>
      <c r="B76" s="1" t="s">
        <v>71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478438.99999999988</v>
      </c>
      <c r="J76" s="8">
        <v>478438.99999999988</v>
      </c>
      <c r="K76" s="8">
        <v>478438.99999999988</v>
      </c>
      <c r="L76" s="8">
        <v>478438.99999999988</v>
      </c>
      <c r="M76" s="8">
        <v>478438.99999999988</v>
      </c>
      <c r="N76" s="8">
        <v>478438.99999999988</v>
      </c>
    </row>
    <row r="77" spans="1:14" s="21" customFormat="1" x14ac:dyDescent="0.25">
      <c r="A77" s="77">
        <v>74.5</v>
      </c>
      <c r="B77" s="1" t="s">
        <v>66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478438.99999999988</v>
      </c>
      <c r="J77" s="8">
        <v>478438.99999999988</v>
      </c>
      <c r="K77" s="8">
        <v>478438.99999999988</v>
      </c>
      <c r="L77" s="8">
        <v>478438.99999999988</v>
      </c>
      <c r="M77" s="8">
        <v>478438.99999999988</v>
      </c>
      <c r="N77" s="8">
        <v>478438.99999999988</v>
      </c>
    </row>
    <row r="78" spans="1:14" s="78" customFormat="1" x14ac:dyDescent="0.25">
      <c r="A78" s="80">
        <v>74.5</v>
      </c>
      <c r="B78" s="2" t="s">
        <v>70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</row>
    <row r="79" spans="1:14" s="78" customFormat="1" x14ac:dyDescent="0.25">
      <c r="A79" s="80">
        <v>74.5</v>
      </c>
      <c r="B79" s="2" t="s">
        <v>73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</row>
    <row r="80" spans="1:14" s="78" customFormat="1" x14ac:dyDescent="0.25">
      <c r="A80" s="80">
        <v>74.5</v>
      </c>
      <c r="B80" s="2" t="s">
        <v>74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</row>
    <row r="81" spans="1:14" s="78" customFormat="1" x14ac:dyDescent="0.25">
      <c r="A81" s="80">
        <v>74.5</v>
      </c>
      <c r="B81" s="2" t="s">
        <v>80</v>
      </c>
      <c r="C81" s="1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</row>
    <row r="82" spans="1:14" s="78" customFormat="1" x14ac:dyDescent="0.25">
      <c r="A82" s="80">
        <v>74.5</v>
      </c>
      <c r="B82" s="2" t="s">
        <v>81</v>
      </c>
      <c r="C82" s="1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</row>
    <row r="83" spans="1:14" s="78" customFormat="1" x14ac:dyDescent="0.25">
      <c r="A83" s="80">
        <v>74.5</v>
      </c>
      <c r="B83" s="2" t="s">
        <v>75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</row>
    <row r="84" spans="1:14" s="78" customFormat="1" x14ac:dyDescent="0.25">
      <c r="A84" s="80">
        <v>74.5</v>
      </c>
      <c r="B84" s="2" t="s">
        <v>78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</row>
    <row r="85" spans="1:14" s="78" customFormat="1" x14ac:dyDescent="0.25">
      <c r="A85" s="80">
        <v>74.5</v>
      </c>
      <c r="B85" s="2" t="s">
        <v>79</v>
      </c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</row>
    <row r="86" spans="1:14" s="78" customFormat="1" x14ac:dyDescent="0.25">
      <c r="A86" s="80">
        <v>74.5</v>
      </c>
      <c r="B86" s="2" t="s">
        <v>76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</row>
    <row r="87" spans="1:14" s="78" customFormat="1" x14ac:dyDescent="0.25">
      <c r="A87" s="80">
        <v>74.5</v>
      </c>
      <c r="B87" s="2" t="s">
        <v>77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</row>
    <row r="88" spans="1:14" s="21" customFormat="1" x14ac:dyDescent="0.25">
      <c r="A88" s="77">
        <v>74.5</v>
      </c>
      <c r="B88" s="1" t="s">
        <v>82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</row>
    <row r="89" spans="1:14" s="21" customFormat="1" x14ac:dyDescent="0.25">
      <c r="A89" s="77">
        <v>74.5</v>
      </c>
      <c r="B89" s="1" t="s">
        <v>83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</row>
    <row r="90" spans="1:14" s="21" customFormat="1" x14ac:dyDescent="0.25">
      <c r="A90" s="77">
        <v>74.5</v>
      </c>
      <c r="B90" s="1" t="s">
        <v>84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</row>
    <row r="91" spans="1:14" s="21" customFormat="1" x14ac:dyDescent="0.25">
      <c r="A91" s="77">
        <v>74.5</v>
      </c>
      <c r="B91" s="1" t="s">
        <v>85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</row>
    <row r="92" spans="1:14" s="21" customFormat="1" x14ac:dyDescent="0.25">
      <c r="A92" s="77">
        <v>74.5</v>
      </c>
      <c r="B92" s="1" t="s">
        <v>86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</row>
    <row r="93" spans="1:14" s="21" customFormat="1" x14ac:dyDescent="0.25">
      <c r="A93" s="77">
        <v>74.5</v>
      </c>
      <c r="B93" s="1" t="s">
        <v>87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</row>
    <row r="94" spans="1:14" s="21" customFormat="1" x14ac:dyDescent="0.25">
      <c r="A94" s="77">
        <v>74.5</v>
      </c>
      <c r="B94" s="1" t="s">
        <v>88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</row>
    <row r="95" spans="1:14" s="21" customFormat="1" x14ac:dyDescent="0.25">
      <c r="A95" s="77">
        <v>74.5</v>
      </c>
      <c r="B95" s="1" t="s">
        <v>89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</row>
    <row r="96" spans="1:14" s="36" customFormat="1" x14ac:dyDescent="0.25">
      <c r="A96" s="9"/>
      <c r="B96" s="41" t="s">
        <v>60</v>
      </c>
      <c r="C96" s="35">
        <v>0</v>
      </c>
      <c r="D96" s="35">
        <v>1435316.9999999995</v>
      </c>
      <c r="E96" s="35">
        <v>1435316.9999999995</v>
      </c>
      <c r="F96" s="35">
        <v>1435316.9999999995</v>
      </c>
      <c r="G96" s="35">
        <v>1435316.9999999995</v>
      </c>
      <c r="H96" s="35">
        <v>1435316.9999999995</v>
      </c>
      <c r="I96" s="35">
        <v>2870633.9999999995</v>
      </c>
      <c r="J96" s="35">
        <v>2870633.9999999995</v>
      </c>
      <c r="K96" s="35">
        <v>2870633.9999999995</v>
      </c>
      <c r="L96" s="35">
        <v>2870633.9999999995</v>
      </c>
      <c r="M96" s="35">
        <v>2870633.9999999995</v>
      </c>
      <c r="N96" s="35">
        <v>2870633.9999999995</v>
      </c>
    </row>
    <row r="98" spans="1:14" x14ac:dyDescent="0.25">
      <c r="A98" s="98" t="s">
        <v>113</v>
      </c>
      <c r="B98" s="99"/>
    </row>
    <row r="99" spans="1:14" s="78" customFormat="1" x14ac:dyDescent="0.25">
      <c r="A99" s="14">
        <v>44957</v>
      </c>
      <c r="B99" s="2" t="s">
        <v>67</v>
      </c>
      <c r="C99" s="12"/>
      <c r="D99" s="12">
        <v>1</v>
      </c>
      <c r="E99" s="12">
        <v>1</v>
      </c>
      <c r="F99" s="12">
        <v>1</v>
      </c>
      <c r="G99" s="12">
        <v>1</v>
      </c>
      <c r="H99" s="12">
        <v>1</v>
      </c>
      <c r="I99" s="12">
        <v>1</v>
      </c>
      <c r="J99" s="12">
        <v>1</v>
      </c>
      <c r="K99" s="12">
        <v>1</v>
      </c>
      <c r="L99" s="12">
        <v>1</v>
      </c>
      <c r="M99" s="12">
        <v>1</v>
      </c>
      <c r="N99" s="12">
        <v>1</v>
      </c>
    </row>
    <row r="100" spans="1:14" s="78" customFormat="1" x14ac:dyDescent="0.25">
      <c r="A100" s="14">
        <v>44957</v>
      </c>
      <c r="B100" s="2" t="s">
        <v>68</v>
      </c>
      <c r="C100" s="12"/>
      <c r="D100" s="12">
        <v>1</v>
      </c>
      <c r="E100" s="12">
        <v>1</v>
      </c>
      <c r="F100" s="12">
        <v>1</v>
      </c>
      <c r="G100" s="12">
        <v>1</v>
      </c>
      <c r="H100" s="12">
        <v>1</v>
      </c>
      <c r="I100" s="12">
        <v>1</v>
      </c>
      <c r="J100" s="12">
        <v>1</v>
      </c>
      <c r="K100" s="12">
        <v>1</v>
      </c>
      <c r="L100" s="12">
        <v>1</v>
      </c>
      <c r="M100" s="12">
        <v>1</v>
      </c>
      <c r="N100" s="12">
        <v>1</v>
      </c>
    </row>
    <row r="101" spans="1:14" s="78" customFormat="1" x14ac:dyDescent="0.25">
      <c r="A101" s="14">
        <v>44957</v>
      </c>
      <c r="B101" s="2" t="s">
        <v>69</v>
      </c>
      <c r="C101" s="12"/>
      <c r="D101" s="12">
        <v>1</v>
      </c>
      <c r="E101" s="12">
        <v>1</v>
      </c>
      <c r="F101" s="12">
        <v>1</v>
      </c>
      <c r="G101" s="12">
        <v>1</v>
      </c>
      <c r="H101" s="12">
        <v>1</v>
      </c>
      <c r="I101" s="12">
        <v>1</v>
      </c>
      <c r="J101" s="12">
        <v>1</v>
      </c>
      <c r="K101" s="12">
        <v>1</v>
      </c>
      <c r="L101" s="12">
        <v>1</v>
      </c>
      <c r="M101" s="12">
        <v>1</v>
      </c>
      <c r="N101" s="12">
        <v>1</v>
      </c>
    </row>
    <row r="102" spans="1:14" s="21" customFormat="1" x14ac:dyDescent="0.25">
      <c r="A102" s="37">
        <v>45077</v>
      </c>
      <c r="B102" s="1" t="s">
        <v>72</v>
      </c>
      <c r="C102" s="38"/>
      <c r="D102" s="38"/>
      <c r="E102" s="38"/>
      <c r="F102" s="38"/>
      <c r="G102" s="38"/>
      <c r="H102" s="38">
        <v>1</v>
      </c>
      <c r="I102" s="38">
        <v>1</v>
      </c>
      <c r="J102" s="38">
        <v>1</v>
      </c>
      <c r="K102" s="38">
        <v>1</v>
      </c>
      <c r="L102" s="38">
        <v>1</v>
      </c>
      <c r="M102" s="38">
        <v>1</v>
      </c>
      <c r="N102" s="38">
        <v>1</v>
      </c>
    </row>
    <row r="103" spans="1:14" s="21" customFormat="1" x14ac:dyDescent="0.25">
      <c r="A103" s="37">
        <v>45077</v>
      </c>
      <c r="B103" s="1" t="s">
        <v>71</v>
      </c>
      <c r="C103" s="38"/>
      <c r="D103" s="38"/>
      <c r="E103" s="38"/>
      <c r="F103" s="38"/>
      <c r="G103" s="38"/>
      <c r="H103" s="38">
        <v>1</v>
      </c>
      <c r="I103" s="38">
        <v>1</v>
      </c>
      <c r="J103" s="38">
        <v>1</v>
      </c>
      <c r="K103" s="38">
        <v>1</v>
      </c>
      <c r="L103" s="38">
        <v>1</v>
      </c>
      <c r="M103" s="38">
        <v>1</v>
      </c>
      <c r="N103" s="38">
        <v>1</v>
      </c>
    </row>
    <row r="104" spans="1:14" s="21" customFormat="1" x14ac:dyDescent="0.25">
      <c r="A104" s="37">
        <v>45077</v>
      </c>
      <c r="B104" s="1" t="s">
        <v>66</v>
      </c>
      <c r="C104" s="38"/>
      <c r="D104" s="38"/>
      <c r="E104" s="38"/>
      <c r="F104" s="38"/>
      <c r="G104" s="38"/>
      <c r="H104" s="38">
        <v>1</v>
      </c>
      <c r="I104" s="38">
        <v>1</v>
      </c>
      <c r="J104" s="38">
        <v>1</v>
      </c>
      <c r="K104" s="38">
        <v>1</v>
      </c>
      <c r="L104" s="38">
        <v>1</v>
      </c>
      <c r="M104" s="38">
        <v>1</v>
      </c>
      <c r="N104" s="38">
        <v>1</v>
      </c>
    </row>
    <row r="105" spans="1:14" s="78" customFormat="1" x14ac:dyDescent="0.25">
      <c r="A105" s="14">
        <v>45382</v>
      </c>
      <c r="B105" s="2" t="s">
        <v>70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</row>
    <row r="106" spans="1:14" s="78" customFormat="1" x14ac:dyDescent="0.25">
      <c r="A106" s="14">
        <v>45382</v>
      </c>
      <c r="B106" s="2" t="s">
        <v>73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</row>
    <row r="107" spans="1:14" s="78" customFormat="1" x14ac:dyDescent="0.25">
      <c r="A107" s="14">
        <v>45382</v>
      </c>
      <c r="B107" s="2" t="s">
        <v>74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</row>
    <row r="108" spans="1:14" s="78" customFormat="1" x14ac:dyDescent="0.25">
      <c r="A108" s="14">
        <v>45382</v>
      </c>
      <c r="B108" s="2" t="s">
        <v>80</v>
      </c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</row>
    <row r="109" spans="1:14" s="78" customFormat="1" x14ac:dyDescent="0.25">
      <c r="A109" s="14">
        <v>45382</v>
      </c>
      <c r="B109" s="2" t="s">
        <v>81</v>
      </c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</row>
    <row r="110" spans="1:14" s="78" customFormat="1" x14ac:dyDescent="0.25">
      <c r="A110" s="14">
        <v>45382</v>
      </c>
      <c r="B110" s="2" t="s">
        <v>75</v>
      </c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</row>
    <row r="111" spans="1:14" s="78" customFormat="1" x14ac:dyDescent="0.25">
      <c r="A111" s="14">
        <v>45382</v>
      </c>
      <c r="B111" s="2" t="s">
        <v>78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</row>
    <row r="112" spans="1:14" s="78" customFormat="1" x14ac:dyDescent="0.25">
      <c r="A112" s="14">
        <v>45382</v>
      </c>
      <c r="B112" s="2" t="s">
        <v>79</v>
      </c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</row>
    <row r="113" spans="1:14" s="78" customFormat="1" x14ac:dyDescent="0.25">
      <c r="A113" s="14">
        <v>45382</v>
      </c>
      <c r="B113" s="2" t="s">
        <v>76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</row>
    <row r="114" spans="1:14" s="78" customFormat="1" x14ac:dyDescent="0.25">
      <c r="A114" s="14">
        <v>45382</v>
      </c>
      <c r="B114" s="2" t="s">
        <v>77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</row>
    <row r="115" spans="1:14" s="21" customFormat="1" x14ac:dyDescent="0.25">
      <c r="A115" s="37">
        <v>45747</v>
      </c>
      <c r="B115" s="1" t="s">
        <v>82</v>
      </c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</row>
    <row r="116" spans="1:14" s="21" customFormat="1" x14ac:dyDescent="0.25">
      <c r="A116" s="37">
        <v>45747</v>
      </c>
      <c r="B116" s="1" t="s">
        <v>83</v>
      </c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s="21" customFormat="1" x14ac:dyDescent="0.25">
      <c r="A117" s="37">
        <v>45747</v>
      </c>
      <c r="B117" s="1" t="s">
        <v>84</v>
      </c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</row>
    <row r="118" spans="1:14" s="21" customFormat="1" x14ac:dyDescent="0.25">
      <c r="A118" s="37">
        <v>45747</v>
      </c>
      <c r="B118" s="1" t="s">
        <v>85</v>
      </c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</row>
    <row r="119" spans="1:14" s="21" customFormat="1" x14ac:dyDescent="0.25">
      <c r="A119" s="37">
        <v>45747</v>
      </c>
      <c r="B119" s="1" t="s">
        <v>86</v>
      </c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</row>
    <row r="120" spans="1:14" s="21" customFormat="1" x14ac:dyDescent="0.25">
      <c r="A120" s="37">
        <v>45747</v>
      </c>
      <c r="B120" s="1" t="s">
        <v>87</v>
      </c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</row>
    <row r="121" spans="1:14" s="21" customFormat="1" x14ac:dyDescent="0.25">
      <c r="A121" s="37">
        <v>45747</v>
      </c>
      <c r="B121" s="1" t="s">
        <v>88</v>
      </c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</row>
    <row r="122" spans="1:14" s="21" customFormat="1" x14ac:dyDescent="0.25">
      <c r="A122" s="37">
        <v>45747</v>
      </c>
      <c r="B122" s="1" t="s">
        <v>89</v>
      </c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</row>
    <row r="125" spans="1:14" x14ac:dyDescent="0.25">
      <c r="A125" s="100"/>
      <c r="B125" s="99" t="s">
        <v>31</v>
      </c>
    </row>
    <row r="126" spans="1:14" s="78" customFormat="1" x14ac:dyDescent="0.25">
      <c r="A126" s="28"/>
      <c r="B126" s="2" t="s">
        <v>67</v>
      </c>
      <c r="C126" s="63"/>
      <c r="D126" s="63">
        <v>3.5979199999999996E-2</v>
      </c>
      <c r="E126" s="63">
        <v>3.5979199999999996E-2</v>
      </c>
      <c r="F126" s="63">
        <v>3.5979199999999996E-2</v>
      </c>
      <c r="G126" s="63">
        <v>3.5979199999999996E-2</v>
      </c>
      <c r="H126" s="63">
        <v>3.5979199999999996E-2</v>
      </c>
      <c r="I126" s="63">
        <v>3.5979199999999996E-2</v>
      </c>
      <c r="J126" s="63">
        <v>3.5979199999999996E-2</v>
      </c>
      <c r="K126" s="63">
        <v>3.5979199999999996E-2</v>
      </c>
      <c r="L126" s="63">
        <v>3.5979199999999996E-2</v>
      </c>
      <c r="M126" s="63">
        <v>3.5979199999999996E-2</v>
      </c>
      <c r="N126" s="63">
        <v>3.5979199999999996E-2</v>
      </c>
    </row>
    <row r="127" spans="1:14" s="78" customFormat="1" x14ac:dyDescent="0.25">
      <c r="A127" s="28"/>
      <c r="B127" s="2" t="s">
        <v>68</v>
      </c>
      <c r="C127" s="63"/>
      <c r="D127" s="63">
        <v>3.5979199999999996E-2</v>
      </c>
      <c r="E127" s="63">
        <v>3.5979199999999996E-2</v>
      </c>
      <c r="F127" s="63">
        <v>3.5979199999999996E-2</v>
      </c>
      <c r="G127" s="63">
        <v>3.5979199999999996E-2</v>
      </c>
      <c r="H127" s="63">
        <v>3.5979199999999996E-2</v>
      </c>
      <c r="I127" s="63">
        <v>3.5979199999999996E-2</v>
      </c>
      <c r="J127" s="63">
        <v>3.5979199999999996E-2</v>
      </c>
      <c r="K127" s="63">
        <v>3.5979199999999996E-2</v>
      </c>
      <c r="L127" s="63">
        <v>3.5979199999999996E-2</v>
      </c>
      <c r="M127" s="63">
        <v>3.5979199999999996E-2</v>
      </c>
      <c r="N127" s="63">
        <v>3.5979199999999996E-2</v>
      </c>
    </row>
    <row r="128" spans="1:14" s="78" customFormat="1" x14ac:dyDescent="0.25">
      <c r="A128" s="28"/>
      <c r="B128" s="2" t="s">
        <v>69</v>
      </c>
      <c r="C128" s="63"/>
      <c r="D128" s="63">
        <v>3.5979199999999996E-2</v>
      </c>
      <c r="E128" s="63">
        <v>3.5979199999999996E-2</v>
      </c>
      <c r="F128" s="63">
        <v>3.5979199999999996E-2</v>
      </c>
      <c r="G128" s="63">
        <v>3.5979199999999996E-2</v>
      </c>
      <c r="H128" s="63">
        <v>3.5979199999999996E-2</v>
      </c>
      <c r="I128" s="63">
        <v>3.5979199999999996E-2</v>
      </c>
      <c r="J128" s="63">
        <v>3.5979199999999996E-2</v>
      </c>
      <c r="K128" s="63">
        <v>3.5979199999999996E-2</v>
      </c>
      <c r="L128" s="63">
        <v>3.5979199999999996E-2</v>
      </c>
      <c r="M128" s="63">
        <v>3.5979199999999996E-2</v>
      </c>
      <c r="N128" s="63">
        <v>3.5979199999999996E-2</v>
      </c>
    </row>
    <row r="129" spans="1:14" s="21" customFormat="1" x14ac:dyDescent="0.25">
      <c r="A129" s="28"/>
      <c r="B129" s="1" t="s">
        <v>72</v>
      </c>
      <c r="C129" s="65"/>
      <c r="D129" s="65"/>
      <c r="E129" s="65"/>
      <c r="F129" s="65"/>
      <c r="G129" s="65"/>
      <c r="H129" s="65">
        <v>3.5979199999999996E-2</v>
      </c>
      <c r="I129" s="65">
        <v>3.5979199999999996E-2</v>
      </c>
      <c r="J129" s="65">
        <v>3.5979199999999996E-2</v>
      </c>
      <c r="K129" s="65">
        <v>3.5979199999999996E-2</v>
      </c>
      <c r="L129" s="65">
        <v>3.5979199999999996E-2</v>
      </c>
      <c r="M129" s="65">
        <v>3.5979199999999996E-2</v>
      </c>
      <c r="N129" s="65">
        <v>3.5979199999999996E-2</v>
      </c>
    </row>
    <row r="130" spans="1:14" s="21" customFormat="1" x14ac:dyDescent="0.25">
      <c r="A130" s="28"/>
      <c r="B130" s="1" t="s">
        <v>71</v>
      </c>
      <c r="C130" s="65"/>
      <c r="D130" s="65"/>
      <c r="E130" s="65"/>
      <c r="F130" s="65"/>
      <c r="G130" s="65"/>
      <c r="H130" s="65">
        <v>3.5979199999999996E-2</v>
      </c>
      <c r="I130" s="65">
        <v>3.5979199999999996E-2</v>
      </c>
      <c r="J130" s="65">
        <v>3.5979199999999996E-2</v>
      </c>
      <c r="K130" s="65">
        <v>3.5979199999999996E-2</v>
      </c>
      <c r="L130" s="65">
        <v>3.5979199999999996E-2</v>
      </c>
      <c r="M130" s="65">
        <v>3.5979199999999996E-2</v>
      </c>
      <c r="N130" s="65">
        <v>3.5979199999999996E-2</v>
      </c>
    </row>
    <row r="131" spans="1:14" s="21" customFormat="1" x14ac:dyDescent="0.25">
      <c r="A131" s="28"/>
      <c r="B131" s="1" t="s">
        <v>66</v>
      </c>
      <c r="C131" s="65"/>
      <c r="D131" s="65"/>
      <c r="E131" s="65"/>
      <c r="F131" s="65"/>
      <c r="G131" s="65"/>
      <c r="H131" s="65">
        <v>3.5979199999999996E-2</v>
      </c>
      <c r="I131" s="65">
        <v>3.5979199999999996E-2</v>
      </c>
      <c r="J131" s="65">
        <v>3.5979199999999996E-2</v>
      </c>
      <c r="K131" s="65">
        <v>3.5979199999999996E-2</v>
      </c>
      <c r="L131" s="65">
        <v>3.5979199999999996E-2</v>
      </c>
      <c r="M131" s="65">
        <v>3.5979199999999996E-2</v>
      </c>
      <c r="N131" s="65">
        <v>3.5979199999999996E-2</v>
      </c>
    </row>
    <row r="132" spans="1:14" s="78" customFormat="1" x14ac:dyDescent="0.25">
      <c r="A132" s="28"/>
      <c r="B132" s="2" t="s">
        <v>70</v>
      </c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</row>
    <row r="133" spans="1:14" s="78" customFormat="1" x14ac:dyDescent="0.25">
      <c r="A133" s="28"/>
      <c r="B133" s="2" t="s">
        <v>73</v>
      </c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</row>
    <row r="134" spans="1:14" s="78" customFormat="1" x14ac:dyDescent="0.25">
      <c r="A134" s="28"/>
      <c r="B134" s="2" t="s">
        <v>74</v>
      </c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</row>
    <row r="135" spans="1:14" s="78" customFormat="1" x14ac:dyDescent="0.25">
      <c r="A135" s="28"/>
      <c r="B135" s="2" t="s">
        <v>80</v>
      </c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</row>
    <row r="136" spans="1:14" s="78" customFormat="1" x14ac:dyDescent="0.25">
      <c r="A136" s="28"/>
      <c r="B136" s="2" t="s">
        <v>81</v>
      </c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</row>
    <row r="137" spans="1:14" s="78" customFormat="1" x14ac:dyDescent="0.25">
      <c r="A137" s="28"/>
      <c r="B137" s="2" t="s">
        <v>75</v>
      </c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</row>
    <row r="138" spans="1:14" s="78" customFormat="1" x14ac:dyDescent="0.25">
      <c r="A138" s="28"/>
      <c r="B138" s="2" t="s">
        <v>78</v>
      </c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</row>
    <row r="139" spans="1:14" s="78" customFormat="1" x14ac:dyDescent="0.25">
      <c r="A139" s="28"/>
      <c r="B139" s="2" t="s">
        <v>79</v>
      </c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</row>
    <row r="140" spans="1:14" s="78" customFormat="1" x14ac:dyDescent="0.25">
      <c r="A140" s="28"/>
      <c r="B140" s="2" t="s">
        <v>76</v>
      </c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</row>
    <row r="141" spans="1:14" s="78" customFormat="1" x14ac:dyDescent="0.25">
      <c r="A141" s="28"/>
      <c r="B141" s="2" t="s">
        <v>77</v>
      </c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</row>
    <row r="142" spans="1:14" s="21" customFormat="1" x14ac:dyDescent="0.25">
      <c r="A142" s="28"/>
      <c r="B142" s="1" t="s">
        <v>82</v>
      </c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</row>
    <row r="143" spans="1:14" s="21" customFormat="1" x14ac:dyDescent="0.25">
      <c r="A143" s="28"/>
      <c r="B143" s="1" t="s">
        <v>83</v>
      </c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</row>
    <row r="144" spans="1:14" s="21" customFormat="1" x14ac:dyDescent="0.25">
      <c r="A144" s="28"/>
      <c r="B144" s="1" t="s">
        <v>84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</row>
    <row r="145" spans="1:14" s="21" customFormat="1" x14ac:dyDescent="0.25">
      <c r="A145" s="28"/>
      <c r="B145" s="1" t="s">
        <v>85</v>
      </c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</row>
    <row r="146" spans="1:14" s="21" customFormat="1" x14ac:dyDescent="0.25">
      <c r="A146" s="28"/>
      <c r="B146" s="1" t="s">
        <v>86</v>
      </c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</row>
    <row r="147" spans="1:14" s="21" customFormat="1" x14ac:dyDescent="0.25">
      <c r="A147" s="28"/>
      <c r="B147" s="1" t="s">
        <v>87</v>
      </c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</row>
    <row r="148" spans="1:14" s="21" customFormat="1" x14ac:dyDescent="0.25">
      <c r="A148" s="28"/>
      <c r="B148" s="1" t="s">
        <v>88</v>
      </c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</row>
    <row r="149" spans="1:14" s="21" customFormat="1" x14ac:dyDescent="0.25">
      <c r="A149" s="28"/>
      <c r="B149" s="1" t="s">
        <v>89</v>
      </c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</row>
    <row r="150" spans="1:14" s="36" customFormat="1" x14ac:dyDescent="0.25">
      <c r="A150" s="9"/>
      <c r="B150" s="41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</row>
    <row r="152" spans="1:14" x14ac:dyDescent="0.25">
      <c r="A152" s="100"/>
      <c r="B152" s="99" t="s">
        <v>33</v>
      </c>
    </row>
    <row r="153" spans="1:14" s="78" customFormat="1" x14ac:dyDescent="0.25">
      <c r="A153" s="28"/>
      <c r="B153" s="2" t="s">
        <v>67</v>
      </c>
      <c r="C153" s="19">
        <v>0</v>
      </c>
      <c r="D153" s="19">
        <v>374550.09487123991</v>
      </c>
      <c r="E153" s="19">
        <v>540399.0178921679</v>
      </c>
      <c r="F153" s="19">
        <v>593633.12154879188</v>
      </c>
      <c r="G153" s="19">
        <v>661619.5193301359</v>
      </c>
      <c r="H153" s="19">
        <v>596190.24442588782</v>
      </c>
      <c r="I153" s="19">
        <v>615182.40249523986</v>
      </c>
      <c r="J153" s="19">
        <v>581762.98045739986</v>
      </c>
      <c r="K153" s="19">
        <v>524833.96551258385</v>
      </c>
      <c r="L153" s="19">
        <v>497605.96582043997</v>
      </c>
      <c r="M153" s="19">
        <v>392444.59896730393</v>
      </c>
      <c r="N153" s="19">
        <v>315073.17887807993</v>
      </c>
    </row>
    <row r="154" spans="1:14" s="78" customFormat="1" x14ac:dyDescent="0.25">
      <c r="A154" s="28"/>
      <c r="B154" s="2" t="s">
        <v>68</v>
      </c>
      <c r="C154" s="19">
        <v>0</v>
      </c>
      <c r="D154" s="19">
        <v>371426.24652482395</v>
      </c>
      <c r="E154" s="19">
        <v>540891.09713535185</v>
      </c>
      <c r="F154" s="19">
        <v>586908.00551771186</v>
      </c>
      <c r="G154" s="19">
        <v>658056.54035032005</v>
      </c>
      <c r="H154" s="19">
        <v>604666.52352893597</v>
      </c>
      <c r="I154" s="19">
        <v>609108.97033802397</v>
      </c>
      <c r="J154" s="19">
        <v>579552.58535288787</v>
      </c>
      <c r="K154" s="19">
        <v>529894.42865913594</v>
      </c>
      <c r="L154" s="19">
        <v>501231.61427029595</v>
      </c>
      <c r="M154" s="19">
        <v>388834.14363412798</v>
      </c>
      <c r="N154" s="19">
        <v>310724.33123820799</v>
      </c>
    </row>
    <row r="155" spans="1:14" s="78" customFormat="1" x14ac:dyDescent="0.25">
      <c r="A155" s="28"/>
      <c r="B155" s="2" t="s">
        <v>69</v>
      </c>
      <c r="C155" s="19">
        <v>0</v>
      </c>
      <c r="D155" s="19">
        <v>378464.66547179187</v>
      </c>
      <c r="E155" s="19">
        <v>548758.27410752792</v>
      </c>
      <c r="F155" s="19">
        <v>594779.55756060779</v>
      </c>
      <c r="G155" s="19">
        <v>666384.26187625586</v>
      </c>
      <c r="H155" s="19">
        <v>592185.78321215976</v>
      </c>
      <c r="I155" s="19">
        <v>589481.78784378385</v>
      </c>
      <c r="J155" s="19">
        <v>565593.37875491194</v>
      </c>
      <c r="K155" s="19">
        <v>521633.8576327039</v>
      </c>
      <c r="L155" s="19">
        <v>504381.56606599997</v>
      </c>
      <c r="M155" s="19">
        <v>398514.93097675196</v>
      </c>
      <c r="N155" s="19">
        <v>320979.99945541593</v>
      </c>
    </row>
    <row r="156" spans="1:14" s="21" customFormat="1" x14ac:dyDescent="0.25">
      <c r="A156" s="28"/>
      <c r="B156" s="1" t="s">
        <v>72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588775.97272383189</v>
      </c>
      <c r="I156" s="8">
        <v>589207.91183473589</v>
      </c>
      <c r="J156" s="8">
        <v>563486.57370376785</v>
      </c>
      <c r="K156" s="8">
        <v>523109.49379003193</v>
      </c>
      <c r="L156" s="8">
        <v>505271.58191733586</v>
      </c>
      <c r="M156" s="8">
        <v>399160.15478525596</v>
      </c>
      <c r="N156" s="8">
        <v>321959.65640417597</v>
      </c>
    </row>
    <row r="157" spans="1:14" s="21" customFormat="1" x14ac:dyDescent="0.25">
      <c r="A157" s="28"/>
      <c r="B157" s="1" t="s">
        <v>71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587581.7185562558</v>
      </c>
      <c r="I157" s="8">
        <v>589807.11878612789</v>
      </c>
      <c r="J157" s="8">
        <v>554369.48346119991</v>
      </c>
      <c r="K157" s="8">
        <v>518899.16840880789</v>
      </c>
      <c r="L157" s="8">
        <v>498485.38579737587</v>
      </c>
      <c r="M157" s="8">
        <v>386439.00433241593</v>
      </c>
      <c r="N157" s="8">
        <v>309540.18758562393</v>
      </c>
    </row>
    <row r="158" spans="1:14" s="21" customFormat="1" x14ac:dyDescent="0.25">
      <c r="A158" s="28"/>
      <c r="B158" s="1" t="s">
        <v>66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567713.66107468784</v>
      </c>
      <c r="I158" s="8">
        <v>589137.86626890395</v>
      </c>
      <c r="J158" s="8">
        <v>556007.34245559189</v>
      </c>
      <c r="K158" s="8">
        <v>480354.85689003993</v>
      </c>
      <c r="L158" s="8">
        <v>460297.30415791186</v>
      </c>
      <c r="M158" s="8">
        <v>368041.90715134394</v>
      </c>
      <c r="N158" s="8">
        <v>318810.58304063993</v>
      </c>
    </row>
    <row r="159" spans="1:14" s="78" customFormat="1" x14ac:dyDescent="0.25">
      <c r="A159" s="28"/>
      <c r="B159" s="2" t="s">
        <v>70</v>
      </c>
      <c r="C159" s="19">
        <v>0</v>
      </c>
      <c r="D159" s="19">
        <v>0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  <c r="M159" s="19">
        <v>0</v>
      </c>
      <c r="N159" s="19">
        <v>0</v>
      </c>
    </row>
    <row r="160" spans="1:14" s="78" customFormat="1" x14ac:dyDescent="0.25">
      <c r="A160" s="28"/>
      <c r="B160" s="2" t="s">
        <v>73</v>
      </c>
      <c r="C160" s="19">
        <v>0</v>
      </c>
      <c r="D160" s="19">
        <v>0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</row>
    <row r="161" spans="1:14" s="78" customFormat="1" x14ac:dyDescent="0.25">
      <c r="A161" s="28"/>
      <c r="B161" s="2" t="s">
        <v>74</v>
      </c>
      <c r="C161" s="19">
        <v>0</v>
      </c>
      <c r="D161" s="19">
        <v>0</v>
      </c>
      <c r="E161" s="19">
        <v>0</v>
      </c>
      <c r="F161" s="19">
        <v>0</v>
      </c>
      <c r="G161" s="19">
        <v>0</v>
      </c>
      <c r="H161" s="19">
        <v>0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v>0</v>
      </c>
    </row>
    <row r="162" spans="1:14" s="78" customFormat="1" x14ac:dyDescent="0.25">
      <c r="A162" s="28"/>
      <c r="B162" s="2" t="s">
        <v>80</v>
      </c>
      <c r="C162" s="19">
        <v>0</v>
      </c>
      <c r="D162" s="19">
        <v>0</v>
      </c>
      <c r="E162" s="19">
        <v>0</v>
      </c>
      <c r="F162" s="19">
        <v>0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0</v>
      </c>
      <c r="N162" s="19">
        <v>0</v>
      </c>
    </row>
    <row r="163" spans="1:14" s="78" customFormat="1" x14ac:dyDescent="0.25">
      <c r="A163" s="28"/>
      <c r="B163" s="2" t="s">
        <v>81</v>
      </c>
      <c r="C163" s="19">
        <v>0</v>
      </c>
      <c r="D163" s="19">
        <v>0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</row>
    <row r="164" spans="1:14" s="78" customFormat="1" x14ac:dyDescent="0.25">
      <c r="A164" s="28"/>
      <c r="B164" s="2" t="s">
        <v>75</v>
      </c>
      <c r="C164" s="19">
        <v>0</v>
      </c>
      <c r="D164" s="19">
        <v>0</v>
      </c>
      <c r="E164" s="19">
        <v>0</v>
      </c>
      <c r="F164" s="19">
        <v>0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0</v>
      </c>
    </row>
    <row r="165" spans="1:14" s="78" customFormat="1" x14ac:dyDescent="0.25">
      <c r="A165" s="28"/>
      <c r="B165" s="2" t="s">
        <v>78</v>
      </c>
      <c r="C165" s="19">
        <v>0</v>
      </c>
      <c r="D165" s="19">
        <v>0</v>
      </c>
      <c r="E165" s="19">
        <v>0</v>
      </c>
      <c r="F165" s="19">
        <v>0</v>
      </c>
      <c r="G165" s="19">
        <v>0</v>
      </c>
      <c r="H165" s="19">
        <v>0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</row>
    <row r="166" spans="1:14" s="78" customFormat="1" x14ac:dyDescent="0.25">
      <c r="A166" s="28"/>
      <c r="B166" s="2" t="s">
        <v>79</v>
      </c>
      <c r="C166" s="19">
        <v>0</v>
      </c>
      <c r="D166" s="19">
        <v>0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</row>
    <row r="167" spans="1:14" s="78" customFormat="1" x14ac:dyDescent="0.25">
      <c r="A167" s="28"/>
      <c r="B167" s="2" t="s">
        <v>76</v>
      </c>
      <c r="C167" s="19">
        <v>0</v>
      </c>
      <c r="D167" s="19">
        <v>0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</row>
    <row r="168" spans="1:14" s="78" customFormat="1" x14ac:dyDescent="0.25">
      <c r="A168" s="28"/>
      <c r="B168" s="2" t="s">
        <v>77</v>
      </c>
      <c r="C168" s="19">
        <v>0</v>
      </c>
      <c r="D168" s="19">
        <v>0</v>
      </c>
      <c r="E168" s="19">
        <v>0</v>
      </c>
      <c r="F168" s="19">
        <v>0</v>
      </c>
      <c r="G168" s="19">
        <v>0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0</v>
      </c>
      <c r="N168" s="19">
        <v>0</v>
      </c>
    </row>
    <row r="169" spans="1:14" s="21" customFormat="1" x14ac:dyDescent="0.25">
      <c r="A169" s="28"/>
      <c r="B169" s="1" t="s">
        <v>82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</row>
    <row r="170" spans="1:14" s="21" customFormat="1" x14ac:dyDescent="0.25">
      <c r="A170" s="28"/>
      <c r="B170" s="1" t="s">
        <v>83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</row>
    <row r="171" spans="1:14" s="21" customFormat="1" x14ac:dyDescent="0.25">
      <c r="A171" s="28"/>
      <c r="B171" s="1" t="s">
        <v>84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</row>
    <row r="172" spans="1:14" s="21" customFormat="1" x14ac:dyDescent="0.25">
      <c r="A172" s="28"/>
      <c r="B172" s="1" t="s">
        <v>85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</row>
    <row r="173" spans="1:14" s="21" customFormat="1" x14ac:dyDescent="0.25">
      <c r="A173" s="28"/>
      <c r="B173" s="1" t="s">
        <v>86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</row>
    <row r="174" spans="1:14" s="21" customFormat="1" x14ac:dyDescent="0.25">
      <c r="A174" s="28"/>
      <c r="B174" s="1" t="s">
        <v>87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</row>
    <row r="175" spans="1:14" s="21" customFormat="1" x14ac:dyDescent="0.25">
      <c r="A175" s="28"/>
      <c r="B175" s="1" t="s">
        <v>88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</row>
    <row r="176" spans="1:14" s="21" customFormat="1" x14ac:dyDescent="0.25">
      <c r="A176" s="28"/>
      <c r="B176" s="1" t="s">
        <v>89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</row>
    <row r="177" spans="1:14" s="36" customFormat="1" x14ac:dyDescent="0.25">
      <c r="A177" s="26"/>
      <c r="B177" s="41" t="s">
        <v>61</v>
      </c>
      <c r="C177" s="34">
        <v>0</v>
      </c>
      <c r="D177" s="34">
        <v>1124441.0068678558</v>
      </c>
      <c r="E177" s="34">
        <v>1630048.3891350478</v>
      </c>
      <c r="F177" s="34">
        <v>1775320.6846271115</v>
      </c>
      <c r="G177" s="34">
        <v>1986060.3215567116</v>
      </c>
      <c r="H177" s="34">
        <v>3537113.9035217594</v>
      </c>
      <c r="I177" s="34">
        <v>3581926.0575668155</v>
      </c>
      <c r="J177" s="34">
        <v>3400772.3441857593</v>
      </c>
      <c r="K177" s="34">
        <v>3098725.7708933037</v>
      </c>
      <c r="L177" s="34">
        <v>2967273.4180293595</v>
      </c>
      <c r="M177" s="34">
        <v>2333434.7398471995</v>
      </c>
      <c r="N177" s="34">
        <v>1897087.9366021438</v>
      </c>
    </row>
    <row r="178" spans="1:14" x14ac:dyDescent="0.25">
      <c r="A178" s="28"/>
    </row>
    <row r="179" spans="1:14" x14ac:dyDescent="0.25">
      <c r="A179" s="28"/>
    </row>
    <row r="180" spans="1:14" x14ac:dyDescent="0.25">
      <c r="A180" s="28"/>
    </row>
  </sheetData>
  <mergeCells count="1">
    <mergeCell ref="B12:F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7B99A-A569-4B65-884D-5735B382CDF7}">
  <sheetPr>
    <tabColor theme="4"/>
  </sheetPr>
  <dimension ref="A1:BP518"/>
  <sheetViews>
    <sheetView zoomScale="60" zoomScaleNormal="60" workbookViewId="0">
      <pane xSplit="20" ySplit="8" topLeftCell="BE9" activePane="bottomRight" state="frozen"/>
      <selection pane="topRight"/>
      <selection pane="bottomLeft"/>
      <selection pane="bottomRight" activeCell="BE9" sqref="BE9"/>
    </sheetView>
  </sheetViews>
  <sheetFormatPr defaultColWidth="13.7109375" defaultRowHeight="15" x14ac:dyDescent="0.25"/>
  <cols>
    <col min="1" max="1" width="7.140625" customWidth="1"/>
    <col min="2" max="2" width="26.28515625" bestFit="1" customWidth="1"/>
    <col min="3" max="3" width="8.7109375" customWidth="1"/>
    <col min="4" max="4" width="15.28515625" customWidth="1"/>
    <col min="5" max="5" width="11.140625" bestFit="1" customWidth="1"/>
    <col min="6" max="6" width="11" customWidth="1"/>
    <col min="7" max="17" width="11" bestFit="1" customWidth="1"/>
    <col min="18" max="18" width="12.5703125" bestFit="1" customWidth="1"/>
    <col min="19" max="19" width="2" customWidth="1"/>
    <col min="20" max="20" width="19.5703125" customWidth="1"/>
    <col min="21" max="21" width="65.85546875" hidden="1" customWidth="1"/>
    <col min="22" max="56" width="13.7109375" hidden="1" customWidth="1"/>
  </cols>
  <sheetData>
    <row r="1" spans="1:68" s="89" customFormat="1" x14ac:dyDescent="0.25">
      <c r="A1" s="89" t="s">
        <v>131</v>
      </c>
    </row>
    <row r="2" spans="1:68" s="89" customFormat="1" x14ac:dyDescent="0.25"/>
    <row r="3" spans="1:68" x14ac:dyDescent="0.25">
      <c r="A3" s="61" t="s">
        <v>93</v>
      </c>
      <c r="B3" s="40"/>
      <c r="C3" s="40"/>
      <c r="D3" s="40"/>
      <c r="E3" s="40"/>
      <c r="F3" s="40"/>
      <c r="U3" s="59" t="s">
        <v>115</v>
      </c>
      <c r="V3" s="60">
        <v>3.0000000000000001E-3</v>
      </c>
      <c r="W3" s="59"/>
      <c r="X3" s="59"/>
      <c r="Y3" s="59"/>
    </row>
    <row r="4" spans="1:68" x14ac:dyDescent="0.25">
      <c r="A4" s="61"/>
      <c r="B4" s="40"/>
      <c r="C4" s="40"/>
      <c r="D4" s="40"/>
      <c r="E4" s="40"/>
      <c r="F4" s="40"/>
      <c r="U4" s="59" t="s">
        <v>107</v>
      </c>
      <c r="V4" s="60"/>
      <c r="W4" s="59"/>
      <c r="X4" s="59"/>
      <c r="Y4" s="59"/>
    </row>
    <row r="6" spans="1:68" x14ac:dyDescent="0.25">
      <c r="F6" s="95" t="s">
        <v>120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T6" t="s">
        <v>101</v>
      </c>
      <c r="U6">
        <f t="shared" ref="U6:V6" si="0">YEAR(U8)</f>
        <v>2020</v>
      </c>
      <c r="V6">
        <f t="shared" si="0"/>
        <v>2020</v>
      </c>
      <c r="W6">
        <f>YEAR(W8)</f>
        <v>2020</v>
      </c>
      <c r="X6">
        <f t="shared" ref="X6:BP6" si="1">YEAR(X8)</f>
        <v>2020</v>
      </c>
      <c r="Y6">
        <f t="shared" si="1"/>
        <v>2020</v>
      </c>
      <c r="Z6">
        <f t="shared" si="1"/>
        <v>2020</v>
      </c>
      <c r="AA6">
        <f t="shared" si="1"/>
        <v>2020</v>
      </c>
      <c r="AB6">
        <f t="shared" si="1"/>
        <v>2020</v>
      </c>
      <c r="AC6">
        <f t="shared" si="1"/>
        <v>2020</v>
      </c>
      <c r="AD6">
        <f t="shared" si="1"/>
        <v>2020</v>
      </c>
      <c r="AE6">
        <f t="shared" si="1"/>
        <v>2020</v>
      </c>
      <c r="AF6">
        <f t="shared" si="1"/>
        <v>2020</v>
      </c>
      <c r="AG6">
        <f t="shared" si="1"/>
        <v>2021</v>
      </c>
      <c r="AH6">
        <f t="shared" si="1"/>
        <v>2021</v>
      </c>
      <c r="AI6">
        <f t="shared" si="1"/>
        <v>2021</v>
      </c>
      <c r="AJ6">
        <f t="shared" si="1"/>
        <v>2021</v>
      </c>
      <c r="AK6">
        <f t="shared" si="1"/>
        <v>2021</v>
      </c>
      <c r="AL6">
        <f t="shared" si="1"/>
        <v>2021</v>
      </c>
      <c r="AM6">
        <f t="shared" si="1"/>
        <v>2021</v>
      </c>
      <c r="AN6">
        <f t="shared" si="1"/>
        <v>2021</v>
      </c>
      <c r="AO6">
        <f t="shared" si="1"/>
        <v>2021</v>
      </c>
      <c r="AP6">
        <f t="shared" si="1"/>
        <v>2021</v>
      </c>
      <c r="AQ6">
        <f t="shared" si="1"/>
        <v>2021</v>
      </c>
      <c r="AR6">
        <f t="shared" si="1"/>
        <v>2021</v>
      </c>
      <c r="AS6">
        <f t="shared" si="1"/>
        <v>2022</v>
      </c>
      <c r="AT6">
        <f t="shared" si="1"/>
        <v>2022</v>
      </c>
      <c r="AU6">
        <f t="shared" si="1"/>
        <v>2022</v>
      </c>
      <c r="AV6">
        <f t="shared" si="1"/>
        <v>2022</v>
      </c>
      <c r="AW6">
        <f t="shared" si="1"/>
        <v>2022</v>
      </c>
      <c r="AX6">
        <f t="shared" si="1"/>
        <v>2022</v>
      </c>
      <c r="AY6">
        <f t="shared" si="1"/>
        <v>2022</v>
      </c>
      <c r="AZ6">
        <f t="shared" si="1"/>
        <v>2022</v>
      </c>
      <c r="BA6">
        <f t="shared" si="1"/>
        <v>2022</v>
      </c>
      <c r="BB6">
        <f t="shared" si="1"/>
        <v>2022</v>
      </c>
      <c r="BC6">
        <f t="shared" si="1"/>
        <v>2022</v>
      </c>
      <c r="BD6">
        <f t="shared" si="1"/>
        <v>2022</v>
      </c>
      <c r="BE6">
        <f t="shared" si="1"/>
        <v>2023</v>
      </c>
      <c r="BF6">
        <f t="shared" si="1"/>
        <v>2023</v>
      </c>
      <c r="BG6">
        <f t="shared" si="1"/>
        <v>2023</v>
      </c>
      <c r="BH6">
        <f t="shared" si="1"/>
        <v>2023</v>
      </c>
      <c r="BI6">
        <f t="shared" si="1"/>
        <v>2023</v>
      </c>
      <c r="BJ6">
        <f t="shared" si="1"/>
        <v>2023</v>
      </c>
      <c r="BK6">
        <f t="shared" si="1"/>
        <v>2023</v>
      </c>
      <c r="BL6">
        <f t="shared" si="1"/>
        <v>2023</v>
      </c>
      <c r="BM6">
        <f t="shared" si="1"/>
        <v>2023</v>
      </c>
      <c r="BN6">
        <f t="shared" si="1"/>
        <v>2023</v>
      </c>
      <c r="BO6">
        <f t="shared" si="1"/>
        <v>2023</v>
      </c>
      <c r="BP6">
        <f t="shared" si="1"/>
        <v>2023</v>
      </c>
    </row>
    <row r="7" spans="1:68" x14ac:dyDescent="0.25">
      <c r="D7" s="106" t="s">
        <v>92</v>
      </c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T7" s="42" t="s">
        <v>99</v>
      </c>
      <c r="U7" s="47"/>
      <c r="V7" s="47"/>
      <c r="W7" s="47">
        <v>43922</v>
      </c>
      <c r="X7" s="47">
        <v>43952</v>
      </c>
      <c r="Y7" s="47">
        <v>43983</v>
      </c>
      <c r="Z7" s="47">
        <v>44013</v>
      </c>
      <c r="AA7" s="47">
        <v>44044</v>
      </c>
      <c r="AB7" s="47">
        <v>44075</v>
      </c>
      <c r="AC7" s="47">
        <v>44105</v>
      </c>
      <c r="AD7" s="47">
        <v>44136</v>
      </c>
      <c r="AE7" s="47">
        <v>44166</v>
      </c>
      <c r="AF7" s="47">
        <v>44197</v>
      </c>
      <c r="AG7" s="47">
        <v>44228</v>
      </c>
      <c r="AH7" s="47">
        <v>44256</v>
      </c>
      <c r="AI7" s="47">
        <v>44287</v>
      </c>
      <c r="AJ7" s="47">
        <v>44317</v>
      </c>
      <c r="AK7" s="47">
        <v>44348</v>
      </c>
      <c r="AL7" s="47">
        <v>44378</v>
      </c>
      <c r="AM7" s="47">
        <v>44409</v>
      </c>
      <c r="AN7" s="47">
        <v>44440</v>
      </c>
      <c r="AO7" s="47">
        <v>44470</v>
      </c>
      <c r="AP7" s="47">
        <v>44501</v>
      </c>
      <c r="AQ7" s="47">
        <v>44531</v>
      </c>
      <c r="AR7" s="47">
        <v>44562</v>
      </c>
      <c r="AS7" s="47">
        <v>44593</v>
      </c>
      <c r="AT7" s="47">
        <v>44621</v>
      </c>
      <c r="AU7" s="47">
        <v>44652</v>
      </c>
      <c r="AV7" s="47">
        <v>44682</v>
      </c>
      <c r="AW7" s="47">
        <v>44713</v>
      </c>
      <c r="AX7" s="47">
        <v>44743</v>
      </c>
      <c r="AY7" s="47">
        <v>44774</v>
      </c>
      <c r="AZ7" s="47">
        <v>44805</v>
      </c>
      <c r="BA7" s="47">
        <v>44835</v>
      </c>
      <c r="BB7" s="47">
        <v>44866</v>
      </c>
      <c r="BC7" s="47">
        <v>44896</v>
      </c>
      <c r="BD7" s="47">
        <v>44927</v>
      </c>
      <c r="BE7" s="47">
        <v>44958</v>
      </c>
      <c r="BF7" s="47">
        <v>44986</v>
      </c>
      <c r="BG7" s="47">
        <v>45017</v>
      </c>
      <c r="BH7" s="47">
        <v>45047</v>
      </c>
      <c r="BI7" s="47">
        <v>45078</v>
      </c>
      <c r="BJ7" s="47">
        <v>45108</v>
      </c>
      <c r="BK7" s="47">
        <v>45139</v>
      </c>
      <c r="BL7" s="47">
        <v>45170</v>
      </c>
      <c r="BM7" s="47">
        <v>45200</v>
      </c>
      <c r="BN7" s="47">
        <v>45231</v>
      </c>
      <c r="BO7" s="47">
        <v>45261</v>
      </c>
      <c r="BP7" s="47">
        <v>45292</v>
      </c>
    </row>
    <row r="8" spans="1:68" x14ac:dyDescent="0.25">
      <c r="A8" s="42" t="s">
        <v>122</v>
      </c>
      <c r="B8" s="42" t="s">
        <v>97</v>
      </c>
      <c r="C8" s="42" t="s">
        <v>98</v>
      </c>
      <c r="D8" s="57" t="s">
        <v>94</v>
      </c>
      <c r="E8" s="57" t="s">
        <v>99</v>
      </c>
      <c r="F8" s="57" t="s">
        <v>0</v>
      </c>
      <c r="G8" s="57" t="s">
        <v>1</v>
      </c>
      <c r="H8" s="57" t="s">
        <v>2</v>
      </c>
      <c r="I8" s="57" t="s">
        <v>3</v>
      </c>
      <c r="J8" s="57" t="s">
        <v>4</v>
      </c>
      <c r="K8" s="57" t="s">
        <v>5</v>
      </c>
      <c r="L8" s="57" t="s">
        <v>6</v>
      </c>
      <c r="M8" s="57" t="s">
        <v>7</v>
      </c>
      <c r="N8" s="57" t="s">
        <v>8</v>
      </c>
      <c r="O8" s="57" t="s">
        <v>9</v>
      </c>
      <c r="P8" s="57" t="s">
        <v>10</v>
      </c>
      <c r="Q8" s="57" t="s">
        <v>11</v>
      </c>
      <c r="R8" s="57" t="s">
        <v>65</v>
      </c>
      <c r="T8" s="42" t="s">
        <v>100</v>
      </c>
      <c r="U8" s="47">
        <v>43831</v>
      </c>
      <c r="V8" s="47">
        <v>43862</v>
      </c>
      <c r="W8" s="47">
        <v>43891</v>
      </c>
      <c r="X8" s="47">
        <v>43922</v>
      </c>
      <c r="Y8" s="47">
        <v>43952</v>
      </c>
      <c r="Z8" s="47">
        <v>43983</v>
      </c>
      <c r="AA8" s="47">
        <v>44013</v>
      </c>
      <c r="AB8" s="47">
        <v>44044</v>
      </c>
      <c r="AC8" s="47">
        <v>44075</v>
      </c>
      <c r="AD8" s="47">
        <v>44105</v>
      </c>
      <c r="AE8" s="47">
        <v>44136</v>
      </c>
      <c r="AF8" s="47">
        <v>44166</v>
      </c>
      <c r="AG8" s="47">
        <v>44197</v>
      </c>
      <c r="AH8" s="47">
        <v>44228</v>
      </c>
      <c r="AI8" s="47">
        <v>44256</v>
      </c>
      <c r="AJ8" s="47">
        <v>44287</v>
      </c>
      <c r="AK8" s="47">
        <v>44317</v>
      </c>
      <c r="AL8" s="47">
        <v>44348</v>
      </c>
      <c r="AM8" s="47">
        <v>44378</v>
      </c>
      <c r="AN8" s="47">
        <v>44409</v>
      </c>
      <c r="AO8" s="47">
        <v>44440</v>
      </c>
      <c r="AP8" s="47">
        <v>44470</v>
      </c>
      <c r="AQ8" s="47">
        <v>44501</v>
      </c>
      <c r="AR8" s="47">
        <v>44531</v>
      </c>
      <c r="AS8" s="47">
        <v>44562</v>
      </c>
      <c r="AT8" s="47">
        <v>44593</v>
      </c>
      <c r="AU8" s="47">
        <v>44621</v>
      </c>
      <c r="AV8" s="47">
        <v>44652</v>
      </c>
      <c r="AW8" s="47">
        <v>44682</v>
      </c>
      <c r="AX8" s="47">
        <v>44713</v>
      </c>
      <c r="AY8" s="47">
        <v>44743</v>
      </c>
      <c r="AZ8" s="47">
        <v>44774</v>
      </c>
      <c r="BA8" s="47">
        <v>44805</v>
      </c>
      <c r="BB8" s="47">
        <v>44835</v>
      </c>
      <c r="BC8" s="47">
        <v>44866</v>
      </c>
      <c r="BD8" s="47">
        <v>44896</v>
      </c>
      <c r="BE8" s="47">
        <v>44927</v>
      </c>
      <c r="BF8" s="47">
        <v>44958</v>
      </c>
      <c r="BG8" s="47">
        <v>44986</v>
      </c>
      <c r="BH8" s="47">
        <v>45017</v>
      </c>
      <c r="BI8" s="47">
        <v>45047</v>
      </c>
      <c r="BJ8" s="47">
        <v>45078</v>
      </c>
      <c r="BK8" s="47">
        <v>45108</v>
      </c>
      <c r="BL8" s="47">
        <v>45139</v>
      </c>
      <c r="BM8" s="47">
        <v>45170</v>
      </c>
      <c r="BN8" s="47">
        <v>45200</v>
      </c>
      <c r="BO8" s="47">
        <v>45231</v>
      </c>
      <c r="BP8" s="47">
        <v>45261</v>
      </c>
    </row>
    <row r="9" spans="1:68" s="48" customFormat="1" x14ac:dyDescent="0.25">
      <c r="A9" s="48" t="s">
        <v>90</v>
      </c>
      <c r="B9" s="48" t="s">
        <v>12</v>
      </c>
      <c r="D9" s="49">
        <v>43830</v>
      </c>
      <c r="E9" s="49">
        <v>43922</v>
      </c>
      <c r="F9" s="52">
        <v>10762.2845</v>
      </c>
      <c r="G9" s="52">
        <v>11050.8084</v>
      </c>
      <c r="H9" s="52">
        <v>13682.9316</v>
      </c>
      <c r="I9" s="52">
        <v>13815.1515</v>
      </c>
      <c r="J9" s="52">
        <v>13930.645500000001</v>
      </c>
      <c r="K9" s="52">
        <v>11913.613799999999</v>
      </c>
      <c r="L9" s="52">
        <v>12643.947700000001</v>
      </c>
      <c r="M9" s="52">
        <v>12538.7659</v>
      </c>
      <c r="N9" s="52">
        <v>11714.6203</v>
      </c>
      <c r="O9" s="52">
        <v>11919.1556</v>
      </c>
      <c r="P9" s="52">
        <v>10475.991</v>
      </c>
      <c r="Q9" s="52">
        <v>9895.7024000000001</v>
      </c>
      <c r="R9" s="52">
        <f>SUM(F9:Q9)</f>
        <v>144343.6182</v>
      </c>
      <c r="W9" s="52">
        <f>H9</f>
        <v>13682.9316</v>
      </c>
      <c r="X9" s="52">
        <f t="shared" ref="X9:AF14" si="2">I9</f>
        <v>13815.1515</v>
      </c>
      <c r="Y9" s="52">
        <f t="shared" si="2"/>
        <v>13930.645500000001</v>
      </c>
      <c r="Z9" s="52">
        <f t="shared" si="2"/>
        <v>11913.613799999999</v>
      </c>
      <c r="AA9" s="52">
        <f t="shared" si="2"/>
        <v>12643.947700000001</v>
      </c>
      <c r="AB9" s="52">
        <f t="shared" si="2"/>
        <v>12538.7659</v>
      </c>
      <c r="AC9" s="52">
        <f t="shared" si="2"/>
        <v>11714.6203</v>
      </c>
      <c r="AD9" s="52">
        <f t="shared" si="2"/>
        <v>11919.1556</v>
      </c>
      <c r="AE9" s="52">
        <f t="shared" si="2"/>
        <v>10475.991</v>
      </c>
      <c r="AF9" s="52">
        <f t="shared" si="2"/>
        <v>9895.7024000000001</v>
      </c>
      <c r="AG9" s="53">
        <f>F9</f>
        <v>10762.2845</v>
      </c>
      <c r="AH9" s="53">
        <f>G9</f>
        <v>11050.8084</v>
      </c>
      <c r="AI9" s="53">
        <f>W9</f>
        <v>13682.9316</v>
      </c>
      <c r="AJ9" s="53">
        <f t="shared" ref="AJ9:AY20" si="3">X9</f>
        <v>13815.1515</v>
      </c>
      <c r="AK9" s="53">
        <f t="shared" si="3"/>
        <v>13930.645500000001</v>
      </c>
      <c r="AL9" s="53">
        <f t="shared" si="3"/>
        <v>11913.613799999999</v>
      </c>
      <c r="AM9" s="53">
        <f>AA9</f>
        <v>12643.947700000001</v>
      </c>
      <c r="AN9" s="53">
        <f t="shared" si="3"/>
        <v>12538.7659</v>
      </c>
      <c r="AO9" s="53">
        <f t="shared" si="3"/>
        <v>11714.6203</v>
      </c>
      <c r="AP9" s="53">
        <f t="shared" si="3"/>
        <v>11919.1556</v>
      </c>
      <c r="AQ9" s="53">
        <f t="shared" si="3"/>
        <v>10475.991</v>
      </c>
      <c r="AR9" s="53">
        <f t="shared" si="3"/>
        <v>9895.7024000000001</v>
      </c>
      <c r="AS9" s="53">
        <f t="shared" si="3"/>
        <v>10762.2845</v>
      </c>
      <c r="AT9" s="53">
        <f t="shared" si="3"/>
        <v>11050.8084</v>
      </c>
      <c r="AU9" s="53">
        <f t="shared" ref="AU9:BD14" si="4">AI9-(AI9*$V$3)</f>
        <v>13641.882805199999</v>
      </c>
      <c r="AV9" s="53">
        <f t="shared" si="4"/>
        <v>13773.706045499999</v>
      </c>
      <c r="AW9" s="53">
        <f t="shared" si="4"/>
        <v>13888.853563500001</v>
      </c>
      <c r="AX9" s="53">
        <f t="shared" si="4"/>
        <v>11877.872958599999</v>
      </c>
      <c r="AY9" s="53">
        <f t="shared" si="4"/>
        <v>12606.015856900001</v>
      </c>
      <c r="AZ9" s="53">
        <f t="shared" si="4"/>
        <v>12501.1496023</v>
      </c>
      <c r="BA9" s="53">
        <f t="shared" si="4"/>
        <v>11679.476439100001</v>
      </c>
      <c r="BB9" s="53">
        <f t="shared" si="4"/>
        <v>11883.3981332</v>
      </c>
      <c r="BC9" s="53">
        <f t="shared" si="4"/>
        <v>10444.563027</v>
      </c>
      <c r="BD9" s="53">
        <f t="shared" si="4"/>
        <v>9866.0152928000007</v>
      </c>
      <c r="BE9" s="53">
        <f t="shared" ref="BE9:BN14" si="5">AS9-(AS9*$V$3)</f>
        <v>10729.9976465</v>
      </c>
      <c r="BF9" s="53">
        <f t="shared" si="5"/>
        <v>11017.6559748</v>
      </c>
      <c r="BG9" s="53">
        <f t="shared" si="5"/>
        <v>13600.9571567844</v>
      </c>
      <c r="BH9" s="53">
        <f t="shared" si="5"/>
        <v>13732.384927363499</v>
      </c>
      <c r="BI9" s="53">
        <f t="shared" si="5"/>
        <v>13847.1870028095</v>
      </c>
      <c r="BJ9" s="53">
        <f t="shared" si="5"/>
        <v>11842.239339724199</v>
      </c>
      <c r="BK9" s="53">
        <f t="shared" si="5"/>
        <v>12568.197809329302</v>
      </c>
      <c r="BL9" s="53">
        <f t="shared" si="5"/>
        <v>12463.6461534931</v>
      </c>
      <c r="BM9" s="53">
        <f t="shared" si="5"/>
        <v>11644.438009782702</v>
      </c>
      <c r="BN9" s="53">
        <f t="shared" si="5"/>
        <v>11847.747938800399</v>
      </c>
      <c r="BO9" s="53">
        <f t="shared" ref="BO9:BP14" si="6">BC9-(BC9*$V$3)</f>
        <v>10413.229337919</v>
      </c>
      <c r="BP9" s="53">
        <f t="shared" si="6"/>
        <v>9836.417246921601</v>
      </c>
    </row>
    <row r="10" spans="1:68" s="48" customFormat="1" x14ac:dyDescent="0.25">
      <c r="A10" s="48" t="s">
        <v>90</v>
      </c>
      <c r="B10" s="48" t="s">
        <v>13</v>
      </c>
      <c r="D10" s="49">
        <v>43830</v>
      </c>
      <c r="E10" s="49">
        <v>43922</v>
      </c>
      <c r="F10" s="52">
        <v>9914.9724999999999</v>
      </c>
      <c r="G10" s="52">
        <v>9626.4850000000006</v>
      </c>
      <c r="H10" s="52">
        <v>13051.079400000001</v>
      </c>
      <c r="I10" s="52">
        <v>13754.648800000001</v>
      </c>
      <c r="J10" s="52">
        <v>14509.3208</v>
      </c>
      <c r="K10" s="52">
        <v>12579.370500000001</v>
      </c>
      <c r="L10" s="52">
        <v>13201.1049</v>
      </c>
      <c r="M10" s="52">
        <v>12875.930399999999</v>
      </c>
      <c r="N10" s="52">
        <v>11655.0522</v>
      </c>
      <c r="O10" s="52">
        <v>11615.869000000001</v>
      </c>
      <c r="P10" s="52">
        <v>9961.0805999999993</v>
      </c>
      <c r="Q10" s="52">
        <v>8492.7001999999993</v>
      </c>
      <c r="R10" s="52">
        <f t="shared" ref="R10:R28" si="7">SUM(F10:Q10)</f>
        <v>141237.61430000002</v>
      </c>
      <c r="W10" s="52">
        <f t="shared" ref="W10:W14" si="8">H10</f>
        <v>13051.079400000001</v>
      </c>
      <c r="X10" s="52">
        <f t="shared" si="2"/>
        <v>13754.648800000001</v>
      </c>
      <c r="Y10" s="52">
        <f t="shared" si="2"/>
        <v>14509.3208</v>
      </c>
      <c r="Z10" s="52">
        <f t="shared" si="2"/>
        <v>12579.370500000001</v>
      </c>
      <c r="AA10" s="52">
        <f t="shared" si="2"/>
        <v>13201.1049</v>
      </c>
      <c r="AB10" s="52">
        <f t="shared" si="2"/>
        <v>12875.930399999999</v>
      </c>
      <c r="AC10" s="52">
        <f t="shared" si="2"/>
        <v>11655.0522</v>
      </c>
      <c r="AD10" s="52">
        <f t="shared" si="2"/>
        <v>11615.869000000001</v>
      </c>
      <c r="AE10" s="52">
        <f t="shared" si="2"/>
        <v>9961.0805999999993</v>
      </c>
      <c r="AF10" s="52">
        <f t="shared" si="2"/>
        <v>8492.7001999999993</v>
      </c>
      <c r="AG10" s="53">
        <f t="shared" ref="AG10:AR25" si="9">F10</f>
        <v>9914.9724999999999</v>
      </c>
      <c r="AH10" s="53">
        <f t="shared" si="9"/>
        <v>9626.4850000000006</v>
      </c>
      <c r="AI10" s="53">
        <f t="shared" ref="AI10:AI14" si="10">W10</f>
        <v>13051.079400000001</v>
      </c>
      <c r="AJ10" s="53">
        <f t="shared" si="3"/>
        <v>13754.648800000001</v>
      </c>
      <c r="AK10" s="53">
        <f t="shared" si="3"/>
        <v>14509.3208</v>
      </c>
      <c r="AL10" s="53">
        <f t="shared" si="3"/>
        <v>12579.370500000001</v>
      </c>
      <c r="AM10" s="53">
        <f t="shared" si="3"/>
        <v>13201.1049</v>
      </c>
      <c r="AN10" s="53">
        <f t="shared" si="3"/>
        <v>12875.930399999999</v>
      </c>
      <c r="AO10" s="53">
        <f t="shared" si="3"/>
        <v>11655.0522</v>
      </c>
      <c r="AP10" s="53">
        <f t="shared" si="3"/>
        <v>11615.869000000001</v>
      </c>
      <c r="AQ10" s="53">
        <f t="shared" si="3"/>
        <v>9961.0805999999993</v>
      </c>
      <c r="AR10" s="53">
        <f t="shared" si="3"/>
        <v>8492.7001999999993</v>
      </c>
      <c r="AS10" s="53">
        <f t="shared" si="3"/>
        <v>9914.9724999999999</v>
      </c>
      <c r="AT10" s="53">
        <f t="shared" si="3"/>
        <v>9626.4850000000006</v>
      </c>
      <c r="AU10" s="53">
        <f t="shared" si="4"/>
        <v>13011.9261618</v>
      </c>
      <c r="AV10" s="53">
        <f t="shared" si="4"/>
        <v>13713.3848536</v>
      </c>
      <c r="AW10" s="53">
        <f t="shared" si="4"/>
        <v>14465.7928376</v>
      </c>
      <c r="AX10" s="53">
        <f t="shared" si="4"/>
        <v>12541.6323885</v>
      </c>
      <c r="AY10" s="53">
        <f t="shared" si="4"/>
        <v>13161.5015853</v>
      </c>
      <c r="AZ10" s="53">
        <f t="shared" si="4"/>
        <v>12837.302608799999</v>
      </c>
      <c r="BA10" s="53">
        <f t="shared" si="4"/>
        <v>11620.087043400001</v>
      </c>
      <c r="BB10" s="53">
        <f t="shared" si="4"/>
        <v>11581.021393000001</v>
      </c>
      <c r="BC10" s="53">
        <f t="shared" si="4"/>
        <v>9931.1973581999991</v>
      </c>
      <c r="BD10" s="53">
        <f t="shared" si="4"/>
        <v>8467.2220993999999</v>
      </c>
      <c r="BE10" s="53">
        <f t="shared" si="5"/>
        <v>9885.2275824999997</v>
      </c>
      <c r="BF10" s="53">
        <f t="shared" si="5"/>
        <v>9597.6055450000003</v>
      </c>
      <c r="BG10" s="53">
        <f t="shared" si="5"/>
        <v>12972.8903833146</v>
      </c>
      <c r="BH10" s="53">
        <f t="shared" si="5"/>
        <v>13672.2446990392</v>
      </c>
      <c r="BI10" s="53">
        <f t="shared" si="5"/>
        <v>14422.3954590872</v>
      </c>
      <c r="BJ10" s="53">
        <f t="shared" si="5"/>
        <v>12504.0074913345</v>
      </c>
      <c r="BK10" s="53">
        <f t="shared" si="5"/>
        <v>13122.017080544101</v>
      </c>
      <c r="BL10" s="53">
        <f t="shared" si="5"/>
        <v>12798.790700973599</v>
      </c>
      <c r="BM10" s="53">
        <f t="shared" si="5"/>
        <v>11585.226782269801</v>
      </c>
      <c r="BN10" s="53">
        <f t="shared" si="5"/>
        <v>11546.278328821001</v>
      </c>
      <c r="BO10" s="53">
        <f t="shared" si="6"/>
        <v>9901.4037661253988</v>
      </c>
      <c r="BP10" s="53">
        <f t="shared" si="6"/>
        <v>8441.8204331018005</v>
      </c>
    </row>
    <row r="11" spans="1:68" s="48" customFormat="1" x14ac:dyDescent="0.25">
      <c r="A11" s="48" t="s">
        <v>90</v>
      </c>
      <c r="B11" s="48" t="s">
        <v>14</v>
      </c>
      <c r="D11" s="49">
        <v>43830</v>
      </c>
      <c r="E11" s="49">
        <v>43922</v>
      </c>
      <c r="F11" s="52">
        <v>10949.9812</v>
      </c>
      <c r="G11" s="52">
        <v>11537.2654</v>
      </c>
      <c r="H11" s="52">
        <v>15751.209000000001</v>
      </c>
      <c r="I11" s="52">
        <v>16893.834299999999</v>
      </c>
      <c r="J11" s="52">
        <v>17958.720399999998</v>
      </c>
      <c r="K11" s="52">
        <v>15154.036</v>
      </c>
      <c r="L11" s="52">
        <v>15666.2847</v>
      </c>
      <c r="M11" s="52">
        <v>15133.775299999999</v>
      </c>
      <c r="N11" s="52">
        <v>13554.7685</v>
      </c>
      <c r="O11" s="52">
        <v>13326.2557</v>
      </c>
      <c r="P11" s="52">
        <v>11014.185299999999</v>
      </c>
      <c r="Q11" s="52">
        <v>9667.8950000000004</v>
      </c>
      <c r="R11" s="52">
        <f t="shared" si="7"/>
        <v>166608.2108</v>
      </c>
      <c r="W11" s="52">
        <f t="shared" si="8"/>
        <v>15751.209000000001</v>
      </c>
      <c r="X11" s="52">
        <f t="shared" si="2"/>
        <v>16893.834299999999</v>
      </c>
      <c r="Y11" s="52">
        <f t="shared" si="2"/>
        <v>17958.720399999998</v>
      </c>
      <c r="Z11" s="52">
        <f t="shared" si="2"/>
        <v>15154.036</v>
      </c>
      <c r="AA11" s="52">
        <f t="shared" si="2"/>
        <v>15666.2847</v>
      </c>
      <c r="AB11" s="52">
        <f t="shared" si="2"/>
        <v>15133.775299999999</v>
      </c>
      <c r="AC11" s="52">
        <f t="shared" si="2"/>
        <v>13554.7685</v>
      </c>
      <c r="AD11" s="52">
        <f t="shared" si="2"/>
        <v>13326.2557</v>
      </c>
      <c r="AE11" s="52">
        <f t="shared" si="2"/>
        <v>11014.185299999999</v>
      </c>
      <c r="AF11" s="52">
        <f t="shared" si="2"/>
        <v>9667.8950000000004</v>
      </c>
      <c r="AG11" s="53">
        <f t="shared" si="9"/>
        <v>10949.9812</v>
      </c>
      <c r="AH11" s="53">
        <f t="shared" si="9"/>
        <v>11537.2654</v>
      </c>
      <c r="AI11" s="53">
        <f t="shared" si="10"/>
        <v>15751.209000000001</v>
      </c>
      <c r="AJ11" s="53">
        <f t="shared" si="3"/>
        <v>16893.834299999999</v>
      </c>
      <c r="AK11" s="53">
        <f t="shared" si="3"/>
        <v>17958.720399999998</v>
      </c>
      <c r="AL11" s="53">
        <f t="shared" si="3"/>
        <v>15154.036</v>
      </c>
      <c r="AM11" s="53">
        <f t="shared" si="3"/>
        <v>15666.2847</v>
      </c>
      <c r="AN11" s="53">
        <f t="shared" si="3"/>
        <v>15133.775299999999</v>
      </c>
      <c r="AO11" s="53">
        <f t="shared" si="3"/>
        <v>13554.7685</v>
      </c>
      <c r="AP11" s="53">
        <f t="shared" si="3"/>
        <v>13326.2557</v>
      </c>
      <c r="AQ11" s="53">
        <f t="shared" si="3"/>
        <v>11014.185299999999</v>
      </c>
      <c r="AR11" s="53">
        <f t="shared" si="3"/>
        <v>9667.8950000000004</v>
      </c>
      <c r="AS11" s="53">
        <f t="shared" si="3"/>
        <v>10949.9812</v>
      </c>
      <c r="AT11" s="53">
        <f t="shared" si="3"/>
        <v>11537.2654</v>
      </c>
      <c r="AU11" s="53">
        <f t="shared" si="4"/>
        <v>15703.955373000001</v>
      </c>
      <c r="AV11" s="53">
        <f t="shared" si="4"/>
        <v>16843.1527971</v>
      </c>
      <c r="AW11" s="53">
        <f t="shared" si="4"/>
        <v>17904.844238799997</v>
      </c>
      <c r="AX11" s="53">
        <f t="shared" si="4"/>
        <v>15108.573892</v>
      </c>
      <c r="AY11" s="53">
        <f t="shared" si="4"/>
        <v>15619.2858459</v>
      </c>
      <c r="AZ11" s="53">
        <f t="shared" si="4"/>
        <v>15088.373974099999</v>
      </c>
      <c r="BA11" s="53">
        <f t="shared" si="4"/>
        <v>13514.1041945</v>
      </c>
      <c r="BB11" s="53">
        <f t="shared" si="4"/>
        <v>13286.2769329</v>
      </c>
      <c r="BC11" s="53">
        <f t="shared" si="4"/>
        <v>10981.1427441</v>
      </c>
      <c r="BD11" s="53">
        <f t="shared" si="4"/>
        <v>9638.8913150000008</v>
      </c>
      <c r="BE11" s="53">
        <f t="shared" si="5"/>
        <v>10917.1312564</v>
      </c>
      <c r="BF11" s="53">
        <f t="shared" si="5"/>
        <v>11502.653603799999</v>
      </c>
      <c r="BG11" s="53">
        <f t="shared" si="5"/>
        <v>15656.843506881001</v>
      </c>
      <c r="BH11" s="53">
        <f t="shared" si="5"/>
        <v>16792.623338708701</v>
      </c>
      <c r="BI11" s="53">
        <f t="shared" si="5"/>
        <v>17851.129706083597</v>
      </c>
      <c r="BJ11" s="53">
        <f t="shared" si="5"/>
        <v>15063.248170324001</v>
      </c>
      <c r="BK11" s="53">
        <f t="shared" si="5"/>
        <v>15572.4279883623</v>
      </c>
      <c r="BL11" s="53">
        <f t="shared" si="5"/>
        <v>15043.108852177698</v>
      </c>
      <c r="BM11" s="53">
        <f t="shared" si="5"/>
        <v>13473.561881916499</v>
      </c>
      <c r="BN11" s="53">
        <f t="shared" si="5"/>
        <v>13246.418102101301</v>
      </c>
      <c r="BO11" s="53">
        <f t="shared" si="6"/>
        <v>10948.1993158677</v>
      </c>
      <c r="BP11" s="53">
        <f t="shared" si="6"/>
        <v>9609.9746410550015</v>
      </c>
    </row>
    <row r="12" spans="1:68" s="48" customFormat="1" x14ac:dyDescent="0.25">
      <c r="A12" s="48" t="s">
        <v>90</v>
      </c>
      <c r="B12" s="48" t="s">
        <v>15</v>
      </c>
      <c r="D12" s="49">
        <v>43830</v>
      </c>
      <c r="E12" s="49">
        <v>43922</v>
      </c>
      <c r="F12" s="52">
        <v>10279.810600000001</v>
      </c>
      <c r="G12" s="52">
        <v>10533.130300000001</v>
      </c>
      <c r="H12" s="52">
        <v>15481.9473</v>
      </c>
      <c r="I12" s="52">
        <v>16931.402699999999</v>
      </c>
      <c r="J12" s="52">
        <v>18323.341799999998</v>
      </c>
      <c r="K12" s="52">
        <v>15897.406800000001</v>
      </c>
      <c r="L12" s="52">
        <v>16459.165000000001</v>
      </c>
      <c r="M12" s="52">
        <v>15534.9697</v>
      </c>
      <c r="N12" s="52">
        <v>13511.8434</v>
      </c>
      <c r="O12" s="52">
        <v>12967.542799999999</v>
      </c>
      <c r="P12" s="52">
        <v>10272.937099999999</v>
      </c>
      <c r="Q12" s="52">
        <v>8911.7695000000003</v>
      </c>
      <c r="R12" s="52">
        <f t="shared" si="7"/>
        <v>165105.26699999999</v>
      </c>
      <c r="W12" s="52">
        <f t="shared" si="8"/>
        <v>15481.9473</v>
      </c>
      <c r="X12" s="52">
        <f t="shared" si="2"/>
        <v>16931.402699999999</v>
      </c>
      <c r="Y12" s="52">
        <f t="shared" si="2"/>
        <v>18323.341799999998</v>
      </c>
      <c r="Z12" s="52">
        <f t="shared" si="2"/>
        <v>15897.406800000001</v>
      </c>
      <c r="AA12" s="52">
        <f t="shared" si="2"/>
        <v>16459.165000000001</v>
      </c>
      <c r="AB12" s="52">
        <f t="shared" si="2"/>
        <v>15534.9697</v>
      </c>
      <c r="AC12" s="52">
        <f t="shared" si="2"/>
        <v>13511.8434</v>
      </c>
      <c r="AD12" s="52">
        <f t="shared" si="2"/>
        <v>12967.542799999999</v>
      </c>
      <c r="AE12" s="52">
        <f t="shared" si="2"/>
        <v>10272.937099999999</v>
      </c>
      <c r="AF12" s="52">
        <f t="shared" si="2"/>
        <v>8911.7695000000003</v>
      </c>
      <c r="AG12" s="53">
        <f t="shared" si="9"/>
        <v>10279.810600000001</v>
      </c>
      <c r="AH12" s="53">
        <f t="shared" si="9"/>
        <v>10533.130300000001</v>
      </c>
      <c r="AI12" s="53">
        <f t="shared" si="10"/>
        <v>15481.9473</v>
      </c>
      <c r="AJ12" s="53">
        <f t="shared" si="3"/>
        <v>16931.402699999999</v>
      </c>
      <c r="AK12" s="53">
        <f t="shared" si="3"/>
        <v>18323.341799999998</v>
      </c>
      <c r="AL12" s="53">
        <f t="shared" si="3"/>
        <v>15897.406800000001</v>
      </c>
      <c r="AM12" s="53">
        <f t="shared" si="3"/>
        <v>16459.165000000001</v>
      </c>
      <c r="AN12" s="53">
        <f t="shared" si="3"/>
        <v>15534.9697</v>
      </c>
      <c r="AO12" s="53">
        <f t="shared" si="3"/>
        <v>13511.8434</v>
      </c>
      <c r="AP12" s="53">
        <f t="shared" si="3"/>
        <v>12967.542799999999</v>
      </c>
      <c r="AQ12" s="53">
        <f t="shared" si="3"/>
        <v>10272.937099999999</v>
      </c>
      <c r="AR12" s="53">
        <f t="shared" si="3"/>
        <v>8911.7695000000003</v>
      </c>
      <c r="AS12" s="53">
        <f t="shared" si="3"/>
        <v>10279.810600000001</v>
      </c>
      <c r="AT12" s="53">
        <f t="shared" si="3"/>
        <v>10533.130300000001</v>
      </c>
      <c r="AU12" s="53">
        <f t="shared" si="4"/>
        <v>15435.5014581</v>
      </c>
      <c r="AV12" s="53">
        <f t="shared" si="4"/>
        <v>16880.608491899999</v>
      </c>
      <c r="AW12" s="53">
        <f t="shared" si="4"/>
        <v>18268.371774599997</v>
      </c>
      <c r="AX12" s="53">
        <f t="shared" si="4"/>
        <v>15849.7145796</v>
      </c>
      <c r="AY12" s="53">
        <f t="shared" si="4"/>
        <v>16409.787505</v>
      </c>
      <c r="AZ12" s="53">
        <f t="shared" si="4"/>
        <v>15488.364790899999</v>
      </c>
      <c r="BA12" s="53">
        <f t="shared" si="4"/>
        <v>13471.307869799999</v>
      </c>
      <c r="BB12" s="53">
        <f t="shared" si="4"/>
        <v>12928.6401716</v>
      </c>
      <c r="BC12" s="53">
        <f t="shared" si="4"/>
        <v>10242.1182887</v>
      </c>
      <c r="BD12" s="53">
        <f t="shared" si="4"/>
        <v>8885.0341915000008</v>
      </c>
      <c r="BE12" s="53">
        <f t="shared" si="5"/>
        <v>10248.971168200002</v>
      </c>
      <c r="BF12" s="53">
        <f t="shared" si="5"/>
        <v>10501.5309091</v>
      </c>
      <c r="BG12" s="53">
        <f t="shared" si="5"/>
        <v>15389.194953725699</v>
      </c>
      <c r="BH12" s="53">
        <f t="shared" si="5"/>
        <v>16829.966666424298</v>
      </c>
      <c r="BI12" s="53">
        <f t="shared" si="5"/>
        <v>18213.566659276195</v>
      </c>
      <c r="BJ12" s="53">
        <f t="shared" si="5"/>
        <v>15802.165435861201</v>
      </c>
      <c r="BK12" s="53">
        <f t="shared" si="5"/>
        <v>16360.558142485001</v>
      </c>
      <c r="BL12" s="53">
        <f t="shared" si="5"/>
        <v>15441.8996965273</v>
      </c>
      <c r="BM12" s="53">
        <f t="shared" si="5"/>
        <v>13430.893946190599</v>
      </c>
      <c r="BN12" s="53">
        <f t="shared" si="5"/>
        <v>12889.8542510852</v>
      </c>
      <c r="BO12" s="53">
        <f t="shared" si="6"/>
        <v>10211.3919338339</v>
      </c>
      <c r="BP12" s="53">
        <f t="shared" si="6"/>
        <v>8858.3790889255015</v>
      </c>
    </row>
    <row r="13" spans="1:68" s="48" customFormat="1" x14ac:dyDescent="0.25">
      <c r="A13" s="48" t="s">
        <v>90</v>
      </c>
      <c r="B13" s="48" t="s">
        <v>16</v>
      </c>
      <c r="D13" s="49">
        <v>43830</v>
      </c>
      <c r="E13" s="49">
        <v>43922</v>
      </c>
      <c r="F13" s="52">
        <v>12742.961600000001</v>
      </c>
      <c r="G13" s="52">
        <v>12775.0679</v>
      </c>
      <c r="H13" s="52">
        <v>15691.4403</v>
      </c>
      <c r="I13" s="52">
        <v>15855.888199999999</v>
      </c>
      <c r="J13" s="52">
        <v>16287.2772</v>
      </c>
      <c r="K13" s="52">
        <v>14049.916300000001</v>
      </c>
      <c r="L13" s="52">
        <v>14595.714099999999</v>
      </c>
      <c r="M13" s="52">
        <v>14551.540199999999</v>
      </c>
      <c r="N13" s="52">
        <v>13565.108200000001</v>
      </c>
      <c r="O13" s="52">
        <v>14119.305399999999</v>
      </c>
      <c r="P13" s="52">
        <v>12721.14</v>
      </c>
      <c r="Q13" s="52">
        <v>11835.549800000001</v>
      </c>
      <c r="R13" s="52">
        <f t="shared" si="7"/>
        <v>168790.90920000002</v>
      </c>
      <c r="W13" s="52">
        <f t="shared" si="8"/>
        <v>15691.4403</v>
      </c>
      <c r="X13" s="52">
        <f t="shared" si="2"/>
        <v>15855.888199999999</v>
      </c>
      <c r="Y13" s="52">
        <f t="shared" si="2"/>
        <v>16287.2772</v>
      </c>
      <c r="Z13" s="52">
        <f t="shared" si="2"/>
        <v>14049.916300000001</v>
      </c>
      <c r="AA13" s="52">
        <f t="shared" si="2"/>
        <v>14595.714099999999</v>
      </c>
      <c r="AB13" s="52">
        <f t="shared" si="2"/>
        <v>14551.540199999999</v>
      </c>
      <c r="AC13" s="52">
        <f t="shared" si="2"/>
        <v>13565.108200000001</v>
      </c>
      <c r="AD13" s="52">
        <f t="shared" si="2"/>
        <v>14119.305399999999</v>
      </c>
      <c r="AE13" s="52">
        <f t="shared" si="2"/>
        <v>12721.14</v>
      </c>
      <c r="AF13" s="52">
        <f t="shared" si="2"/>
        <v>11835.549800000001</v>
      </c>
      <c r="AG13" s="53">
        <f t="shared" si="9"/>
        <v>12742.961600000001</v>
      </c>
      <c r="AH13" s="53">
        <f t="shared" si="9"/>
        <v>12775.0679</v>
      </c>
      <c r="AI13" s="53">
        <f t="shared" si="10"/>
        <v>15691.4403</v>
      </c>
      <c r="AJ13" s="53">
        <f t="shared" si="3"/>
        <v>15855.888199999999</v>
      </c>
      <c r="AK13" s="53">
        <f t="shared" si="3"/>
        <v>16287.2772</v>
      </c>
      <c r="AL13" s="53">
        <f t="shared" si="3"/>
        <v>14049.916300000001</v>
      </c>
      <c r="AM13" s="53">
        <f t="shared" si="3"/>
        <v>14595.714099999999</v>
      </c>
      <c r="AN13" s="53">
        <f t="shared" si="3"/>
        <v>14551.540199999999</v>
      </c>
      <c r="AO13" s="53">
        <f t="shared" si="3"/>
        <v>13565.108200000001</v>
      </c>
      <c r="AP13" s="53">
        <f t="shared" si="3"/>
        <v>14119.305399999999</v>
      </c>
      <c r="AQ13" s="53">
        <f t="shared" si="3"/>
        <v>12721.14</v>
      </c>
      <c r="AR13" s="53">
        <f t="shared" si="3"/>
        <v>11835.549800000001</v>
      </c>
      <c r="AS13" s="53">
        <f t="shared" si="3"/>
        <v>12742.961600000001</v>
      </c>
      <c r="AT13" s="53">
        <f t="shared" si="3"/>
        <v>12775.0679</v>
      </c>
      <c r="AU13" s="53">
        <f t="shared" si="4"/>
        <v>15644.365979100001</v>
      </c>
      <c r="AV13" s="53">
        <f t="shared" si="4"/>
        <v>15808.3205354</v>
      </c>
      <c r="AW13" s="53">
        <f t="shared" si="4"/>
        <v>16238.415368400001</v>
      </c>
      <c r="AX13" s="53">
        <f t="shared" si="4"/>
        <v>14007.766551100001</v>
      </c>
      <c r="AY13" s="53">
        <f t="shared" si="4"/>
        <v>14551.9269577</v>
      </c>
      <c r="AZ13" s="53">
        <f t="shared" si="4"/>
        <v>14507.885579399999</v>
      </c>
      <c r="BA13" s="53">
        <f t="shared" si="4"/>
        <v>13524.412875400001</v>
      </c>
      <c r="BB13" s="53">
        <f t="shared" si="4"/>
        <v>14076.947483799999</v>
      </c>
      <c r="BC13" s="53">
        <f t="shared" si="4"/>
        <v>12682.976579999999</v>
      </c>
      <c r="BD13" s="53">
        <f t="shared" si="4"/>
        <v>11800.0431506</v>
      </c>
      <c r="BE13" s="53">
        <f t="shared" si="5"/>
        <v>12704.7327152</v>
      </c>
      <c r="BF13" s="53">
        <f t="shared" si="5"/>
        <v>12736.7426963</v>
      </c>
      <c r="BG13" s="53">
        <f t="shared" si="5"/>
        <v>15597.4328811627</v>
      </c>
      <c r="BH13" s="53">
        <f t="shared" si="5"/>
        <v>15760.895573793799</v>
      </c>
      <c r="BI13" s="53">
        <f t="shared" si="5"/>
        <v>16189.700122294802</v>
      </c>
      <c r="BJ13" s="53">
        <f t="shared" si="5"/>
        <v>13965.743251446702</v>
      </c>
      <c r="BK13" s="53">
        <f t="shared" si="5"/>
        <v>14508.2711768269</v>
      </c>
      <c r="BL13" s="53">
        <f t="shared" si="5"/>
        <v>14464.361922661799</v>
      </c>
      <c r="BM13" s="53">
        <f t="shared" si="5"/>
        <v>13483.839636773801</v>
      </c>
      <c r="BN13" s="53">
        <f t="shared" si="5"/>
        <v>14034.716641348599</v>
      </c>
      <c r="BO13" s="53">
        <f t="shared" si="6"/>
        <v>12644.927650259999</v>
      </c>
      <c r="BP13" s="53">
        <f t="shared" si="6"/>
        <v>11764.6430211482</v>
      </c>
    </row>
    <row r="14" spans="1:68" s="48" customFormat="1" x14ac:dyDescent="0.25">
      <c r="A14" s="48" t="s">
        <v>90</v>
      </c>
      <c r="B14" s="48" t="s">
        <v>17</v>
      </c>
      <c r="D14" s="49">
        <v>43830</v>
      </c>
      <c r="E14" s="49">
        <v>43922</v>
      </c>
      <c r="F14" s="52">
        <v>13071.293299999999</v>
      </c>
      <c r="G14" s="52">
        <v>12830.5376</v>
      </c>
      <c r="H14" s="52">
        <v>15742.7335</v>
      </c>
      <c r="I14" s="52">
        <v>15968.745699999999</v>
      </c>
      <c r="J14" s="52">
        <v>16379.445900000001</v>
      </c>
      <c r="K14" s="52">
        <v>14097.2433</v>
      </c>
      <c r="L14" s="52">
        <v>14537.766299999999</v>
      </c>
      <c r="M14" s="52">
        <v>14643.0512</v>
      </c>
      <c r="N14" s="52">
        <v>13797.758400000001</v>
      </c>
      <c r="O14" s="52">
        <v>14352.009400000001</v>
      </c>
      <c r="P14" s="52">
        <v>12924.022000000001</v>
      </c>
      <c r="Q14" s="52">
        <v>11941.1728</v>
      </c>
      <c r="R14" s="52">
        <f t="shared" si="7"/>
        <v>170285.77940000003</v>
      </c>
      <c r="W14" s="52">
        <f t="shared" si="8"/>
        <v>15742.7335</v>
      </c>
      <c r="X14" s="52">
        <f t="shared" si="2"/>
        <v>15968.745699999999</v>
      </c>
      <c r="Y14" s="52">
        <f t="shared" si="2"/>
        <v>16379.445900000001</v>
      </c>
      <c r="Z14" s="52">
        <f t="shared" si="2"/>
        <v>14097.2433</v>
      </c>
      <c r="AA14" s="52">
        <f t="shared" si="2"/>
        <v>14537.766299999999</v>
      </c>
      <c r="AB14" s="52">
        <f t="shared" si="2"/>
        <v>14643.0512</v>
      </c>
      <c r="AC14" s="52">
        <f t="shared" si="2"/>
        <v>13797.758400000001</v>
      </c>
      <c r="AD14" s="52">
        <f t="shared" si="2"/>
        <v>14352.009400000001</v>
      </c>
      <c r="AE14" s="52">
        <f t="shared" si="2"/>
        <v>12924.022000000001</v>
      </c>
      <c r="AF14" s="52">
        <f t="shared" si="2"/>
        <v>11941.1728</v>
      </c>
      <c r="AG14" s="53">
        <f t="shared" si="9"/>
        <v>13071.293299999999</v>
      </c>
      <c r="AH14" s="53">
        <f t="shared" si="9"/>
        <v>12830.5376</v>
      </c>
      <c r="AI14" s="53">
        <f t="shared" si="10"/>
        <v>15742.7335</v>
      </c>
      <c r="AJ14" s="53">
        <f t="shared" si="3"/>
        <v>15968.745699999999</v>
      </c>
      <c r="AK14" s="53">
        <f t="shared" si="3"/>
        <v>16379.445900000001</v>
      </c>
      <c r="AL14" s="53">
        <f t="shared" si="3"/>
        <v>14097.2433</v>
      </c>
      <c r="AM14" s="53">
        <f t="shared" si="3"/>
        <v>14537.766299999999</v>
      </c>
      <c r="AN14" s="53">
        <f t="shared" si="3"/>
        <v>14643.0512</v>
      </c>
      <c r="AO14" s="53">
        <f t="shared" si="3"/>
        <v>13797.758400000001</v>
      </c>
      <c r="AP14" s="53">
        <f t="shared" si="3"/>
        <v>14352.009400000001</v>
      </c>
      <c r="AQ14" s="53">
        <f t="shared" si="3"/>
        <v>12924.022000000001</v>
      </c>
      <c r="AR14" s="53">
        <f t="shared" si="3"/>
        <v>11941.1728</v>
      </c>
      <c r="AS14" s="53">
        <f t="shared" si="3"/>
        <v>13071.293299999999</v>
      </c>
      <c r="AT14" s="53">
        <f t="shared" si="3"/>
        <v>12830.5376</v>
      </c>
      <c r="AU14" s="53">
        <f t="shared" si="4"/>
        <v>15695.505299500001</v>
      </c>
      <c r="AV14" s="53">
        <f t="shared" si="4"/>
        <v>15920.839462899999</v>
      </c>
      <c r="AW14" s="53">
        <f t="shared" si="4"/>
        <v>16330.3075623</v>
      </c>
      <c r="AX14" s="53">
        <f t="shared" si="4"/>
        <v>14054.9515701</v>
      </c>
      <c r="AY14" s="53">
        <f t="shared" si="4"/>
        <v>14494.1530011</v>
      </c>
      <c r="AZ14" s="53">
        <f t="shared" si="4"/>
        <v>14599.1220464</v>
      </c>
      <c r="BA14" s="53">
        <f t="shared" si="4"/>
        <v>13756.365124800001</v>
      </c>
      <c r="BB14" s="53">
        <f t="shared" si="4"/>
        <v>14308.9533718</v>
      </c>
      <c r="BC14" s="53">
        <f t="shared" si="4"/>
        <v>12885.249934000001</v>
      </c>
      <c r="BD14" s="53">
        <f t="shared" si="4"/>
        <v>11905.3492816</v>
      </c>
      <c r="BE14" s="53">
        <f t="shared" si="5"/>
        <v>13032.079420099999</v>
      </c>
      <c r="BF14" s="53">
        <f t="shared" si="5"/>
        <v>12792.045987199999</v>
      </c>
      <c r="BG14" s="53">
        <f t="shared" si="5"/>
        <v>15648.418783601501</v>
      </c>
      <c r="BH14" s="53">
        <f t="shared" si="5"/>
        <v>15873.0769445113</v>
      </c>
      <c r="BI14" s="53">
        <f t="shared" si="5"/>
        <v>16281.3166396131</v>
      </c>
      <c r="BJ14" s="53">
        <f t="shared" si="5"/>
        <v>14012.7867153897</v>
      </c>
      <c r="BK14" s="53">
        <f t="shared" si="5"/>
        <v>14450.670542096699</v>
      </c>
      <c r="BL14" s="53">
        <f t="shared" si="5"/>
        <v>14555.324680260799</v>
      </c>
      <c r="BM14" s="53">
        <f t="shared" si="5"/>
        <v>13715.0960294256</v>
      </c>
      <c r="BN14" s="53">
        <f t="shared" si="5"/>
        <v>14266.0265116846</v>
      </c>
      <c r="BO14" s="53">
        <f t="shared" si="6"/>
        <v>12846.594184198002</v>
      </c>
      <c r="BP14" s="53">
        <f t="shared" si="6"/>
        <v>11869.633233755199</v>
      </c>
    </row>
    <row r="15" spans="1:68" x14ac:dyDescent="0.25">
      <c r="A15" t="s">
        <v>90</v>
      </c>
      <c r="B15" t="s">
        <v>18</v>
      </c>
      <c r="D15" s="45">
        <v>44196</v>
      </c>
      <c r="E15" s="45">
        <v>44228</v>
      </c>
      <c r="F15" s="54">
        <v>11309.8837</v>
      </c>
      <c r="G15" s="54">
        <v>11777.888300000001</v>
      </c>
      <c r="H15" s="54">
        <v>14620.814399999999</v>
      </c>
      <c r="I15" s="54">
        <v>15130.103800000001</v>
      </c>
      <c r="J15" s="54">
        <v>15644.698899999999</v>
      </c>
      <c r="K15" s="54">
        <v>13623.869199999999</v>
      </c>
      <c r="L15" s="54">
        <v>14317.9818</v>
      </c>
      <c r="M15" s="54">
        <v>13885.9704</v>
      </c>
      <c r="N15" s="54">
        <v>12725.8711</v>
      </c>
      <c r="O15" s="54">
        <v>12723.5072</v>
      </c>
      <c r="P15" s="54">
        <v>10993.736800000001</v>
      </c>
      <c r="Q15" s="54">
        <v>10367.8452</v>
      </c>
      <c r="R15" s="54">
        <f t="shared" si="7"/>
        <v>157122.17080000002</v>
      </c>
      <c r="AG15" s="71">
        <f>F15</f>
        <v>11309.8837</v>
      </c>
      <c r="AH15" s="71">
        <f t="shared" si="9"/>
        <v>11777.888300000001</v>
      </c>
      <c r="AI15" s="71">
        <f t="shared" si="9"/>
        <v>14620.814399999999</v>
      </c>
      <c r="AJ15" s="71">
        <f t="shared" si="9"/>
        <v>15130.103800000001</v>
      </c>
      <c r="AK15" s="71">
        <f t="shared" si="9"/>
        <v>15644.698899999999</v>
      </c>
      <c r="AL15" s="71">
        <f t="shared" si="9"/>
        <v>13623.869199999999</v>
      </c>
      <c r="AM15" s="71">
        <f t="shared" si="9"/>
        <v>14317.9818</v>
      </c>
      <c r="AN15" s="71">
        <f t="shared" si="9"/>
        <v>13885.9704</v>
      </c>
      <c r="AO15" s="71">
        <f t="shared" si="9"/>
        <v>12725.8711</v>
      </c>
      <c r="AP15" s="71">
        <f t="shared" si="9"/>
        <v>12723.5072</v>
      </c>
      <c r="AQ15" s="71">
        <f t="shared" si="9"/>
        <v>10993.736800000001</v>
      </c>
      <c r="AR15" s="71">
        <f t="shared" si="9"/>
        <v>10367.8452</v>
      </c>
      <c r="AS15" s="71">
        <f>AG15</f>
        <v>11309.8837</v>
      </c>
      <c r="AT15" s="71">
        <f t="shared" si="3"/>
        <v>11777.888300000001</v>
      </c>
      <c r="AU15" s="71">
        <f t="shared" si="3"/>
        <v>14620.814399999999</v>
      </c>
      <c r="AV15" s="71">
        <f t="shared" si="3"/>
        <v>15130.103800000001</v>
      </c>
      <c r="AW15" s="71">
        <f t="shared" si="3"/>
        <v>15644.698899999999</v>
      </c>
      <c r="AX15" s="71">
        <f t="shared" si="3"/>
        <v>13623.869199999999</v>
      </c>
      <c r="AY15" s="71">
        <f t="shared" si="3"/>
        <v>14317.9818</v>
      </c>
      <c r="AZ15" s="71">
        <f t="shared" ref="AW15:BK28" si="11">AN15</f>
        <v>13885.9704</v>
      </c>
      <c r="BA15" s="71">
        <f t="shared" si="11"/>
        <v>12725.8711</v>
      </c>
      <c r="BB15" s="71">
        <f t="shared" si="11"/>
        <v>12723.5072</v>
      </c>
      <c r="BC15" s="71">
        <f t="shared" si="11"/>
        <v>10993.736800000001</v>
      </c>
      <c r="BD15" s="71">
        <f t="shared" si="11"/>
        <v>10367.8452</v>
      </c>
      <c r="BE15" s="71">
        <f t="shared" ref="BE15:BN19" si="12">AS15-(AS15*$V$3)</f>
        <v>11275.954048900001</v>
      </c>
      <c r="BF15" s="71">
        <f t="shared" si="12"/>
        <v>11742.554635100001</v>
      </c>
      <c r="BG15" s="71">
        <f t="shared" si="12"/>
        <v>14576.9519568</v>
      </c>
      <c r="BH15" s="71">
        <f t="shared" si="12"/>
        <v>15084.7134886</v>
      </c>
      <c r="BI15" s="71">
        <f t="shared" si="12"/>
        <v>15597.764803299999</v>
      </c>
      <c r="BJ15" s="71">
        <f t="shared" si="12"/>
        <v>13582.997592399999</v>
      </c>
      <c r="BK15" s="71">
        <f t="shared" si="12"/>
        <v>14275.027854599999</v>
      </c>
      <c r="BL15" s="71">
        <f t="shared" si="12"/>
        <v>13844.3124888</v>
      </c>
      <c r="BM15" s="71">
        <f t="shared" si="12"/>
        <v>12687.6934867</v>
      </c>
      <c r="BN15" s="71">
        <f t="shared" si="12"/>
        <v>12685.336678400001</v>
      </c>
      <c r="BO15" s="71">
        <f t="shared" ref="BO15:BP19" si="13">BC15-(BC15*$V$3)</f>
        <v>10960.755589600001</v>
      </c>
      <c r="BP15" s="71">
        <f t="shared" si="13"/>
        <v>10336.7416644</v>
      </c>
    </row>
    <row r="16" spans="1:68" x14ac:dyDescent="0.25">
      <c r="A16" t="s">
        <v>90</v>
      </c>
      <c r="B16" t="s">
        <v>27</v>
      </c>
      <c r="D16" s="45">
        <v>44196</v>
      </c>
      <c r="E16" s="45">
        <v>44228</v>
      </c>
      <c r="F16" s="54">
        <v>9878.1424999999999</v>
      </c>
      <c r="G16" s="54">
        <v>10185.2204</v>
      </c>
      <c r="H16" s="54">
        <v>15296.560100000001</v>
      </c>
      <c r="I16" s="54">
        <v>16852.882000000001</v>
      </c>
      <c r="J16" s="54">
        <v>18145.678199999998</v>
      </c>
      <c r="K16" s="54">
        <v>15766.9481</v>
      </c>
      <c r="L16" s="54">
        <v>16559.043900000001</v>
      </c>
      <c r="M16" s="54">
        <v>15523.076999999999</v>
      </c>
      <c r="N16" s="54">
        <v>13226.727699999999</v>
      </c>
      <c r="O16" s="54">
        <v>12326.702499999999</v>
      </c>
      <c r="P16" s="54">
        <v>9729.8958999999995</v>
      </c>
      <c r="Q16" s="54">
        <v>8471.2980000000007</v>
      </c>
      <c r="R16" s="54">
        <f t="shared" si="7"/>
        <v>161962.17629999999</v>
      </c>
      <c r="AG16" s="71">
        <f t="shared" ref="AG16:AG19" si="14">F16</f>
        <v>9878.1424999999999</v>
      </c>
      <c r="AH16" s="71">
        <f t="shared" si="9"/>
        <v>10185.2204</v>
      </c>
      <c r="AI16" s="71">
        <f t="shared" si="9"/>
        <v>15296.560100000001</v>
      </c>
      <c r="AJ16" s="71">
        <f t="shared" si="9"/>
        <v>16852.882000000001</v>
      </c>
      <c r="AK16" s="71">
        <f t="shared" si="9"/>
        <v>18145.678199999998</v>
      </c>
      <c r="AL16" s="71">
        <f t="shared" si="9"/>
        <v>15766.9481</v>
      </c>
      <c r="AM16" s="71">
        <f t="shared" si="9"/>
        <v>16559.043900000001</v>
      </c>
      <c r="AN16" s="71">
        <f t="shared" si="9"/>
        <v>15523.076999999999</v>
      </c>
      <c r="AO16" s="71">
        <f t="shared" si="9"/>
        <v>13226.727699999999</v>
      </c>
      <c r="AP16" s="71">
        <f t="shared" si="9"/>
        <v>12326.702499999999</v>
      </c>
      <c r="AQ16" s="71">
        <f t="shared" si="9"/>
        <v>9729.8958999999995</v>
      </c>
      <c r="AR16" s="71">
        <f t="shared" si="9"/>
        <v>8471.2980000000007</v>
      </c>
      <c r="AS16" s="71">
        <f t="shared" ref="AS16:AS19" si="15">AG16</f>
        <v>9878.1424999999999</v>
      </c>
      <c r="AT16" s="71">
        <f t="shared" si="3"/>
        <v>10185.2204</v>
      </c>
      <c r="AU16" s="71">
        <f t="shared" si="3"/>
        <v>15296.560100000001</v>
      </c>
      <c r="AV16" s="71">
        <f t="shared" si="3"/>
        <v>16852.882000000001</v>
      </c>
      <c r="AW16" s="71">
        <f t="shared" si="3"/>
        <v>18145.678199999998</v>
      </c>
      <c r="AX16" s="71">
        <f t="shared" si="3"/>
        <v>15766.9481</v>
      </c>
      <c r="AY16" s="71">
        <f t="shared" si="3"/>
        <v>16559.043900000001</v>
      </c>
      <c r="AZ16" s="71">
        <f t="shared" si="11"/>
        <v>15523.076999999999</v>
      </c>
      <c r="BA16" s="71">
        <f t="shared" si="11"/>
        <v>13226.727699999999</v>
      </c>
      <c r="BB16" s="71">
        <f t="shared" si="11"/>
        <v>12326.702499999999</v>
      </c>
      <c r="BC16" s="71">
        <f t="shared" si="11"/>
        <v>9729.8958999999995</v>
      </c>
      <c r="BD16" s="71">
        <f t="shared" si="11"/>
        <v>8471.2980000000007</v>
      </c>
      <c r="BE16" s="71">
        <f t="shared" si="12"/>
        <v>9848.5080725000007</v>
      </c>
      <c r="BF16" s="71">
        <f t="shared" si="12"/>
        <v>10154.6647388</v>
      </c>
      <c r="BG16" s="71">
        <f t="shared" si="12"/>
        <v>15250.6704197</v>
      </c>
      <c r="BH16" s="71">
        <f t="shared" si="12"/>
        <v>16802.323354</v>
      </c>
      <c r="BI16" s="71">
        <f t="shared" si="12"/>
        <v>18091.241165399999</v>
      </c>
      <c r="BJ16" s="71">
        <f t="shared" si="12"/>
        <v>15719.6472557</v>
      </c>
      <c r="BK16" s="71">
        <f t="shared" si="12"/>
        <v>16509.366768300002</v>
      </c>
      <c r="BL16" s="71">
        <f t="shared" si="12"/>
        <v>15476.507769</v>
      </c>
      <c r="BM16" s="71">
        <f t="shared" si="12"/>
        <v>13187.0475169</v>
      </c>
      <c r="BN16" s="71">
        <f t="shared" si="12"/>
        <v>12289.7223925</v>
      </c>
      <c r="BO16" s="71">
        <f t="shared" si="13"/>
        <v>9700.7062122999996</v>
      </c>
      <c r="BP16" s="71">
        <f t="shared" si="13"/>
        <v>8445.8841060000013</v>
      </c>
    </row>
    <row r="17" spans="1:68" x14ac:dyDescent="0.25">
      <c r="A17" t="s">
        <v>90</v>
      </c>
      <c r="B17" t="s">
        <v>24</v>
      </c>
      <c r="D17" s="45">
        <v>44196</v>
      </c>
      <c r="E17" s="45">
        <v>44228</v>
      </c>
      <c r="F17" s="54">
        <v>9716.0882000000001</v>
      </c>
      <c r="G17" s="54">
        <v>10030.403</v>
      </c>
      <c r="H17" s="54">
        <v>14878.687900000001</v>
      </c>
      <c r="I17" s="54">
        <v>16439.429800000002</v>
      </c>
      <c r="J17" s="54">
        <v>17998.358800000002</v>
      </c>
      <c r="K17" s="54">
        <v>15572.204</v>
      </c>
      <c r="L17" s="54">
        <v>16284.3487</v>
      </c>
      <c r="M17" s="54">
        <v>15239.4252</v>
      </c>
      <c r="N17" s="54">
        <v>13181.024299999999</v>
      </c>
      <c r="O17" s="54">
        <v>12602.9794</v>
      </c>
      <c r="P17" s="54">
        <v>9919.8827999999994</v>
      </c>
      <c r="Q17" s="54">
        <v>8338.0809000000008</v>
      </c>
      <c r="R17" s="54">
        <f t="shared" si="7"/>
        <v>160200.913</v>
      </c>
      <c r="AG17" s="71">
        <f t="shared" si="14"/>
        <v>9716.0882000000001</v>
      </c>
      <c r="AH17" s="71">
        <f t="shared" si="9"/>
        <v>10030.403</v>
      </c>
      <c r="AI17" s="71">
        <f t="shared" si="9"/>
        <v>14878.687900000001</v>
      </c>
      <c r="AJ17" s="71">
        <f t="shared" si="9"/>
        <v>16439.429800000002</v>
      </c>
      <c r="AK17" s="71">
        <f t="shared" si="9"/>
        <v>17998.358800000002</v>
      </c>
      <c r="AL17" s="71">
        <f t="shared" si="9"/>
        <v>15572.204</v>
      </c>
      <c r="AM17" s="71">
        <f t="shared" si="9"/>
        <v>16284.3487</v>
      </c>
      <c r="AN17" s="71">
        <f t="shared" si="9"/>
        <v>15239.4252</v>
      </c>
      <c r="AO17" s="71">
        <f t="shared" si="9"/>
        <v>13181.024299999999</v>
      </c>
      <c r="AP17" s="71">
        <f t="shared" si="9"/>
        <v>12602.9794</v>
      </c>
      <c r="AQ17" s="71">
        <f t="shared" si="9"/>
        <v>9919.8827999999994</v>
      </c>
      <c r="AR17" s="71">
        <f t="shared" si="9"/>
        <v>8338.0809000000008</v>
      </c>
      <c r="AS17" s="71">
        <f t="shared" si="15"/>
        <v>9716.0882000000001</v>
      </c>
      <c r="AT17" s="71">
        <f t="shared" si="3"/>
        <v>10030.403</v>
      </c>
      <c r="AU17" s="71">
        <f t="shared" si="3"/>
        <v>14878.687900000001</v>
      </c>
      <c r="AV17" s="71">
        <f t="shared" si="3"/>
        <v>16439.429800000002</v>
      </c>
      <c r="AW17" s="71">
        <f t="shared" si="3"/>
        <v>17998.358800000002</v>
      </c>
      <c r="AX17" s="71">
        <f t="shared" si="3"/>
        <v>15572.204</v>
      </c>
      <c r="AY17" s="71">
        <f t="shared" si="3"/>
        <v>16284.3487</v>
      </c>
      <c r="AZ17" s="71">
        <f t="shared" si="11"/>
        <v>15239.4252</v>
      </c>
      <c r="BA17" s="71">
        <f t="shared" si="11"/>
        <v>13181.024299999999</v>
      </c>
      <c r="BB17" s="71">
        <f t="shared" si="11"/>
        <v>12602.9794</v>
      </c>
      <c r="BC17" s="71">
        <f t="shared" si="11"/>
        <v>9919.8827999999994</v>
      </c>
      <c r="BD17" s="71">
        <f t="shared" si="11"/>
        <v>8338.0809000000008</v>
      </c>
      <c r="BE17" s="71">
        <f t="shared" si="12"/>
        <v>9686.9399353999997</v>
      </c>
      <c r="BF17" s="71">
        <f t="shared" si="12"/>
        <v>10000.311791</v>
      </c>
      <c r="BG17" s="71">
        <f t="shared" si="12"/>
        <v>14834.051836300001</v>
      </c>
      <c r="BH17" s="71">
        <f t="shared" si="12"/>
        <v>16390.111510600003</v>
      </c>
      <c r="BI17" s="71">
        <f t="shared" si="12"/>
        <v>17944.363723600003</v>
      </c>
      <c r="BJ17" s="71">
        <f t="shared" si="12"/>
        <v>15525.487388</v>
      </c>
      <c r="BK17" s="71">
        <f t="shared" si="12"/>
        <v>16235.495653900001</v>
      </c>
      <c r="BL17" s="71">
        <f t="shared" si="12"/>
        <v>15193.706924399999</v>
      </c>
      <c r="BM17" s="71">
        <f t="shared" si="12"/>
        <v>13141.481227099999</v>
      </c>
      <c r="BN17" s="71">
        <f t="shared" si="12"/>
        <v>12565.1704618</v>
      </c>
      <c r="BO17" s="71">
        <f t="shared" si="13"/>
        <v>9890.1231515999989</v>
      </c>
      <c r="BP17" s="71">
        <f t="shared" si="13"/>
        <v>8313.0666573000017</v>
      </c>
    </row>
    <row r="18" spans="1:68" x14ac:dyDescent="0.25">
      <c r="A18" t="s">
        <v>90</v>
      </c>
      <c r="B18" t="s">
        <v>20</v>
      </c>
      <c r="D18" s="45">
        <v>44196</v>
      </c>
      <c r="E18" s="45">
        <v>44228</v>
      </c>
      <c r="F18" s="54">
        <v>9589.9503999999997</v>
      </c>
      <c r="G18" s="54">
        <v>9873.4415000000008</v>
      </c>
      <c r="H18" s="54">
        <v>14688.6891</v>
      </c>
      <c r="I18" s="54">
        <v>16257.9926</v>
      </c>
      <c r="J18" s="54">
        <v>17778.120800000001</v>
      </c>
      <c r="K18" s="54">
        <v>15499.1695</v>
      </c>
      <c r="L18" s="54">
        <v>16261.415800000001</v>
      </c>
      <c r="M18" s="54">
        <v>15226.5893</v>
      </c>
      <c r="N18" s="54">
        <v>13028.8359</v>
      </c>
      <c r="O18" s="54">
        <v>12340.862999999999</v>
      </c>
      <c r="P18" s="54">
        <v>9742.4797999999992</v>
      </c>
      <c r="Q18" s="54">
        <v>8145.9013999999997</v>
      </c>
      <c r="R18" s="54">
        <f t="shared" si="7"/>
        <v>158433.44910000003</v>
      </c>
      <c r="AG18" s="71">
        <f t="shared" si="14"/>
        <v>9589.9503999999997</v>
      </c>
      <c r="AH18" s="71">
        <f t="shared" si="9"/>
        <v>9873.4415000000008</v>
      </c>
      <c r="AI18" s="71">
        <f t="shared" si="9"/>
        <v>14688.6891</v>
      </c>
      <c r="AJ18" s="71">
        <f t="shared" si="9"/>
        <v>16257.9926</v>
      </c>
      <c r="AK18" s="71">
        <f t="shared" si="9"/>
        <v>17778.120800000001</v>
      </c>
      <c r="AL18" s="71">
        <f t="shared" si="9"/>
        <v>15499.1695</v>
      </c>
      <c r="AM18" s="71">
        <f t="shared" si="9"/>
        <v>16261.415800000001</v>
      </c>
      <c r="AN18" s="71">
        <f t="shared" si="9"/>
        <v>15226.5893</v>
      </c>
      <c r="AO18" s="71">
        <f t="shared" si="9"/>
        <v>13028.8359</v>
      </c>
      <c r="AP18" s="71">
        <f t="shared" si="9"/>
        <v>12340.862999999999</v>
      </c>
      <c r="AQ18" s="71">
        <f t="shared" si="9"/>
        <v>9742.4797999999992</v>
      </c>
      <c r="AR18" s="71">
        <f t="shared" si="9"/>
        <v>8145.9013999999997</v>
      </c>
      <c r="AS18" s="71">
        <f t="shared" si="15"/>
        <v>9589.9503999999997</v>
      </c>
      <c r="AT18" s="71">
        <f t="shared" si="3"/>
        <v>9873.4415000000008</v>
      </c>
      <c r="AU18" s="71">
        <f t="shared" si="3"/>
        <v>14688.6891</v>
      </c>
      <c r="AV18" s="71">
        <f t="shared" si="3"/>
        <v>16257.9926</v>
      </c>
      <c r="AW18" s="71">
        <f t="shared" si="3"/>
        <v>17778.120800000001</v>
      </c>
      <c r="AX18" s="71">
        <f t="shared" si="3"/>
        <v>15499.1695</v>
      </c>
      <c r="AY18" s="71">
        <f t="shared" si="3"/>
        <v>16261.415800000001</v>
      </c>
      <c r="AZ18" s="71">
        <f t="shared" si="11"/>
        <v>15226.5893</v>
      </c>
      <c r="BA18" s="71">
        <f t="shared" si="11"/>
        <v>13028.8359</v>
      </c>
      <c r="BB18" s="71">
        <f t="shared" si="11"/>
        <v>12340.862999999999</v>
      </c>
      <c r="BC18" s="71">
        <f t="shared" si="11"/>
        <v>9742.4797999999992</v>
      </c>
      <c r="BD18" s="71">
        <f t="shared" si="11"/>
        <v>8145.9013999999997</v>
      </c>
      <c r="BE18" s="71">
        <f t="shared" si="12"/>
        <v>9561.1805487999991</v>
      </c>
      <c r="BF18" s="71">
        <f t="shared" si="12"/>
        <v>9843.8211755000011</v>
      </c>
      <c r="BG18" s="71">
        <f t="shared" si="12"/>
        <v>14644.623032699999</v>
      </c>
      <c r="BH18" s="71">
        <f t="shared" si="12"/>
        <v>16209.2186222</v>
      </c>
      <c r="BI18" s="71">
        <f t="shared" si="12"/>
        <v>17724.7864376</v>
      </c>
      <c r="BJ18" s="71">
        <f t="shared" si="12"/>
        <v>15452.671991499999</v>
      </c>
      <c r="BK18" s="71">
        <f t="shared" si="12"/>
        <v>16212.6315526</v>
      </c>
      <c r="BL18" s="71">
        <f t="shared" si="12"/>
        <v>15180.9095321</v>
      </c>
      <c r="BM18" s="71">
        <f t="shared" si="12"/>
        <v>12989.7493923</v>
      </c>
      <c r="BN18" s="71">
        <f t="shared" si="12"/>
        <v>12303.840410999999</v>
      </c>
      <c r="BO18" s="71">
        <f t="shared" si="13"/>
        <v>9713.2523605999995</v>
      </c>
      <c r="BP18" s="71">
        <f t="shared" si="13"/>
        <v>8121.4636958000001</v>
      </c>
    </row>
    <row r="19" spans="1:68" x14ac:dyDescent="0.25">
      <c r="A19" t="s">
        <v>90</v>
      </c>
      <c r="B19" t="s">
        <v>22</v>
      </c>
      <c r="D19" s="45">
        <v>44196</v>
      </c>
      <c r="E19" s="45">
        <v>44228</v>
      </c>
      <c r="F19" s="54">
        <v>9585.9861999999994</v>
      </c>
      <c r="G19" s="54">
        <v>9938.6254000000008</v>
      </c>
      <c r="H19" s="54">
        <v>14783.808000000001</v>
      </c>
      <c r="I19" s="54">
        <v>16262.875400000001</v>
      </c>
      <c r="J19" s="54">
        <v>17809.136299999998</v>
      </c>
      <c r="K19" s="54">
        <v>15580.866099999999</v>
      </c>
      <c r="L19" s="54">
        <v>16411.404299999998</v>
      </c>
      <c r="M19" s="54">
        <v>15399.002899999999</v>
      </c>
      <c r="N19" s="54">
        <v>12951.0167</v>
      </c>
      <c r="O19" s="54">
        <v>12303.0154</v>
      </c>
      <c r="P19" s="54">
        <v>9727.0650999999998</v>
      </c>
      <c r="Q19" s="54">
        <v>8045.2819</v>
      </c>
      <c r="R19" s="54">
        <f t="shared" si="7"/>
        <v>158798.08370000002</v>
      </c>
      <c r="AG19" s="71">
        <f t="shared" si="14"/>
        <v>9585.9861999999994</v>
      </c>
      <c r="AH19" s="71">
        <f t="shared" si="9"/>
        <v>9938.6254000000008</v>
      </c>
      <c r="AI19" s="71">
        <f t="shared" si="9"/>
        <v>14783.808000000001</v>
      </c>
      <c r="AJ19" s="71">
        <f t="shared" si="9"/>
        <v>16262.875400000001</v>
      </c>
      <c r="AK19" s="71">
        <f t="shared" si="9"/>
        <v>17809.136299999998</v>
      </c>
      <c r="AL19" s="71">
        <f t="shared" si="9"/>
        <v>15580.866099999999</v>
      </c>
      <c r="AM19" s="71">
        <f t="shared" si="9"/>
        <v>16411.404299999998</v>
      </c>
      <c r="AN19" s="71">
        <f t="shared" si="9"/>
        <v>15399.002899999999</v>
      </c>
      <c r="AO19" s="71">
        <f t="shared" si="9"/>
        <v>12951.0167</v>
      </c>
      <c r="AP19" s="71">
        <f t="shared" si="9"/>
        <v>12303.0154</v>
      </c>
      <c r="AQ19" s="71">
        <f t="shared" si="9"/>
        <v>9727.0650999999998</v>
      </c>
      <c r="AR19" s="71">
        <f t="shared" si="9"/>
        <v>8045.2819</v>
      </c>
      <c r="AS19" s="71">
        <f t="shared" si="15"/>
        <v>9585.9861999999994</v>
      </c>
      <c r="AT19" s="71">
        <f t="shared" si="3"/>
        <v>9938.6254000000008</v>
      </c>
      <c r="AU19" s="71">
        <f t="shared" si="3"/>
        <v>14783.808000000001</v>
      </c>
      <c r="AV19" s="71">
        <f t="shared" si="3"/>
        <v>16262.875400000001</v>
      </c>
      <c r="AW19" s="71">
        <f t="shared" si="3"/>
        <v>17809.136299999998</v>
      </c>
      <c r="AX19" s="71">
        <f t="shared" si="3"/>
        <v>15580.866099999999</v>
      </c>
      <c r="AY19" s="71">
        <f t="shared" si="3"/>
        <v>16411.404299999998</v>
      </c>
      <c r="AZ19" s="71">
        <f t="shared" si="11"/>
        <v>15399.002899999999</v>
      </c>
      <c r="BA19" s="71">
        <f t="shared" si="11"/>
        <v>12951.0167</v>
      </c>
      <c r="BB19" s="71">
        <f t="shared" si="11"/>
        <v>12303.0154</v>
      </c>
      <c r="BC19" s="71">
        <f t="shared" si="11"/>
        <v>9727.0650999999998</v>
      </c>
      <c r="BD19" s="71">
        <f t="shared" si="11"/>
        <v>8045.2819</v>
      </c>
      <c r="BE19" s="71">
        <f t="shared" si="12"/>
        <v>9557.2282414000001</v>
      </c>
      <c r="BF19" s="71">
        <f t="shared" si="12"/>
        <v>9908.8095238000005</v>
      </c>
      <c r="BG19" s="71">
        <f t="shared" si="12"/>
        <v>14739.456576</v>
      </c>
      <c r="BH19" s="71">
        <f t="shared" si="12"/>
        <v>16214.086773800002</v>
      </c>
      <c r="BI19" s="71">
        <f t="shared" si="12"/>
        <v>17755.708891099999</v>
      </c>
      <c r="BJ19" s="71">
        <f t="shared" si="12"/>
        <v>15534.1235017</v>
      </c>
      <c r="BK19" s="71">
        <f t="shared" si="12"/>
        <v>16362.170087099998</v>
      </c>
      <c r="BL19" s="71">
        <f t="shared" si="12"/>
        <v>15352.805891299999</v>
      </c>
      <c r="BM19" s="71">
        <f t="shared" si="12"/>
        <v>12912.1636499</v>
      </c>
      <c r="BN19" s="71">
        <f t="shared" si="12"/>
        <v>12266.1063538</v>
      </c>
      <c r="BO19" s="71">
        <f t="shared" si="13"/>
        <v>9697.8839047000001</v>
      </c>
      <c r="BP19" s="71">
        <f t="shared" si="13"/>
        <v>8021.1460543000003</v>
      </c>
    </row>
    <row r="20" spans="1:68" s="48" customFormat="1" x14ac:dyDescent="0.25">
      <c r="A20" s="48" t="s">
        <v>90</v>
      </c>
      <c r="B20" s="48" t="s">
        <v>21</v>
      </c>
      <c r="D20" s="49">
        <v>44255</v>
      </c>
      <c r="E20" s="49">
        <v>44287</v>
      </c>
      <c r="F20" s="52">
        <v>11630.5615</v>
      </c>
      <c r="G20" s="52">
        <v>11879.5214</v>
      </c>
      <c r="H20" s="52">
        <v>14839.242099999999</v>
      </c>
      <c r="I20" s="52">
        <v>15143.4246</v>
      </c>
      <c r="J20" s="52">
        <v>15613.4265</v>
      </c>
      <c r="K20" s="52">
        <v>13609.6877</v>
      </c>
      <c r="L20" s="52">
        <v>14274.796700000001</v>
      </c>
      <c r="M20" s="52">
        <v>14150.9067</v>
      </c>
      <c r="N20" s="52">
        <v>13066.923199999999</v>
      </c>
      <c r="O20" s="52">
        <v>13040.652700000001</v>
      </c>
      <c r="P20" s="52">
        <v>11352.585300000001</v>
      </c>
      <c r="Q20" s="52">
        <v>10705.215899999999</v>
      </c>
      <c r="R20" s="52">
        <f t="shared" si="7"/>
        <v>159306.9443</v>
      </c>
      <c r="AG20" s="72"/>
      <c r="AH20" s="72"/>
      <c r="AI20" s="53">
        <f>H20</f>
        <v>14839.242099999999</v>
      </c>
      <c r="AJ20" s="53">
        <f t="shared" si="9"/>
        <v>15143.4246</v>
      </c>
      <c r="AK20" s="53">
        <f t="shared" si="9"/>
        <v>15613.4265</v>
      </c>
      <c r="AL20" s="53">
        <f t="shared" si="9"/>
        <v>13609.6877</v>
      </c>
      <c r="AM20" s="53">
        <f t="shared" si="9"/>
        <v>14274.796700000001</v>
      </c>
      <c r="AN20" s="53">
        <f t="shared" si="9"/>
        <v>14150.9067</v>
      </c>
      <c r="AO20" s="53">
        <f t="shared" si="9"/>
        <v>13066.923199999999</v>
      </c>
      <c r="AP20" s="53">
        <f t="shared" si="9"/>
        <v>13040.652700000001</v>
      </c>
      <c r="AQ20" s="53">
        <f t="shared" si="9"/>
        <v>11352.585300000001</v>
      </c>
      <c r="AR20" s="53">
        <f t="shared" si="9"/>
        <v>10705.215899999999</v>
      </c>
      <c r="AS20" s="53">
        <f>F20</f>
        <v>11630.5615</v>
      </c>
      <c r="AT20" s="53">
        <f>G20</f>
        <v>11879.5214</v>
      </c>
      <c r="AU20" s="53">
        <f>AI20</f>
        <v>14839.242099999999</v>
      </c>
      <c r="AV20" s="53">
        <f t="shared" si="3"/>
        <v>15143.4246</v>
      </c>
      <c r="AW20" s="53">
        <f t="shared" si="3"/>
        <v>15613.4265</v>
      </c>
      <c r="AX20" s="53">
        <f t="shared" si="3"/>
        <v>13609.6877</v>
      </c>
      <c r="AY20" s="53">
        <f t="shared" si="3"/>
        <v>14274.796700000001</v>
      </c>
      <c r="AZ20" s="53">
        <f t="shared" si="11"/>
        <v>14150.9067</v>
      </c>
      <c r="BA20" s="53">
        <f t="shared" si="11"/>
        <v>13066.923199999999</v>
      </c>
      <c r="BB20" s="53">
        <f t="shared" si="11"/>
        <v>13040.652700000001</v>
      </c>
      <c r="BC20" s="53">
        <f t="shared" si="11"/>
        <v>11352.585300000001</v>
      </c>
      <c r="BD20" s="53">
        <f t="shared" si="11"/>
        <v>10705.215899999999</v>
      </c>
      <c r="BE20" s="53">
        <f>AS20</f>
        <v>11630.5615</v>
      </c>
      <c r="BF20" s="53">
        <f t="shared" ref="BF20:BG23" si="16">AT20</f>
        <v>11879.5214</v>
      </c>
      <c r="BG20" s="53">
        <f t="shared" ref="BG20:BP20" si="17">AU20-(AU20*$V$3)</f>
        <v>14794.724373699999</v>
      </c>
      <c r="BH20" s="53">
        <f t="shared" si="17"/>
        <v>15097.9943262</v>
      </c>
      <c r="BI20" s="53">
        <f t="shared" si="17"/>
        <v>15566.586220499999</v>
      </c>
      <c r="BJ20" s="53">
        <f t="shared" si="17"/>
        <v>13568.8586369</v>
      </c>
      <c r="BK20" s="53">
        <f t="shared" si="17"/>
        <v>14231.9723099</v>
      </c>
      <c r="BL20" s="53">
        <f t="shared" si="17"/>
        <v>14108.453979899999</v>
      </c>
      <c r="BM20" s="53">
        <f t="shared" si="17"/>
        <v>13027.722430399999</v>
      </c>
      <c r="BN20" s="53">
        <f t="shared" si="17"/>
        <v>13001.5307419</v>
      </c>
      <c r="BO20" s="53">
        <f t="shared" si="17"/>
        <v>11318.527544100001</v>
      </c>
      <c r="BP20" s="53">
        <f t="shared" si="17"/>
        <v>10673.100252299999</v>
      </c>
    </row>
    <row r="21" spans="1:68" x14ac:dyDescent="0.25">
      <c r="A21" t="s">
        <v>90</v>
      </c>
      <c r="B21" t="s">
        <v>19</v>
      </c>
      <c r="D21" s="45">
        <v>44286</v>
      </c>
      <c r="E21" s="45">
        <v>44317</v>
      </c>
      <c r="F21" s="54">
        <v>9836.8163000000004</v>
      </c>
      <c r="G21" s="54">
        <v>10098.598</v>
      </c>
      <c r="H21" s="54">
        <v>15129.938099999999</v>
      </c>
      <c r="I21" s="54">
        <v>16560.433099999998</v>
      </c>
      <c r="J21" s="54">
        <v>17954.9166</v>
      </c>
      <c r="K21" s="54">
        <v>15488.5303</v>
      </c>
      <c r="L21" s="54">
        <v>16200.539500000001</v>
      </c>
      <c r="M21" s="54">
        <v>15286.893700000001</v>
      </c>
      <c r="N21" s="54">
        <v>13116.6721</v>
      </c>
      <c r="O21" s="54">
        <v>12479.2716</v>
      </c>
      <c r="P21" s="54">
        <v>9789.7566999999999</v>
      </c>
      <c r="Q21" s="54">
        <v>8445.8029000000006</v>
      </c>
      <c r="R21" s="54">
        <f t="shared" si="7"/>
        <v>160388.16889999999</v>
      </c>
      <c r="AG21" s="73"/>
      <c r="AH21" s="73"/>
      <c r="AI21" s="73"/>
      <c r="AJ21" s="74">
        <f>I21</f>
        <v>16560.433099999998</v>
      </c>
      <c r="AK21" s="74">
        <f t="shared" si="9"/>
        <v>17954.9166</v>
      </c>
      <c r="AL21" s="74">
        <f t="shared" si="9"/>
        <v>15488.5303</v>
      </c>
      <c r="AM21" s="74">
        <f t="shared" si="9"/>
        <v>16200.539500000001</v>
      </c>
      <c r="AN21" s="74">
        <f t="shared" si="9"/>
        <v>15286.893700000001</v>
      </c>
      <c r="AO21" s="74">
        <f t="shared" si="9"/>
        <v>13116.6721</v>
      </c>
      <c r="AP21" s="74">
        <f t="shared" si="9"/>
        <v>12479.2716</v>
      </c>
      <c r="AQ21" s="74">
        <f t="shared" si="9"/>
        <v>9789.7566999999999</v>
      </c>
      <c r="AR21" s="74">
        <f t="shared" si="9"/>
        <v>8445.8029000000006</v>
      </c>
      <c r="AS21" s="74">
        <f>F21</f>
        <v>9836.8163000000004</v>
      </c>
      <c r="AT21" s="74">
        <f>G21</f>
        <v>10098.598</v>
      </c>
      <c r="AU21" s="71">
        <f>H21</f>
        <v>15129.938099999999</v>
      </c>
      <c r="AV21" s="74">
        <f>AJ21</f>
        <v>16560.433099999998</v>
      </c>
      <c r="AW21" s="74">
        <f t="shared" si="11"/>
        <v>17954.9166</v>
      </c>
      <c r="AX21" s="74">
        <f t="shared" si="11"/>
        <v>15488.5303</v>
      </c>
      <c r="AY21" s="74">
        <f t="shared" si="11"/>
        <v>16200.539500000001</v>
      </c>
      <c r="AZ21" s="74">
        <f t="shared" si="11"/>
        <v>15286.893700000001</v>
      </c>
      <c r="BA21" s="74">
        <f t="shared" si="11"/>
        <v>13116.6721</v>
      </c>
      <c r="BB21" s="74">
        <f t="shared" si="11"/>
        <v>12479.2716</v>
      </c>
      <c r="BC21" s="74">
        <f t="shared" si="11"/>
        <v>9789.7566999999999</v>
      </c>
      <c r="BD21" s="74">
        <f t="shared" si="11"/>
        <v>8445.8029000000006</v>
      </c>
      <c r="BE21" s="74">
        <f t="shared" si="11"/>
        <v>9836.8163000000004</v>
      </c>
      <c r="BF21" s="74">
        <f t="shared" si="16"/>
        <v>10098.598</v>
      </c>
      <c r="BG21" s="74">
        <f t="shared" si="16"/>
        <v>15129.938099999999</v>
      </c>
      <c r="BH21" s="74">
        <f t="shared" ref="BH21:BP23" si="18">AV21-(AV21*$V$3)</f>
        <v>16510.7518007</v>
      </c>
      <c r="BI21" s="74">
        <f t="shared" si="18"/>
        <v>17901.051850200001</v>
      </c>
      <c r="BJ21" s="74">
        <f t="shared" si="18"/>
        <v>15442.064709100001</v>
      </c>
      <c r="BK21" s="74">
        <f t="shared" si="18"/>
        <v>16151.9378815</v>
      </c>
      <c r="BL21" s="74">
        <f t="shared" si="18"/>
        <v>15241.0330189</v>
      </c>
      <c r="BM21" s="74">
        <f t="shared" si="18"/>
        <v>13077.322083699999</v>
      </c>
      <c r="BN21" s="74">
        <f t="shared" si="18"/>
        <v>12441.8337852</v>
      </c>
      <c r="BO21" s="74">
        <f t="shared" si="18"/>
        <v>9760.3874298999999</v>
      </c>
      <c r="BP21" s="74">
        <f t="shared" si="18"/>
        <v>8420.4654913000013</v>
      </c>
    </row>
    <row r="22" spans="1:68" x14ac:dyDescent="0.25">
      <c r="A22" t="s">
        <v>90</v>
      </c>
      <c r="B22" t="s">
        <v>29</v>
      </c>
      <c r="D22" s="45">
        <v>44286</v>
      </c>
      <c r="E22" s="45">
        <v>44317</v>
      </c>
      <c r="F22" s="54">
        <v>10903.7647</v>
      </c>
      <c r="G22" s="54">
        <v>11507.6955</v>
      </c>
      <c r="H22" s="54">
        <v>15758.7858</v>
      </c>
      <c r="I22" s="54">
        <v>16937.332600000002</v>
      </c>
      <c r="J22" s="54">
        <v>18005.828099999999</v>
      </c>
      <c r="K22" s="54">
        <v>15201.8303</v>
      </c>
      <c r="L22" s="54">
        <v>15740.752</v>
      </c>
      <c r="M22" s="54">
        <v>15209.9527</v>
      </c>
      <c r="N22" s="54">
        <v>13614.3097</v>
      </c>
      <c r="O22" s="54">
        <v>13341.0507</v>
      </c>
      <c r="P22" s="54">
        <v>10984.712799999999</v>
      </c>
      <c r="Q22" s="54">
        <v>9658.7432000000008</v>
      </c>
      <c r="R22" s="54">
        <f t="shared" si="7"/>
        <v>166864.75810000001</v>
      </c>
      <c r="AG22" s="73"/>
      <c r="AH22" s="73"/>
      <c r="AI22" s="73"/>
      <c r="AJ22" s="74">
        <f t="shared" ref="AJ22:AJ23" si="19">I22</f>
        <v>16937.332600000002</v>
      </c>
      <c r="AK22" s="74">
        <f t="shared" si="9"/>
        <v>18005.828099999999</v>
      </c>
      <c r="AL22" s="74">
        <f t="shared" si="9"/>
        <v>15201.8303</v>
      </c>
      <c r="AM22" s="74">
        <f t="shared" si="9"/>
        <v>15740.752</v>
      </c>
      <c r="AN22" s="74">
        <f t="shared" si="9"/>
        <v>15209.9527</v>
      </c>
      <c r="AO22" s="74">
        <f t="shared" si="9"/>
        <v>13614.3097</v>
      </c>
      <c r="AP22" s="74">
        <f t="shared" si="9"/>
        <v>13341.0507</v>
      </c>
      <c r="AQ22" s="74">
        <f t="shared" si="9"/>
        <v>10984.712799999999</v>
      </c>
      <c r="AR22" s="74">
        <f t="shared" si="9"/>
        <v>9658.7432000000008</v>
      </c>
      <c r="AS22" s="74">
        <f t="shared" ref="AS22:AX28" si="20">F22</f>
        <v>10903.7647</v>
      </c>
      <c r="AT22" s="74">
        <f t="shared" si="20"/>
        <v>11507.6955</v>
      </c>
      <c r="AU22" s="71">
        <f t="shared" si="20"/>
        <v>15758.7858</v>
      </c>
      <c r="AV22" s="74">
        <f t="shared" ref="AV22:AV23" si="21">AJ22</f>
        <v>16937.332600000002</v>
      </c>
      <c r="AW22" s="74">
        <f t="shared" si="11"/>
        <v>18005.828099999999</v>
      </c>
      <c r="AX22" s="74">
        <f t="shared" si="11"/>
        <v>15201.8303</v>
      </c>
      <c r="AY22" s="74">
        <f t="shared" si="11"/>
        <v>15740.752</v>
      </c>
      <c r="AZ22" s="74">
        <f t="shared" si="11"/>
        <v>15209.9527</v>
      </c>
      <c r="BA22" s="74">
        <f t="shared" si="11"/>
        <v>13614.3097</v>
      </c>
      <c r="BB22" s="74">
        <f t="shared" si="11"/>
        <v>13341.0507</v>
      </c>
      <c r="BC22" s="74">
        <f t="shared" si="11"/>
        <v>10984.712799999999</v>
      </c>
      <c r="BD22" s="74">
        <f t="shared" si="11"/>
        <v>9658.7432000000008</v>
      </c>
      <c r="BE22" s="74">
        <f t="shared" si="11"/>
        <v>10903.7647</v>
      </c>
      <c r="BF22" s="74">
        <f t="shared" si="16"/>
        <v>11507.6955</v>
      </c>
      <c r="BG22" s="74">
        <f t="shared" si="16"/>
        <v>15758.7858</v>
      </c>
      <c r="BH22" s="74">
        <f t="shared" si="18"/>
        <v>16886.520602200002</v>
      </c>
      <c r="BI22" s="74">
        <f t="shared" si="18"/>
        <v>17951.8106157</v>
      </c>
      <c r="BJ22" s="74">
        <f t="shared" si="18"/>
        <v>15156.2248091</v>
      </c>
      <c r="BK22" s="74">
        <f t="shared" si="18"/>
        <v>15693.529744000001</v>
      </c>
      <c r="BL22" s="74">
        <f t="shared" si="18"/>
        <v>15164.322841900001</v>
      </c>
      <c r="BM22" s="74">
        <f t="shared" si="18"/>
        <v>13573.4667709</v>
      </c>
      <c r="BN22" s="74">
        <f t="shared" si="18"/>
        <v>13301.027547899999</v>
      </c>
      <c r="BO22" s="74">
        <f t="shared" si="18"/>
        <v>10951.758661599999</v>
      </c>
      <c r="BP22" s="74">
        <f t="shared" si="18"/>
        <v>9629.7669704</v>
      </c>
    </row>
    <row r="23" spans="1:68" x14ac:dyDescent="0.25">
      <c r="A23" t="s">
        <v>90</v>
      </c>
      <c r="B23" t="s">
        <v>23</v>
      </c>
      <c r="D23" s="45">
        <v>44286</v>
      </c>
      <c r="E23" s="45">
        <v>44317</v>
      </c>
      <c r="F23" s="54">
        <v>12074.1224</v>
      </c>
      <c r="G23" s="54">
        <v>12087.385700000001</v>
      </c>
      <c r="H23" s="54">
        <v>15214.2513</v>
      </c>
      <c r="I23" s="54">
        <v>15621.526400000001</v>
      </c>
      <c r="J23" s="54">
        <v>16077.427299999999</v>
      </c>
      <c r="K23" s="54">
        <v>14017.564899999999</v>
      </c>
      <c r="L23" s="54">
        <v>14763.055899999999</v>
      </c>
      <c r="M23" s="54">
        <v>14593.4462</v>
      </c>
      <c r="N23" s="54">
        <v>13385.7284</v>
      </c>
      <c r="O23" s="54">
        <v>13429.0244</v>
      </c>
      <c r="P23" s="54">
        <v>11673.087600000001</v>
      </c>
      <c r="Q23" s="54">
        <v>11028.6129</v>
      </c>
      <c r="R23" s="54">
        <f t="shared" si="7"/>
        <v>163965.2334</v>
      </c>
      <c r="AG23" s="73"/>
      <c r="AH23" s="73"/>
      <c r="AI23" s="73"/>
      <c r="AJ23" s="74">
        <f t="shared" si="19"/>
        <v>15621.526400000001</v>
      </c>
      <c r="AK23" s="74">
        <f t="shared" si="9"/>
        <v>16077.427299999999</v>
      </c>
      <c r="AL23" s="74">
        <f t="shared" si="9"/>
        <v>14017.564899999999</v>
      </c>
      <c r="AM23" s="74">
        <f t="shared" si="9"/>
        <v>14763.055899999999</v>
      </c>
      <c r="AN23" s="74">
        <f t="shared" si="9"/>
        <v>14593.4462</v>
      </c>
      <c r="AO23" s="74">
        <f t="shared" si="9"/>
        <v>13385.7284</v>
      </c>
      <c r="AP23" s="74">
        <f t="shared" si="9"/>
        <v>13429.0244</v>
      </c>
      <c r="AQ23" s="74">
        <f t="shared" si="9"/>
        <v>11673.087600000001</v>
      </c>
      <c r="AR23" s="74">
        <f t="shared" si="9"/>
        <v>11028.6129</v>
      </c>
      <c r="AS23" s="74">
        <f t="shared" si="20"/>
        <v>12074.1224</v>
      </c>
      <c r="AT23" s="74">
        <f t="shared" si="20"/>
        <v>12087.385700000001</v>
      </c>
      <c r="AU23" s="71">
        <f t="shared" si="20"/>
        <v>15214.2513</v>
      </c>
      <c r="AV23" s="74">
        <f t="shared" si="21"/>
        <v>15621.526400000001</v>
      </c>
      <c r="AW23" s="74">
        <f t="shared" si="11"/>
        <v>16077.427299999999</v>
      </c>
      <c r="AX23" s="74">
        <f t="shared" si="11"/>
        <v>14017.564899999999</v>
      </c>
      <c r="AY23" s="74">
        <f t="shared" si="11"/>
        <v>14763.055899999999</v>
      </c>
      <c r="AZ23" s="74">
        <f t="shared" si="11"/>
        <v>14593.4462</v>
      </c>
      <c r="BA23" s="74">
        <f t="shared" si="11"/>
        <v>13385.7284</v>
      </c>
      <c r="BB23" s="74">
        <f t="shared" si="11"/>
        <v>13429.0244</v>
      </c>
      <c r="BC23" s="74">
        <f t="shared" si="11"/>
        <v>11673.087600000001</v>
      </c>
      <c r="BD23" s="74">
        <f t="shared" si="11"/>
        <v>11028.6129</v>
      </c>
      <c r="BE23" s="74">
        <f t="shared" si="11"/>
        <v>12074.1224</v>
      </c>
      <c r="BF23" s="74">
        <f t="shared" si="16"/>
        <v>12087.385700000001</v>
      </c>
      <c r="BG23" s="74">
        <f t="shared" si="16"/>
        <v>15214.2513</v>
      </c>
      <c r="BH23" s="74">
        <f t="shared" si="18"/>
        <v>15574.6618208</v>
      </c>
      <c r="BI23" s="74">
        <f t="shared" si="18"/>
        <v>16029.195018099999</v>
      </c>
      <c r="BJ23" s="74">
        <f t="shared" si="18"/>
        <v>13975.5122053</v>
      </c>
      <c r="BK23" s="74">
        <f t="shared" si="18"/>
        <v>14718.766732299999</v>
      </c>
      <c r="BL23" s="74">
        <f t="shared" si="18"/>
        <v>14549.665861400001</v>
      </c>
      <c r="BM23" s="74">
        <f t="shared" si="18"/>
        <v>13345.5712148</v>
      </c>
      <c r="BN23" s="74">
        <f t="shared" si="18"/>
        <v>13388.737326800001</v>
      </c>
      <c r="BO23" s="74">
        <f t="shared" si="18"/>
        <v>11638.0683372</v>
      </c>
      <c r="BP23" s="74">
        <f t="shared" si="18"/>
        <v>10995.527061299999</v>
      </c>
    </row>
    <row r="24" spans="1:68" s="48" customFormat="1" x14ac:dyDescent="0.25">
      <c r="A24" s="48" t="s">
        <v>90</v>
      </c>
      <c r="B24" s="48" t="s">
        <v>26</v>
      </c>
      <c r="D24" s="49">
        <v>44316</v>
      </c>
      <c r="E24" s="49">
        <v>44348</v>
      </c>
      <c r="F24" s="52">
        <v>11994.995500000001</v>
      </c>
      <c r="G24" s="52">
        <v>12125.242</v>
      </c>
      <c r="H24" s="52">
        <v>15079.0285</v>
      </c>
      <c r="I24" s="52">
        <v>15268.830900000001</v>
      </c>
      <c r="J24" s="52">
        <v>15516.465700000001</v>
      </c>
      <c r="K24" s="52">
        <v>13511.629000000001</v>
      </c>
      <c r="L24" s="52">
        <v>14333.854499999999</v>
      </c>
      <c r="M24" s="52">
        <v>14116.4573</v>
      </c>
      <c r="N24" s="52">
        <v>13154.3979</v>
      </c>
      <c r="O24" s="52">
        <v>13371.5321</v>
      </c>
      <c r="P24" s="52">
        <v>11889.391900000001</v>
      </c>
      <c r="Q24" s="52">
        <v>11130.0087</v>
      </c>
      <c r="R24" s="52">
        <f t="shared" si="7"/>
        <v>161491.834</v>
      </c>
      <c r="AG24" s="72"/>
      <c r="AH24" s="72"/>
      <c r="AI24" s="72"/>
      <c r="AJ24" s="72"/>
      <c r="AK24" s="53">
        <f>J24</f>
        <v>15516.465700000001</v>
      </c>
      <c r="AL24" s="53">
        <f t="shared" si="9"/>
        <v>13511.629000000001</v>
      </c>
      <c r="AM24" s="53">
        <f t="shared" si="9"/>
        <v>14333.854499999999</v>
      </c>
      <c r="AN24" s="53">
        <f t="shared" si="9"/>
        <v>14116.4573</v>
      </c>
      <c r="AO24" s="53">
        <f t="shared" si="9"/>
        <v>13154.3979</v>
      </c>
      <c r="AP24" s="53">
        <f t="shared" si="9"/>
        <v>13371.5321</v>
      </c>
      <c r="AQ24" s="53">
        <f t="shared" si="9"/>
        <v>11889.391900000001</v>
      </c>
      <c r="AR24" s="53">
        <f t="shared" si="9"/>
        <v>11130.0087</v>
      </c>
      <c r="AS24" s="53">
        <f>F24</f>
        <v>11994.995500000001</v>
      </c>
      <c r="AT24" s="53">
        <f t="shared" si="20"/>
        <v>12125.242</v>
      </c>
      <c r="AU24" s="53">
        <f t="shared" si="20"/>
        <v>15079.0285</v>
      </c>
      <c r="AV24" s="53">
        <f t="shared" si="20"/>
        <v>15268.830900000001</v>
      </c>
      <c r="AW24" s="53">
        <f>AK24</f>
        <v>15516.465700000001</v>
      </c>
      <c r="AX24" s="53">
        <f t="shared" si="11"/>
        <v>13511.629000000001</v>
      </c>
      <c r="AY24" s="53">
        <f t="shared" si="11"/>
        <v>14333.854499999999</v>
      </c>
      <c r="AZ24" s="53">
        <f t="shared" si="11"/>
        <v>14116.4573</v>
      </c>
      <c r="BA24" s="53">
        <f t="shared" si="11"/>
        <v>13154.3979</v>
      </c>
      <c r="BB24" s="53">
        <f t="shared" si="11"/>
        <v>13371.5321</v>
      </c>
      <c r="BC24" s="53">
        <f t="shared" si="11"/>
        <v>11889.391900000001</v>
      </c>
      <c r="BD24" s="53">
        <f t="shared" si="11"/>
        <v>11130.0087</v>
      </c>
      <c r="BE24" s="53">
        <f t="shared" si="11"/>
        <v>11994.995500000001</v>
      </c>
      <c r="BF24" s="53">
        <f t="shared" si="11"/>
        <v>12125.242</v>
      </c>
      <c r="BG24" s="53">
        <f t="shared" si="11"/>
        <v>15079.0285</v>
      </c>
      <c r="BH24" s="53">
        <f t="shared" si="11"/>
        <v>15268.830900000001</v>
      </c>
      <c r="BI24" s="53">
        <f t="shared" ref="BI24:BP24" si="22">AW24-(AW24*$V$3)</f>
        <v>15469.916302900001</v>
      </c>
      <c r="BJ24" s="53">
        <f t="shared" si="22"/>
        <v>13471.094113000001</v>
      </c>
      <c r="BK24" s="53">
        <f t="shared" si="22"/>
        <v>14290.852936499999</v>
      </c>
      <c r="BL24" s="53">
        <f t="shared" si="22"/>
        <v>14074.1079281</v>
      </c>
      <c r="BM24" s="53">
        <f t="shared" si="22"/>
        <v>13114.9347063</v>
      </c>
      <c r="BN24" s="53">
        <f t="shared" si="22"/>
        <v>13331.4175037</v>
      </c>
      <c r="BO24" s="53">
        <f t="shared" si="22"/>
        <v>11853.7237243</v>
      </c>
      <c r="BP24" s="53">
        <f t="shared" si="22"/>
        <v>11096.6186739</v>
      </c>
    </row>
    <row r="25" spans="1:68" x14ac:dyDescent="0.25">
      <c r="A25" t="s">
        <v>90</v>
      </c>
      <c r="B25" t="s">
        <v>64</v>
      </c>
      <c r="D25" s="45">
        <v>44347</v>
      </c>
      <c r="E25" s="45">
        <v>44378</v>
      </c>
      <c r="F25" s="54">
        <v>10830.499100000001</v>
      </c>
      <c r="G25" s="54">
        <v>11387.112999999999</v>
      </c>
      <c r="H25" s="54">
        <v>15708.9575</v>
      </c>
      <c r="I25" s="54">
        <v>16869.473099999999</v>
      </c>
      <c r="J25" s="54">
        <v>18076.897400000002</v>
      </c>
      <c r="K25" s="54">
        <v>15195.4665</v>
      </c>
      <c r="L25" s="54">
        <v>15382.3164</v>
      </c>
      <c r="M25" s="54">
        <v>14863.7174</v>
      </c>
      <c r="N25" s="54">
        <v>13461.6698</v>
      </c>
      <c r="O25" s="54">
        <v>13262.0172</v>
      </c>
      <c r="P25" s="54">
        <v>11013.965399999999</v>
      </c>
      <c r="Q25" s="54">
        <v>9534.2222999999994</v>
      </c>
      <c r="R25" s="54">
        <f t="shared" si="7"/>
        <v>165586.31509999998</v>
      </c>
      <c r="AG25" s="73"/>
      <c r="AH25" s="73"/>
      <c r="AI25" s="73"/>
      <c r="AJ25" s="73"/>
      <c r="AK25" s="73"/>
      <c r="AL25" s="74">
        <f>K25</f>
        <v>15195.4665</v>
      </c>
      <c r="AM25" s="74">
        <f t="shared" si="9"/>
        <v>15382.3164</v>
      </c>
      <c r="AN25" s="74">
        <f t="shared" si="9"/>
        <v>14863.7174</v>
      </c>
      <c r="AO25" s="74">
        <f t="shared" si="9"/>
        <v>13461.6698</v>
      </c>
      <c r="AP25" s="74">
        <f t="shared" si="9"/>
        <v>13262.0172</v>
      </c>
      <c r="AQ25" s="74">
        <f t="shared" si="9"/>
        <v>11013.965399999999</v>
      </c>
      <c r="AR25" s="74">
        <f t="shared" si="9"/>
        <v>9534.2222999999994</v>
      </c>
      <c r="AS25" s="74">
        <f>F25</f>
        <v>10830.499100000001</v>
      </c>
      <c r="AT25" s="74">
        <f t="shared" si="20"/>
        <v>11387.112999999999</v>
      </c>
      <c r="AU25" s="74">
        <f t="shared" si="20"/>
        <v>15708.9575</v>
      </c>
      <c r="AV25" s="74">
        <f t="shared" si="20"/>
        <v>16869.473099999999</v>
      </c>
      <c r="AW25" s="71">
        <f t="shared" si="20"/>
        <v>18076.897400000002</v>
      </c>
      <c r="AX25" s="74">
        <f>AL25</f>
        <v>15195.4665</v>
      </c>
      <c r="AY25" s="74">
        <f t="shared" si="11"/>
        <v>15382.3164</v>
      </c>
      <c r="AZ25" s="74">
        <f t="shared" si="11"/>
        <v>14863.7174</v>
      </c>
      <c r="BA25" s="74">
        <f t="shared" si="11"/>
        <v>13461.6698</v>
      </c>
      <c r="BB25" s="74">
        <f t="shared" si="11"/>
        <v>13262.0172</v>
      </c>
      <c r="BC25" s="74">
        <f t="shared" si="11"/>
        <v>11013.965399999999</v>
      </c>
      <c r="BD25" s="74">
        <f t="shared" si="11"/>
        <v>9534.2222999999994</v>
      </c>
      <c r="BE25" s="74">
        <f t="shared" si="11"/>
        <v>10830.499100000001</v>
      </c>
      <c r="BF25" s="74">
        <f t="shared" si="11"/>
        <v>11387.112999999999</v>
      </c>
      <c r="BG25" s="74">
        <f t="shared" si="11"/>
        <v>15708.9575</v>
      </c>
      <c r="BH25" s="74">
        <f t="shared" si="11"/>
        <v>16869.473099999999</v>
      </c>
      <c r="BI25" s="74">
        <f t="shared" si="11"/>
        <v>18076.897400000002</v>
      </c>
      <c r="BJ25" s="74">
        <f t="shared" ref="BJ25:BP27" si="23">AX25-(AX25*$V$3)</f>
        <v>15149.8801005</v>
      </c>
      <c r="BK25" s="74">
        <f t="shared" si="23"/>
        <v>15336.1694508</v>
      </c>
      <c r="BL25" s="74">
        <f t="shared" si="23"/>
        <v>14819.126247799999</v>
      </c>
      <c r="BM25" s="74">
        <f t="shared" si="23"/>
        <v>13421.284790599999</v>
      </c>
      <c r="BN25" s="74">
        <f t="shared" si="23"/>
        <v>13222.2311484</v>
      </c>
      <c r="BO25" s="74">
        <f t="shared" si="23"/>
        <v>10980.923503799999</v>
      </c>
      <c r="BP25" s="74">
        <f t="shared" si="23"/>
        <v>9505.6196330999992</v>
      </c>
    </row>
    <row r="26" spans="1:68" x14ac:dyDescent="0.25">
      <c r="A26" t="s">
        <v>90</v>
      </c>
      <c r="B26" t="s">
        <v>43</v>
      </c>
      <c r="D26" s="45">
        <v>44347</v>
      </c>
      <c r="E26" s="45">
        <v>44378</v>
      </c>
      <c r="F26" s="54">
        <v>10772.825699999999</v>
      </c>
      <c r="G26" s="54">
        <v>10626.0651</v>
      </c>
      <c r="H26" s="54">
        <v>14177.919599999999</v>
      </c>
      <c r="I26" s="54">
        <v>14643.710499999999</v>
      </c>
      <c r="J26" s="54">
        <v>14841.8146</v>
      </c>
      <c r="K26" s="54">
        <v>12971.2698</v>
      </c>
      <c r="L26" s="54">
        <v>13774.9632</v>
      </c>
      <c r="M26" s="54">
        <v>13647.042100000001</v>
      </c>
      <c r="N26" s="54">
        <v>12332.4979</v>
      </c>
      <c r="O26" s="54">
        <v>12320.876200000001</v>
      </c>
      <c r="P26" s="54">
        <v>10338.481</v>
      </c>
      <c r="Q26" s="54">
        <v>9506.1330999999991</v>
      </c>
      <c r="R26" s="54">
        <f t="shared" si="7"/>
        <v>149953.59880000001</v>
      </c>
      <c r="AG26" s="73"/>
      <c r="AH26" s="73"/>
      <c r="AI26" s="73"/>
      <c r="AJ26" s="73"/>
      <c r="AK26" s="73"/>
      <c r="AL26" s="74">
        <f t="shared" ref="AL26:AR28" si="24">K26</f>
        <v>12971.2698</v>
      </c>
      <c r="AM26" s="74">
        <f t="shared" si="24"/>
        <v>13774.9632</v>
      </c>
      <c r="AN26" s="74">
        <f t="shared" si="24"/>
        <v>13647.042100000001</v>
      </c>
      <c r="AO26" s="74">
        <f t="shared" si="24"/>
        <v>12332.4979</v>
      </c>
      <c r="AP26" s="74">
        <f t="shared" si="24"/>
        <v>12320.876200000001</v>
      </c>
      <c r="AQ26" s="74">
        <f t="shared" si="24"/>
        <v>10338.481</v>
      </c>
      <c r="AR26" s="74">
        <f t="shared" si="24"/>
        <v>9506.1330999999991</v>
      </c>
      <c r="AS26" s="74">
        <f t="shared" ref="AS26:AS27" si="25">F26</f>
        <v>10772.825699999999</v>
      </c>
      <c r="AT26" s="74">
        <f t="shared" si="20"/>
        <v>10626.0651</v>
      </c>
      <c r="AU26" s="74">
        <f t="shared" si="20"/>
        <v>14177.919599999999</v>
      </c>
      <c r="AV26" s="74">
        <f t="shared" si="20"/>
        <v>14643.710499999999</v>
      </c>
      <c r="AW26" s="71">
        <f t="shared" si="20"/>
        <v>14841.8146</v>
      </c>
      <c r="AX26" s="74">
        <f t="shared" ref="AX26:AX27" si="26">AL26</f>
        <v>12971.2698</v>
      </c>
      <c r="AY26" s="74">
        <f t="shared" si="11"/>
        <v>13774.9632</v>
      </c>
      <c r="AZ26" s="74">
        <f t="shared" si="11"/>
        <v>13647.042100000001</v>
      </c>
      <c r="BA26" s="74">
        <f t="shared" si="11"/>
        <v>12332.4979</v>
      </c>
      <c r="BB26" s="74">
        <f t="shared" si="11"/>
        <v>12320.876200000001</v>
      </c>
      <c r="BC26" s="74">
        <f t="shared" si="11"/>
        <v>10338.481</v>
      </c>
      <c r="BD26" s="74">
        <f t="shared" si="11"/>
        <v>9506.1330999999991</v>
      </c>
      <c r="BE26" s="74">
        <f t="shared" si="11"/>
        <v>10772.825699999999</v>
      </c>
      <c r="BF26" s="74">
        <f t="shared" si="11"/>
        <v>10626.0651</v>
      </c>
      <c r="BG26" s="74">
        <f t="shared" si="11"/>
        <v>14177.919599999999</v>
      </c>
      <c r="BH26" s="74">
        <f t="shared" si="11"/>
        <v>14643.710499999999</v>
      </c>
      <c r="BI26" s="74">
        <f t="shared" si="11"/>
        <v>14841.8146</v>
      </c>
      <c r="BJ26" s="74">
        <f t="shared" si="23"/>
        <v>12932.355990599999</v>
      </c>
      <c r="BK26" s="74">
        <f t="shared" si="23"/>
        <v>13733.6383104</v>
      </c>
      <c r="BL26" s="74">
        <f t="shared" si="23"/>
        <v>13606.1009737</v>
      </c>
      <c r="BM26" s="74">
        <f t="shared" si="23"/>
        <v>12295.5004063</v>
      </c>
      <c r="BN26" s="74">
        <f t="shared" si="23"/>
        <v>12283.9135714</v>
      </c>
      <c r="BO26" s="74">
        <f t="shared" si="23"/>
        <v>10307.465557</v>
      </c>
      <c r="BP26" s="74">
        <f t="shared" si="23"/>
        <v>9477.6147007</v>
      </c>
    </row>
    <row r="27" spans="1:68" x14ac:dyDescent="0.25">
      <c r="A27" t="s">
        <v>90</v>
      </c>
      <c r="B27" t="s">
        <v>25</v>
      </c>
      <c r="D27" s="45">
        <v>44347</v>
      </c>
      <c r="E27" s="45">
        <v>44378</v>
      </c>
      <c r="F27" s="54">
        <v>11648.587100000001</v>
      </c>
      <c r="G27" s="54">
        <v>11899.055</v>
      </c>
      <c r="H27" s="54">
        <v>14860.1037</v>
      </c>
      <c r="I27" s="54">
        <v>15163.5164</v>
      </c>
      <c r="J27" s="54">
        <v>15637.4889</v>
      </c>
      <c r="K27" s="54">
        <v>13634.561900000001</v>
      </c>
      <c r="L27" s="54">
        <v>14302.0815</v>
      </c>
      <c r="M27" s="54">
        <v>14175.483700000001</v>
      </c>
      <c r="N27" s="54">
        <v>13089.3698</v>
      </c>
      <c r="O27" s="54">
        <v>13062.5609</v>
      </c>
      <c r="P27" s="54">
        <v>11374.292100000001</v>
      </c>
      <c r="Q27" s="54">
        <v>10725.948899999999</v>
      </c>
      <c r="R27" s="54">
        <f t="shared" si="7"/>
        <v>159573.04989999998</v>
      </c>
      <c r="AG27" s="73"/>
      <c r="AH27" s="73"/>
      <c r="AI27" s="73"/>
      <c r="AJ27" s="73"/>
      <c r="AK27" s="73"/>
      <c r="AL27" s="74">
        <f t="shared" si="24"/>
        <v>13634.561900000001</v>
      </c>
      <c r="AM27" s="74">
        <f t="shared" si="24"/>
        <v>14302.0815</v>
      </c>
      <c r="AN27" s="74">
        <f t="shared" si="24"/>
        <v>14175.483700000001</v>
      </c>
      <c r="AO27" s="74">
        <f t="shared" si="24"/>
        <v>13089.3698</v>
      </c>
      <c r="AP27" s="74">
        <f t="shared" si="24"/>
        <v>13062.5609</v>
      </c>
      <c r="AQ27" s="74">
        <f t="shared" si="24"/>
        <v>11374.292100000001</v>
      </c>
      <c r="AR27" s="74">
        <f t="shared" si="24"/>
        <v>10725.948899999999</v>
      </c>
      <c r="AS27" s="74">
        <f t="shared" si="25"/>
        <v>11648.587100000001</v>
      </c>
      <c r="AT27" s="74">
        <f t="shared" si="20"/>
        <v>11899.055</v>
      </c>
      <c r="AU27" s="74">
        <f t="shared" si="20"/>
        <v>14860.1037</v>
      </c>
      <c r="AV27" s="74">
        <f t="shared" si="20"/>
        <v>15163.5164</v>
      </c>
      <c r="AW27" s="71">
        <f t="shared" si="20"/>
        <v>15637.4889</v>
      </c>
      <c r="AX27" s="74">
        <f t="shared" si="26"/>
        <v>13634.561900000001</v>
      </c>
      <c r="AY27" s="74">
        <f t="shared" si="11"/>
        <v>14302.0815</v>
      </c>
      <c r="AZ27" s="74">
        <f t="shared" si="11"/>
        <v>14175.483700000001</v>
      </c>
      <c r="BA27" s="74">
        <f t="shared" si="11"/>
        <v>13089.3698</v>
      </c>
      <c r="BB27" s="74">
        <f t="shared" si="11"/>
        <v>13062.5609</v>
      </c>
      <c r="BC27" s="74">
        <f t="shared" si="11"/>
        <v>11374.292100000001</v>
      </c>
      <c r="BD27" s="74">
        <f t="shared" si="11"/>
        <v>10725.948899999999</v>
      </c>
      <c r="BE27" s="74">
        <f t="shared" si="11"/>
        <v>11648.587100000001</v>
      </c>
      <c r="BF27" s="74">
        <f t="shared" si="11"/>
        <v>11899.055</v>
      </c>
      <c r="BG27" s="74">
        <f t="shared" si="11"/>
        <v>14860.1037</v>
      </c>
      <c r="BH27" s="74">
        <f t="shared" si="11"/>
        <v>15163.5164</v>
      </c>
      <c r="BI27" s="74">
        <f t="shared" si="11"/>
        <v>15637.4889</v>
      </c>
      <c r="BJ27" s="74">
        <f t="shared" si="23"/>
        <v>13593.658214300001</v>
      </c>
      <c r="BK27" s="74">
        <f t="shared" si="23"/>
        <v>14259.1752555</v>
      </c>
      <c r="BL27" s="74">
        <f t="shared" si="23"/>
        <v>14132.9572489</v>
      </c>
      <c r="BM27" s="74">
        <f t="shared" si="23"/>
        <v>13050.1016906</v>
      </c>
      <c r="BN27" s="74">
        <f t="shared" si="23"/>
        <v>13023.373217300001</v>
      </c>
      <c r="BO27" s="74">
        <f t="shared" si="23"/>
        <v>11340.169223700001</v>
      </c>
      <c r="BP27" s="74">
        <f t="shared" si="23"/>
        <v>10693.771053299999</v>
      </c>
    </row>
    <row r="28" spans="1:68" s="50" customFormat="1" x14ac:dyDescent="0.25">
      <c r="A28" s="50" t="s">
        <v>90</v>
      </c>
      <c r="B28" s="50" t="s">
        <v>35</v>
      </c>
      <c r="D28" s="51">
        <v>44377</v>
      </c>
      <c r="E28" s="51">
        <v>44409</v>
      </c>
      <c r="F28" s="58">
        <v>11044.157999999999</v>
      </c>
      <c r="G28" s="58">
        <v>11131.9293</v>
      </c>
      <c r="H28" s="58">
        <v>14058.592699999999</v>
      </c>
      <c r="I28" s="58">
        <v>14379.0213</v>
      </c>
      <c r="J28" s="58">
        <v>14710.502200000001</v>
      </c>
      <c r="K28" s="58">
        <v>12611.2647</v>
      </c>
      <c r="L28" s="58">
        <v>13340.1011</v>
      </c>
      <c r="M28" s="58">
        <v>13187.4534</v>
      </c>
      <c r="N28" s="58">
        <v>12284.651900000001</v>
      </c>
      <c r="O28" s="58">
        <v>12422.904</v>
      </c>
      <c r="P28" s="58">
        <v>10861.116900000001</v>
      </c>
      <c r="Q28" s="58">
        <v>10075.8568</v>
      </c>
      <c r="R28" s="58">
        <f t="shared" si="7"/>
        <v>150107.55230000001</v>
      </c>
      <c r="AM28" s="58">
        <f>L28</f>
        <v>13340.1011</v>
      </c>
      <c r="AN28" s="58">
        <f t="shared" si="24"/>
        <v>13187.4534</v>
      </c>
      <c r="AO28" s="58">
        <f t="shared" si="24"/>
        <v>12284.651900000001</v>
      </c>
      <c r="AP28" s="58">
        <f t="shared" si="24"/>
        <v>12422.904</v>
      </c>
      <c r="AQ28" s="58">
        <f t="shared" si="24"/>
        <v>10861.116900000001</v>
      </c>
      <c r="AR28" s="58">
        <f t="shared" si="24"/>
        <v>10075.8568</v>
      </c>
      <c r="AS28" s="58">
        <f>F28</f>
        <v>11044.157999999999</v>
      </c>
      <c r="AT28" s="58">
        <f t="shared" si="20"/>
        <v>11131.9293</v>
      </c>
      <c r="AU28" s="58">
        <f t="shared" si="20"/>
        <v>14058.592699999999</v>
      </c>
      <c r="AV28" s="58">
        <f t="shared" si="20"/>
        <v>14379.0213</v>
      </c>
      <c r="AW28" s="58">
        <f t="shared" si="20"/>
        <v>14710.502200000001</v>
      </c>
      <c r="AX28" s="58">
        <f t="shared" si="20"/>
        <v>12611.2647</v>
      </c>
      <c r="AY28" s="58">
        <f>AM28</f>
        <v>13340.1011</v>
      </c>
      <c r="AZ28" s="58">
        <f t="shared" si="11"/>
        <v>13187.4534</v>
      </c>
      <c r="BA28" s="58">
        <f t="shared" si="11"/>
        <v>12284.651900000001</v>
      </c>
      <c r="BB28" s="58">
        <f t="shared" si="11"/>
        <v>12422.904</v>
      </c>
      <c r="BC28" s="58">
        <f t="shared" si="11"/>
        <v>10861.116900000001</v>
      </c>
      <c r="BD28" s="58">
        <f t="shared" si="11"/>
        <v>10075.8568</v>
      </c>
      <c r="BE28" s="58">
        <f t="shared" si="11"/>
        <v>11044.157999999999</v>
      </c>
      <c r="BF28" s="58">
        <f t="shared" si="11"/>
        <v>11131.9293</v>
      </c>
      <c r="BG28" s="58">
        <f t="shared" si="11"/>
        <v>14058.592699999999</v>
      </c>
      <c r="BH28" s="58">
        <f t="shared" si="11"/>
        <v>14379.0213</v>
      </c>
      <c r="BI28" s="58">
        <f t="shared" si="11"/>
        <v>14710.502200000001</v>
      </c>
      <c r="BJ28" s="58">
        <f t="shared" si="11"/>
        <v>12611.2647</v>
      </c>
      <c r="BK28" s="58">
        <f t="shared" si="11"/>
        <v>13340.1011</v>
      </c>
      <c r="BL28" s="58">
        <f t="shared" ref="BL28:BP28" si="27">AZ28-(AZ28*$V$3)</f>
        <v>13147.891039800001</v>
      </c>
      <c r="BM28" s="58">
        <f t="shared" si="27"/>
        <v>12247.7979443</v>
      </c>
      <c r="BN28" s="58">
        <f t="shared" si="27"/>
        <v>12385.635288000001</v>
      </c>
      <c r="BO28" s="58">
        <f t="shared" si="27"/>
        <v>10828.5335493</v>
      </c>
      <c r="BP28" s="58">
        <f t="shared" si="27"/>
        <v>10045.629229599999</v>
      </c>
    </row>
    <row r="29" spans="1:68" x14ac:dyDescent="0.25">
      <c r="F29" s="56">
        <f>SUM(F9:F28)</f>
        <v>218537.685</v>
      </c>
      <c r="G29" s="56">
        <f t="shared" ref="G29:Q29" si="28">SUM(G9:G28)</f>
        <v>222901.47820000004</v>
      </c>
      <c r="H29" s="56">
        <f t="shared" si="28"/>
        <v>298496.71989999997</v>
      </c>
      <c r="I29" s="56">
        <f t="shared" si="28"/>
        <v>314750.22369999997</v>
      </c>
      <c r="J29" s="56">
        <f t="shared" si="28"/>
        <v>331199.51189999998</v>
      </c>
      <c r="K29" s="56">
        <f t="shared" si="28"/>
        <v>285976.44870000007</v>
      </c>
      <c r="L29" s="56">
        <f t="shared" si="28"/>
        <v>299050.63800000004</v>
      </c>
      <c r="M29" s="56">
        <f t="shared" si="28"/>
        <v>289783.45069999999</v>
      </c>
      <c r="N29" s="56">
        <f t="shared" si="28"/>
        <v>260418.84740000003</v>
      </c>
      <c r="O29" s="56">
        <f t="shared" si="28"/>
        <v>257327.09520000001</v>
      </c>
      <c r="P29" s="56">
        <f t="shared" si="28"/>
        <v>216759.80609999999</v>
      </c>
      <c r="Q29" s="56">
        <f t="shared" si="28"/>
        <v>194923.74180000002</v>
      </c>
      <c r="R29" s="56">
        <f>SUM(R9:R28)</f>
        <v>3190125.6465999996</v>
      </c>
      <c r="T29" s="40" t="s">
        <v>103</v>
      </c>
      <c r="W29" s="56">
        <f>SUM(W9:W28)</f>
        <v>89401.341100000005</v>
      </c>
      <c r="X29" s="56">
        <f t="shared" ref="X29:BP29" si="29">SUM(X9:X28)</f>
        <v>93219.671199999997</v>
      </c>
      <c r="Y29" s="56">
        <f t="shared" si="29"/>
        <v>97388.751600000003</v>
      </c>
      <c r="Z29" s="56">
        <f t="shared" si="29"/>
        <v>83691.5867</v>
      </c>
      <c r="AA29" s="56">
        <f t="shared" si="29"/>
        <v>87103.982700000008</v>
      </c>
      <c r="AB29" s="56">
        <f t="shared" si="29"/>
        <v>85278.032699999996</v>
      </c>
      <c r="AC29" s="56">
        <f t="shared" si="29"/>
        <v>77799.150999999998</v>
      </c>
      <c r="AD29" s="56">
        <f t="shared" si="29"/>
        <v>78300.137899999987</v>
      </c>
      <c r="AE29" s="56">
        <f t="shared" si="29"/>
        <v>67369.356</v>
      </c>
      <c r="AF29" s="56">
        <f t="shared" si="29"/>
        <v>60744.789700000001</v>
      </c>
      <c r="AG29" s="56">
        <f t="shared" si="29"/>
        <v>117801.35470000001</v>
      </c>
      <c r="AH29" s="56">
        <f t="shared" si="29"/>
        <v>120158.87320000003</v>
      </c>
      <c r="AI29" s="56">
        <f t="shared" si="29"/>
        <v>178509.1427</v>
      </c>
      <c r="AJ29" s="56">
        <f t="shared" si="29"/>
        <v>238425.67149999997</v>
      </c>
      <c r="AK29" s="56">
        <f t="shared" si="29"/>
        <v>267932.8088</v>
      </c>
      <c r="AL29" s="56">
        <f t="shared" si="29"/>
        <v>273365.18400000007</v>
      </c>
      <c r="AM29" s="56">
        <f t="shared" si="29"/>
        <v>299050.63800000004</v>
      </c>
      <c r="AN29" s="56">
        <f t="shared" si="29"/>
        <v>289783.45069999999</v>
      </c>
      <c r="AO29" s="56">
        <f t="shared" si="29"/>
        <v>260418.84740000003</v>
      </c>
      <c r="AP29" s="56">
        <f t="shared" si="29"/>
        <v>257327.09520000001</v>
      </c>
      <c r="AQ29" s="56">
        <f t="shared" si="29"/>
        <v>216759.80609999999</v>
      </c>
      <c r="AR29" s="56">
        <f t="shared" si="29"/>
        <v>194923.74180000002</v>
      </c>
      <c r="AS29" s="56">
        <f t="shared" si="29"/>
        <v>218537.685</v>
      </c>
      <c r="AT29" s="56">
        <f t="shared" si="29"/>
        <v>222901.47820000004</v>
      </c>
      <c r="AU29" s="56">
        <f t="shared" si="29"/>
        <v>298228.51587669994</v>
      </c>
      <c r="AV29" s="56">
        <f t="shared" si="29"/>
        <v>314470.5646864</v>
      </c>
      <c r="AW29" s="56">
        <f t="shared" si="29"/>
        <v>330907.34564519994</v>
      </c>
      <c r="AX29" s="56">
        <f t="shared" si="29"/>
        <v>285725.37393990002</v>
      </c>
      <c r="AY29" s="56">
        <f t="shared" si="29"/>
        <v>298789.32605190005</v>
      </c>
      <c r="AZ29" s="56">
        <f t="shared" si="29"/>
        <v>289527.61660189996</v>
      </c>
      <c r="BA29" s="56">
        <f t="shared" si="29"/>
        <v>260185.44994700002</v>
      </c>
      <c r="BB29" s="56">
        <f t="shared" si="29"/>
        <v>257092.19478630001</v>
      </c>
      <c r="BC29" s="56">
        <f t="shared" si="29"/>
        <v>216557.69803199999</v>
      </c>
      <c r="BD29" s="56">
        <f t="shared" si="29"/>
        <v>194741.5074309</v>
      </c>
      <c r="BE29" s="56">
        <f t="shared" si="29"/>
        <v>218184.28093589999</v>
      </c>
      <c r="BF29" s="56">
        <f t="shared" si="29"/>
        <v>222541.00158040004</v>
      </c>
      <c r="BG29" s="56">
        <f t="shared" si="29"/>
        <v>297693.79306066985</v>
      </c>
      <c r="BH29" s="56">
        <f t="shared" si="29"/>
        <v>313756.12664894079</v>
      </c>
      <c r="BI29" s="56">
        <f t="shared" si="29"/>
        <v>330104.42371756438</v>
      </c>
      <c r="BJ29" s="56">
        <f t="shared" si="29"/>
        <v>284906.03161218035</v>
      </c>
      <c r="BK29" s="56">
        <f t="shared" si="29"/>
        <v>297932.97837704432</v>
      </c>
      <c r="BL29" s="56">
        <f t="shared" si="29"/>
        <v>288659.03375209431</v>
      </c>
      <c r="BM29" s="56">
        <f t="shared" si="29"/>
        <v>259404.89359715901</v>
      </c>
      <c r="BN29" s="56">
        <f t="shared" si="29"/>
        <v>256320.91820194112</v>
      </c>
      <c r="BO29" s="56">
        <f t="shared" si="29"/>
        <v>215908.024937904</v>
      </c>
      <c r="BP29" s="56">
        <f t="shared" si="29"/>
        <v>194157.2829086073</v>
      </c>
    </row>
    <row r="30" spans="1:68" x14ac:dyDescent="0.25"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T30" s="40" t="s">
        <v>104</v>
      </c>
      <c r="AF30" s="56">
        <f>SUM(U29:AF29)</f>
        <v>820296.80059999996</v>
      </c>
      <c r="AR30" s="56">
        <f t="shared" ref="AR30" si="30">SUM(AG29:AR29)</f>
        <v>2714456.6141000004</v>
      </c>
      <c r="BC30" s="82"/>
      <c r="BD30" s="56">
        <f>SUM(AS29:BD29)</f>
        <v>3187664.7561981999</v>
      </c>
      <c r="BO30" s="83"/>
      <c r="BP30" s="56">
        <f t="shared" ref="BP30" si="31">SUM(BE29:BP29)</f>
        <v>3179568.7893304056</v>
      </c>
    </row>
    <row r="31" spans="1:68" x14ac:dyDescent="0.25">
      <c r="D31" s="89"/>
      <c r="E31" s="89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AF31" s="56"/>
      <c r="AR31" s="81"/>
      <c r="BD31" s="81"/>
      <c r="BP31" s="81"/>
    </row>
    <row r="32" spans="1:68" x14ac:dyDescent="0.25">
      <c r="D32" s="89"/>
      <c r="E32" s="89"/>
      <c r="F32" s="95" t="s">
        <v>123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T32" t="s">
        <v>101</v>
      </c>
      <c r="U32">
        <f t="shared" ref="U32:V32" si="32">YEAR(U34)</f>
        <v>2020</v>
      </c>
      <c r="V32">
        <f t="shared" si="32"/>
        <v>2020</v>
      </c>
      <c r="W32">
        <f>YEAR(W34)</f>
        <v>2020</v>
      </c>
      <c r="X32">
        <f t="shared" ref="X32:BP32" si="33">YEAR(X34)</f>
        <v>2020</v>
      </c>
      <c r="Y32">
        <f t="shared" si="33"/>
        <v>2020</v>
      </c>
      <c r="Z32">
        <f t="shared" si="33"/>
        <v>2020</v>
      </c>
      <c r="AA32">
        <f t="shared" si="33"/>
        <v>2020</v>
      </c>
      <c r="AB32">
        <f t="shared" si="33"/>
        <v>2020</v>
      </c>
      <c r="AC32">
        <f t="shared" si="33"/>
        <v>2020</v>
      </c>
      <c r="AD32">
        <f t="shared" si="33"/>
        <v>2020</v>
      </c>
      <c r="AE32">
        <f t="shared" si="33"/>
        <v>2020</v>
      </c>
      <c r="AF32">
        <f t="shared" si="33"/>
        <v>2020</v>
      </c>
      <c r="AG32">
        <f t="shared" si="33"/>
        <v>2021</v>
      </c>
      <c r="AH32">
        <f t="shared" si="33"/>
        <v>2021</v>
      </c>
      <c r="AI32">
        <f t="shared" si="33"/>
        <v>2021</v>
      </c>
      <c r="AJ32">
        <f t="shared" si="33"/>
        <v>2021</v>
      </c>
      <c r="AK32">
        <f t="shared" si="33"/>
        <v>2021</v>
      </c>
      <c r="AL32">
        <f t="shared" si="33"/>
        <v>2021</v>
      </c>
      <c r="AM32">
        <f t="shared" si="33"/>
        <v>2021</v>
      </c>
      <c r="AN32">
        <f t="shared" si="33"/>
        <v>2021</v>
      </c>
      <c r="AO32">
        <f t="shared" si="33"/>
        <v>2021</v>
      </c>
      <c r="AP32">
        <f t="shared" si="33"/>
        <v>2021</v>
      </c>
      <c r="AQ32">
        <f t="shared" si="33"/>
        <v>2021</v>
      </c>
      <c r="AR32">
        <f t="shared" si="33"/>
        <v>2021</v>
      </c>
      <c r="AS32">
        <f t="shared" si="33"/>
        <v>2022</v>
      </c>
      <c r="AT32">
        <f t="shared" si="33"/>
        <v>2022</v>
      </c>
      <c r="AU32">
        <f t="shared" si="33"/>
        <v>2022</v>
      </c>
      <c r="AV32">
        <f t="shared" si="33"/>
        <v>2022</v>
      </c>
      <c r="AW32">
        <f t="shared" si="33"/>
        <v>2022</v>
      </c>
      <c r="AX32">
        <f t="shared" si="33"/>
        <v>2022</v>
      </c>
      <c r="AY32">
        <f t="shared" si="33"/>
        <v>2022</v>
      </c>
      <c r="AZ32">
        <f t="shared" si="33"/>
        <v>2022</v>
      </c>
      <c r="BA32">
        <f t="shared" si="33"/>
        <v>2022</v>
      </c>
      <c r="BB32">
        <f t="shared" si="33"/>
        <v>2022</v>
      </c>
      <c r="BC32">
        <f t="shared" si="33"/>
        <v>2022</v>
      </c>
      <c r="BD32">
        <f t="shared" si="33"/>
        <v>2022</v>
      </c>
      <c r="BE32">
        <f t="shared" si="33"/>
        <v>2023</v>
      </c>
      <c r="BF32">
        <f t="shared" si="33"/>
        <v>2023</v>
      </c>
      <c r="BG32">
        <f t="shared" si="33"/>
        <v>2023</v>
      </c>
      <c r="BH32">
        <f t="shared" si="33"/>
        <v>2023</v>
      </c>
      <c r="BI32">
        <f t="shared" si="33"/>
        <v>2023</v>
      </c>
      <c r="BJ32">
        <f t="shared" si="33"/>
        <v>2023</v>
      </c>
      <c r="BK32">
        <f t="shared" si="33"/>
        <v>2023</v>
      </c>
      <c r="BL32">
        <f t="shared" si="33"/>
        <v>2023</v>
      </c>
      <c r="BM32">
        <f t="shared" si="33"/>
        <v>2023</v>
      </c>
      <c r="BN32">
        <f t="shared" si="33"/>
        <v>2023</v>
      </c>
      <c r="BO32">
        <f t="shared" si="33"/>
        <v>2023</v>
      </c>
      <c r="BP32">
        <f t="shared" si="33"/>
        <v>2023</v>
      </c>
    </row>
    <row r="33" spans="1:68" x14ac:dyDescent="0.25">
      <c r="D33" s="106" t="s">
        <v>92</v>
      </c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T33" s="42" t="s">
        <v>99</v>
      </c>
      <c r="U33" s="47"/>
      <c r="V33" s="47"/>
      <c r="W33" s="47">
        <f t="shared" ref="U33:BD34" si="34">W7</f>
        <v>43922</v>
      </c>
      <c r="X33" s="47">
        <f t="shared" si="34"/>
        <v>43952</v>
      </c>
      <c r="Y33" s="47">
        <f t="shared" si="34"/>
        <v>43983</v>
      </c>
      <c r="Z33" s="47">
        <f t="shared" si="34"/>
        <v>44013</v>
      </c>
      <c r="AA33" s="47">
        <f t="shared" si="34"/>
        <v>44044</v>
      </c>
      <c r="AB33" s="47">
        <f t="shared" si="34"/>
        <v>44075</v>
      </c>
      <c r="AC33" s="47">
        <f t="shared" si="34"/>
        <v>44105</v>
      </c>
      <c r="AD33" s="47">
        <f t="shared" si="34"/>
        <v>44136</v>
      </c>
      <c r="AE33" s="47">
        <f t="shared" si="34"/>
        <v>44166</v>
      </c>
      <c r="AF33" s="47">
        <f t="shared" si="34"/>
        <v>44197</v>
      </c>
      <c r="AG33" s="47">
        <f t="shared" si="34"/>
        <v>44228</v>
      </c>
      <c r="AH33" s="47">
        <f t="shared" si="34"/>
        <v>44256</v>
      </c>
      <c r="AI33" s="47">
        <f t="shared" si="34"/>
        <v>44287</v>
      </c>
      <c r="AJ33" s="47">
        <f t="shared" si="34"/>
        <v>44317</v>
      </c>
      <c r="AK33" s="47">
        <f t="shared" si="34"/>
        <v>44348</v>
      </c>
      <c r="AL33" s="47">
        <f t="shared" si="34"/>
        <v>44378</v>
      </c>
      <c r="AM33" s="47">
        <f t="shared" si="34"/>
        <v>44409</v>
      </c>
      <c r="AN33" s="47">
        <f t="shared" si="34"/>
        <v>44440</v>
      </c>
      <c r="AO33" s="47">
        <f t="shared" si="34"/>
        <v>44470</v>
      </c>
      <c r="AP33" s="47">
        <f t="shared" si="34"/>
        <v>44501</v>
      </c>
      <c r="AQ33" s="47">
        <f t="shared" si="34"/>
        <v>44531</v>
      </c>
      <c r="AR33" s="47">
        <f t="shared" si="34"/>
        <v>44562</v>
      </c>
      <c r="AS33" s="47">
        <f t="shared" si="34"/>
        <v>44593</v>
      </c>
      <c r="AT33" s="47">
        <f t="shared" si="34"/>
        <v>44621</v>
      </c>
      <c r="AU33" s="47">
        <f t="shared" si="34"/>
        <v>44652</v>
      </c>
      <c r="AV33" s="47">
        <f t="shared" si="34"/>
        <v>44682</v>
      </c>
      <c r="AW33" s="47">
        <f t="shared" si="34"/>
        <v>44713</v>
      </c>
      <c r="AX33" s="47">
        <f t="shared" si="34"/>
        <v>44743</v>
      </c>
      <c r="AY33" s="47">
        <f t="shared" si="34"/>
        <v>44774</v>
      </c>
      <c r="AZ33" s="47">
        <f t="shared" si="34"/>
        <v>44805</v>
      </c>
      <c r="BA33" s="47">
        <f t="shared" si="34"/>
        <v>44835</v>
      </c>
      <c r="BB33" s="47">
        <f t="shared" si="34"/>
        <v>44866</v>
      </c>
      <c r="BC33" s="47">
        <f t="shared" si="34"/>
        <v>44896</v>
      </c>
      <c r="BD33" s="47">
        <f t="shared" si="34"/>
        <v>44927</v>
      </c>
      <c r="BE33" s="47">
        <f>BE7</f>
        <v>44958</v>
      </c>
      <c r="BF33" s="47">
        <f t="shared" ref="BF33:BP34" si="35">BF7</f>
        <v>44986</v>
      </c>
      <c r="BG33" s="47">
        <f t="shared" si="35"/>
        <v>45017</v>
      </c>
      <c r="BH33" s="47">
        <f t="shared" si="35"/>
        <v>45047</v>
      </c>
      <c r="BI33" s="47">
        <f t="shared" si="35"/>
        <v>45078</v>
      </c>
      <c r="BJ33" s="47">
        <f t="shared" si="35"/>
        <v>45108</v>
      </c>
      <c r="BK33" s="47">
        <f t="shared" si="35"/>
        <v>45139</v>
      </c>
      <c r="BL33" s="47">
        <f t="shared" si="35"/>
        <v>45170</v>
      </c>
      <c r="BM33" s="47">
        <f t="shared" si="35"/>
        <v>45200</v>
      </c>
      <c r="BN33" s="47">
        <f t="shared" si="35"/>
        <v>45231</v>
      </c>
      <c r="BO33" s="47">
        <f t="shared" si="35"/>
        <v>45261</v>
      </c>
      <c r="BP33" s="47">
        <f t="shared" si="35"/>
        <v>45292</v>
      </c>
    </row>
    <row r="34" spans="1:68" x14ac:dyDescent="0.25">
      <c r="A34" s="42" t="s">
        <v>91</v>
      </c>
      <c r="B34" s="42" t="s">
        <v>97</v>
      </c>
      <c r="C34" s="42" t="s">
        <v>98</v>
      </c>
      <c r="D34" s="57" t="s">
        <v>121</v>
      </c>
      <c r="E34" s="62" t="s">
        <v>99</v>
      </c>
      <c r="F34" s="57" t="s">
        <v>0</v>
      </c>
      <c r="G34" s="57" t="s">
        <v>1</v>
      </c>
      <c r="H34" s="57" t="s">
        <v>2</v>
      </c>
      <c r="I34" s="57" t="s">
        <v>3</v>
      </c>
      <c r="J34" s="57" t="s">
        <v>4</v>
      </c>
      <c r="K34" s="57" t="s">
        <v>5</v>
      </c>
      <c r="L34" s="57" t="s">
        <v>6</v>
      </c>
      <c r="M34" s="57" t="s">
        <v>7</v>
      </c>
      <c r="N34" s="57" t="s">
        <v>8</v>
      </c>
      <c r="O34" s="57" t="s">
        <v>9</v>
      </c>
      <c r="P34" s="57" t="s">
        <v>10</v>
      </c>
      <c r="Q34" s="57" t="s">
        <v>11</v>
      </c>
      <c r="R34" s="57" t="s">
        <v>65</v>
      </c>
      <c r="T34" s="42" t="s">
        <v>100</v>
      </c>
      <c r="U34" s="47">
        <f t="shared" si="34"/>
        <v>43831</v>
      </c>
      <c r="V34" s="47">
        <f t="shared" si="34"/>
        <v>43862</v>
      </c>
      <c r="W34" s="47">
        <f t="shared" si="34"/>
        <v>43891</v>
      </c>
      <c r="X34" s="47">
        <f t="shared" si="34"/>
        <v>43922</v>
      </c>
      <c r="Y34" s="47">
        <f t="shared" si="34"/>
        <v>43952</v>
      </c>
      <c r="Z34" s="47">
        <f t="shared" si="34"/>
        <v>43983</v>
      </c>
      <c r="AA34" s="47">
        <f t="shared" si="34"/>
        <v>44013</v>
      </c>
      <c r="AB34" s="47">
        <f t="shared" si="34"/>
        <v>44044</v>
      </c>
      <c r="AC34" s="47">
        <f t="shared" si="34"/>
        <v>44075</v>
      </c>
      <c r="AD34" s="47">
        <f t="shared" si="34"/>
        <v>44105</v>
      </c>
      <c r="AE34" s="47">
        <f t="shared" si="34"/>
        <v>44136</v>
      </c>
      <c r="AF34" s="47">
        <f t="shared" si="34"/>
        <v>44166</v>
      </c>
      <c r="AG34" s="47">
        <f t="shared" si="34"/>
        <v>44197</v>
      </c>
      <c r="AH34" s="47">
        <f t="shared" si="34"/>
        <v>44228</v>
      </c>
      <c r="AI34" s="47">
        <f t="shared" si="34"/>
        <v>44256</v>
      </c>
      <c r="AJ34" s="47">
        <f t="shared" si="34"/>
        <v>44287</v>
      </c>
      <c r="AK34" s="47">
        <f t="shared" si="34"/>
        <v>44317</v>
      </c>
      <c r="AL34" s="47">
        <f t="shared" si="34"/>
        <v>44348</v>
      </c>
      <c r="AM34" s="47">
        <f t="shared" si="34"/>
        <v>44378</v>
      </c>
      <c r="AN34" s="47">
        <f t="shared" si="34"/>
        <v>44409</v>
      </c>
      <c r="AO34" s="47">
        <f t="shared" si="34"/>
        <v>44440</v>
      </c>
      <c r="AP34" s="47">
        <f t="shared" si="34"/>
        <v>44470</v>
      </c>
      <c r="AQ34" s="47">
        <f t="shared" si="34"/>
        <v>44501</v>
      </c>
      <c r="AR34" s="47">
        <f t="shared" si="34"/>
        <v>44531</v>
      </c>
      <c r="AS34" s="47">
        <f t="shared" si="34"/>
        <v>44562</v>
      </c>
      <c r="AT34" s="47">
        <f t="shared" si="34"/>
        <v>44593</v>
      </c>
      <c r="AU34" s="47">
        <f t="shared" si="34"/>
        <v>44621</v>
      </c>
      <c r="AV34" s="47">
        <f t="shared" si="34"/>
        <v>44652</v>
      </c>
      <c r="AW34" s="47">
        <f t="shared" si="34"/>
        <v>44682</v>
      </c>
      <c r="AX34" s="47">
        <f t="shared" si="34"/>
        <v>44713</v>
      </c>
      <c r="AY34" s="47">
        <f t="shared" si="34"/>
        <v>44743</v>
      </c>
      <c r="AZ34" s="47">
        <f t="shared" si="34"/>
        <v>44774</v>
      </c>
      <c r="BA34" s="47">
        <f t="shared" si="34"/>
        <v>44805</v>
      </c>
      <c r="BB34" s="47">
        <f t="shared" si="34"/>
        <v>44835</v>
      </c>
      <c r="BC34" s="47">
        <f t="shared" si="34"/>
        <v>44866</v>
      </c>
      <c r="BD34" s="47">
        <f t="shared" si="34"/>
        <v>44896</v>
      </c>
      <c r="BE34" s="47">
        <f>BE8</f>
        <v>44927</v>
      </c>
      <c r="BF34" s="47">
        <f t="shared" si="35"/>
        <v>44958</v>
      </c>
      <c r="BG34" s="47">
        <f t="shared" si="35"/>
        <v>44986</v>
      </c>
      <c r="BH34" s="47">
        <f t="shared" si="35"/>
        <v>45017</v>
      </c>
      <c r="BI34" s="47">
        <f t="shared" si="35"/>
        <v>45047</v>
      </c>
      <c r="BJ34" s="47">
        <f t="shared" si="35"/>
        <v>45078</v>
      </c>
      <c r="BK34" s="47">
        <f t="shared" si="35"/>
        <v>45108</v>
      </c>
      <c r="BL34" s="47">
        <f t="shared" si="35"/>
        <v>45139</v>
      </c>
      <c r="BM34" s="47">
        <f t="shared" si="35"/>
        <v>45170</v>
      </c>
      <c r="BN34" s="47">
        <f t="shared" si="35"/>
        <v>45200</v>
      </c>
      <c r="BO34" s="47">
        <f t="shared" si="35"/>
        <v>45231</v>
      </c>
      <c r="BP34" s="47">
        <f t="shared" si="35"/>
        <v>45261</v>
      </c>
    </row>
    <row r="35" spans="1:68" s="48" customFormat="1" x14ac:dyDescent="0.25">
      <c r="A35" s="48" t="s">
        <v>91</v>
      </c>
      <c r="B35" s="48" t="s">
        <v>67</v>
      </c>
      <c r="C35" s="48" t="s">
        <v>95</v>
      </c>
      <c r="D35" s="97">
        <v>44957</v>
      </c>
      <c r="E35" s="97">
        <v>44986</v>
      </c>
      <c r="F35" s="52">
        <v>10852.946099999999</v>
      </c>
      <c r="G35" s="52">
        <v>10958.0885</v>
      </c>
      <c r="H35" s="52">
        <v>15810.2757</v>
      </c>
      <c r="I35" s="52">
        <v>17367.728299999999</v>
      </c>
      <c r="J35" s="52">
        <v>19356.783899999999</v>
      </c>
      <c r="K35" s="52">
        <v>17442.5412</v>
      </c>
      <c r="L35" s="52">
        <v>17998.1885</v>
      </c>
      <c r="M35" s="52">
        <v>17020.447499999998</v>
      </c>
      <c r="N35" s="52">
        <v>15354.8941</v>
      </c>
      <c r="O35" s="52">
        <v>14558.2935</v>
      </c>
      <c r="P35" s="52">
        <v>11481.622100000001</v>
      </c>
      <c r="Q35" s="52">
        <v>9217.9920000000002</v>
      </c>
      <c r="R35" s="52">
        <f t="shared" ref="R35:R58" si="36">SUM(F35:Q35)</f>
        <v>177419.8014</v>
      </c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53"/>
      <c r="BE35" s="53"/>
      <c r="BF35" s="53">
        <f>G35</f>
        <v>10958.0885</v>
      </c>
      <c r="BG35" s="53">
        <f t="shared" ref="BG35:BP40" si="37">H35</f>
        <v>15810.2757</v>
      </c>
      <c r="BH35" s="53">
        <f t="shared" si="37"/>
        <v>17367.728299999999</v>
      </c>
      <c r="BI35" s="53">
        <f t="shared" si="37"/>
        <v>19356.783899999999</v>
      </c>
      <c r="BJ35" s="53">
        <f t="shared" si="37"/>
        <v>17442.5412</v>
      </c>
      <c r="BK35" s="53">
        <f t="shared" si="37"/>
        <v>17998.1885</v>
      </c>
      <c r="BL35" s="53">
        <f t="shared" si="37"/>
        <v>17020.447499999998</v>
      </c>
      <c r="BM35" s="53">
        <f t="shared" si="37"/>
        <v>15354.8941</v>
      </c>
      <c r="BN35" s="53">
        <f t="shared" si="37"/>
        <v>14558.2935</v>
      </c>
      <c r="BO35" s="53">
        <f t="shared" si="37"/>
        <v>11481.622100000001</v>
      </c>
      <c r="BP35" s="53">
        <f t="shared" si="37"/>
        <v>9217.9920000000002</v>
      </c>
    </row>
    <row r="36" spans="1:68" s="48" customFormat="1" x14ac:dyDescent="0.25">
      <c r="A36" s="48" t="s">
        <v>91</v>
      </c>
      <c r="B36" s="48" t="s">
        <v>68</v>
      </c>
      <c r="C36" s="48" t="s">
        <v>95</v>
      </c>
      <c r="D36" s="97">
        <v>44957</v>
      </c>
      <c r="E36" s="97">
        <v>44986</v>
      </c>
      <c r="F36" s="52">
        <v>10527.0584</v>
      </c>
      <c r="G36" s="52">
        <v>10866.695100000001</v>
      </c>
      <c r="H36" s="52">
        <v>15824.6723</v>
      </c>
      <c r="I36" s="52">
        <v>17170.9738</v>
      </c>
      <c r="J36" s="52">
        <v>19252.543000000001</v>
      </c>
      <c r="K36" s="52">
        <v>17690.528900000001</v>
      </c>
      <c r="L36" s="52">
        <v>17820.500100000001</v>
      </c>
      <c r="M36" s="52">
        <v>16955.778699999999</v>
      </c>
      <c r="N36" s="52">
        <v>15502.946400000001</v>
      </c>
      <c r="O36" s="52">
        <v>14664.367899999999</v>
      </c>
      <c r="P36" s="52">
        <v>11375.992200000001</v>
      </c>
      <c r="Q36" s="52">
        <v>9090.7592000000004</v>
      </c>
      <c r="R36" s="52">
        <f t="shared" si="36"/>
        <v>176742.81600000002</v>
      </c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53"/>
      <c r="BF36" s="53">
        <f t="shared" ref="BF36:BF37" si="38">G36</f>
        <v>10866.695100000001</v>
      </c>
      <c r="BG36" s="53">
        <f t="shared" si="37"/>
        <v>15824.6723</v>
      </c>
      <c r="BH36" s="53">
        <f t="shared" si="37"/>
        <v>17170.9738</v>
      </c>
      <c r="BI36" s="53">
        <f t="shared" si="37"/>
        <v>19252.543000000001</v>
      </c>
      <c r="BJ36" s="53">
        <f t="shared" si="37"/>
        <v>17690.528900000001</v>
      </c>
      <c r="BK36" s="53">
        <f t="shared" si="37"/>
        <v>17820.500100000001</v>
      </c>
      <c r="BL36" s="53">
        <f t="shared" si="37"/>
        <v>16955.778699999999</v>
      </c>
      <c r="BM36" s="53">
        <f t="shared" si="37"/>
        <v>15502.946400000001</v>
      </c>
      <c r="BN36" s="53">
        <f t="shared" si="37"/>
        <v>14664.367899999999</v>
      </c>
      <c r="BO36" s="53">
        <f t="shared" si="37"/>
        <v>11375.992200000001</v>
      </c>
      <c r="BP36" s="53">
        <f t="shared" si="37"/>
        <v>9090.7592000000004</v>
      </c>
    </row>
    <row r="37" spans="1:68" s="48" customFormat="1" x14ac:dyDescent="0.25">
      <c r="A37" s="48" t="s">
        <v>91</v>
      </c>
      <c r="B37" s="48" t="s">
        <v>69</v>
      </c>
      <c r="C37" s="48" t="s">
        <v>95</v>
      </c>
      <c r="D37" s="97">
        <v>44957</v>
      </c>
      <c r="E37" s="97">
        <v>44986</v>
      </c>
      <c r="F37" s="52">
        <v>10847.716899999999</v>
      </c>
      <c r="G37" s="52">
        <v>11072.6158</v>
      </c>
      <c r="H37" s="52">
        <v>16054.8397</v>
      </c>
      <c r="I37" s="52">
        <v>17401.269199999999</v>
      </c>
      <c r="J37" s="52">
        <v>19496.184399999998</v>
      </c>
      <c r="K37" s="52">
        <v>17325.383999999998</v>
      </c>
      <c r="L37" s="52">
        <v>17246.274099999999</v>
      </c>
      <c r="M37" s="52">
        <v>16547.378799999999</v>
      </c>
      <c r="N37" s="52">
        <v>15261.2696</v>
      </c>
      <c r="O37" s="52">
        <v>14756.525</v>
      </c>
      <c r="P37" s="52">
        <v>11659.219800000001</v>
      </c>
      <c r="Q37" s="52">
        <v>9390.8058999999994</v>
      </c>
      <c r="R37" s="52">
        <f t="shared" si="36"/>
        <v>177059.48319999996</v>
      </c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53"/>
      <c r="BF37" s="53">
        <f t="shared" si="38"/>
        <v>11072.6158</v>
      </c>
      <c r="BG37" s="53">
        <f t="shared" si="37"/>
        <v>16054.8397</v>
      </c>
      <c r="BH37" s="53">
        <f t="shared" si="37"/>
        <v>17401.269199999999</v>
      </c>
      <c r="BI37" s="53">
        <f t="shared" si="37"/>
        <v>19496.184399999998</v>
      </c>
      <c r="BJ37" s="53">
        <f t="shared" si="37"/>
        <v>17325.383999999998</v>
      </c>
      <c r="BK37" s="53">
        <f t="shared" si="37"/>
        <v>17246.274099999999</v>
      </c>
      <c r="BL37" s="53">
        <f t="shared" si="37"/>
        <v>16547.378799999999</v>
      </c>
      <c r="BM37" s="53">
        <f t="shared" si="37"/>
        <v>15261.2696</v>
      </c>
      <c r="BN37" s="53">
        <f t="shared" si="37"/>
        <v>14756.525</v>
      </c>
      <c r="BO37" s="53">
        <f t="shared" si="37"/>
        <v>11659.219800000001</v>
      </c>
      <c r="BP37" s="53">
        <f t="shared" si="37"/>
        <v>9390.8058999999994</v>
      </c>
    </row>
    <row r="38" spans="1:68" x14ac:dyDescent="0.25">
      <c r="A38" t="s">
        <v>91</v>
      </c>
      <c r="B38" t="s">
        <v>72</v>
      </c>
      <c r="C38" t="s">
        <v>95</v>
      </c>
      <c r="D38" s="97">
        <v>45077</v>
      </c>
      <c r="E38" s="97">
        <v>45108</v>
      </c>
      <c r="F38" s="54">
        <v>10856.158299999999</v>
      </c>
      <c r="G38" s="54">
        <v>11141.6888</v>
      </c>
      <c r="H38" s="54">
        <v>16174.533100000001</v>
      </c>
      <c r="I38" s="54">
        <v>17416.7454</v>
      </c>
      <c r="J38" s="54">
        <v>19487.562900000001</v>
      </c>
      <c r="K38" s="54">
        <v>17225.624299999999</v>
      </c>
      <c r="L38" s="54">
        <v>17238.261399999999</v>
      </c>
      <c r="M38" s="54">
        <v>16485.740699999998</v>
      </c>
      <c r="N38" s="54">
        <v>15304.441800000001</v>
      </c>
      <c r="O38" s="54">
        <v>14782.563899999999</v>
      </c>
      <c r="P38" s="54">
        <v>11678.0969</v>
      </c>
      <c r="Q38" s="54">
        <v>9419.4673999999995</v>
      </c>
      <c r="R38" s="54">
        <f>SUM(F38:Q38)</f>
        <v>177210.8849</v>
      </c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4"/>
      <c r="BF38" s="74"/>
      <c r="BG38" s="74"/>
      <c r="BH38" s="74"/>
      <c r="BI38" s="74"/>
      <c r="BJ38" s="74">
        <f t="shared" ref="BJ38:BJ39" si="39">K38</f>
        <v>17225.624299999999</v>
      </c>
      <c r="BK38" s="74">
        <f t="shared" si="37"/>
        <v>17238.261399999999</v>
      </c>
      <c r="BL38" s="74">
        <f t="shared" si="37"/>
        <v>16485.740699999998</v>
      </c>
      <c r="BM38" s="74">
        <f t="shared" si="37"/>
        <v>15304.441800000001</v>
      </c>
      <c r="BN38" s="74">
        <f t="shared" si="37"/>
        <v>14782.563899999999</v>
      </c>
      <c r="BO38" s="74">
        <f t="shared" si="37"/>
        <v>11678.0969</v>
      </c>
      <c r="BP38" s="74">
        <f t="shared" si="37"/>
        <v>9419.4673999999995</v>
      </c>
    </row>
    <row r="39" spans="1:68" x14ac:dyDescent="0.25">
      <c r="A39" t="s">
        <v>91</v>
      </c>
      <c r="B39" t="s">
        <v>71</v>
      </c>
      <c r="C39" t="s">
        <v>95</v>
      </c>
      <c r="D39" s="97">
        <v>45077</v>
      </c>
      <c r="E39" s="97">
        <v>45108</v>
      </c>
      <c r="F39" s="54">
        <v>10537.7629</v>
      </c>
      <c r="G39" s="54">
        <v>10824.9794</v>
      </c>
      <c r="H39" s="54">
        <v>15859.714900000001</v>
      </c>
      <c r="I39" s="54">
        <v>17141.210599999999</v>
      </c>
      <c r="J39" s="54">
        <v>19218.957900000001</v>
      </c>
      <c r="K39" s="54">
        <v>17190.684399999998</v>
      </c>
      <c r="L39" s="54">
        <v>17255.7922</v>
      </c>
      <c r="M39" s="54">
        <v>16219.004999999999</v>
      </c>
      <c r="N39" s="54">
        <v>15181.261699999999</v>
      </c>
      <c r="O39" s="54">
        <v>14584.0224</v>
      </c>
      <c r="P39" s="54">
        <v>11305.9184</v>
      </c>
      <c r="Q39" s="54">
        <v>9056.1151000000009</v>
      </c>
      <c r="R39" s="54">
        <f t="shared" si="36"/>
        <v>174375.42489999998</v>
      </c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4"/>
      <c r="BF39" s="74"/>
      <c r="BG39" s="74"/>
      <c r="BH39" s="74"/>
      <c r="BI39" s="74"/>
      <c r="BJ39" s="74">
        <f t="shared" si="39"/>
        <v>17190.684399999998</v>
      </c>
      <c r="BK39" s="74">
        <f t="shared" si="37"/>
        <v>17255.7922</v>
      </c>
      <c r="BL39" s="74">
        <f t="shared" si="37"/>
        <v>16219.004999999999</v>
      </c>
      <c r="BM39" s="74">
        <f t="shared" si="37"/>
        <v>15181.261699999999</v>
      </c>
      <c r="BN39" s="74">
        <f t="shared" si="37"/>
        <v>14584.0224</v>
      </c>
      <c r="BO39" s="74">
        <f t="shared" si="37"/>
        <v>11305.9184</v>
      </c>
      <c r="BP39" s="74">
        <f t="shared" si="37"/>
        <v>9056.1151000000009</v>
      </c>
    </row>
    <row r="40" spans="1:68" x14ac:dyDescent="0.25">
      <c r="A40" t="s">
        <v>91</v>
      </c>
      <c r="B40" t="s">
        <v>66</v>
      </c>
      <c r="C40" t="s">
        <v>95</v>
      </c>
      <c r="D40" s="97">
        <v>45077</v>
      </c>
      <c r="E40" s="97">
        <v>45108</v>
      </c>
      <c r="F40" s="54">
        <v>10832.382299999999</v>
      </c>
      <c r="G40" s="54">
        <v>11028.821900000001</v>
      </c>
      <c r="H40" s="54">
        <v>15844.610699999999</v>
      </c>
      <c r="I40" s="54">
        <v>17196.860700000001</v>
      </c>
      <c r="J40" s="54">
        <v>18795.0985</v>
      </c>
      <c r="K40" s="54">
        <v>16609.411199999999</v>
      </c>
      <c r="L40" s="54">
        <v>17236.212100000001</v>
      </c>
      <c r="M40" s="54">
        <v>16266.9233</v>
      </c>
      <c r="N40" s="54">
        <v>14053.583500000001</v>
      </c>
      <c r="O40" s="54">
        <v>13466.766299999999</v>
      </c>
      <c r="P40" s="54">
        <v>10767.6806</v>
      </c>
      <c r="Q40" s="54">
        <v>9327.3359999999993</v>
      </c>
      <c r="R40" s="54">
        <f t="shared" ref="R40:R50" si="40">SUM(F40:Q40)</f>
        <v>171425.68710000001</v>
      </c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4"/>
      <c r="BF40" s="74"/>
      <c r="BG40" s="74"/>
      <c r="BH40" s="74"/>
      <c r="BI40" s="74"/>
      <c r="BJ40" s="74">
        <f t="shared" ref="BJ40" si="41">K40</f>
        <v>16609.411199999999</v>
      </c>
      <c r="BK40" s="74">
        <f t="shared" si="37"/>
        <v>17236.212100000001</v>
      </c>
      <c r="BL40" s="74">
        <f t="shared" si="37"/>
        <v>16266.9233</v>
      </c>
      <c r="BM40" s="74">
        <f t="shared" si="37"/>
        <v>14053.583500000001</v>
      </c>
      <c r="BN40" s="74">
        <f t="shared" si="37"/>
        <v>13466.766299999999</v>
      </c>
      <c r="BO40" s="74">
        <f t="shared" si="37"/>
        <v>10767.6806</v>
      </c>
      <c r="BP40" s="74">
        <f t="shared" si="37"/>
        <v>9327.3359999999993</v>
      </c>
    </row>
    <row r="41" spans="1:68" s="48" customFormat="1" x14ac:dyDescent="0.25">
      <c r="A41" s="48" t="s">
        <v>91</v>
      </c>
      <c r="B41" s="48" t="s">
        <v>70</v>
      </c>
      <c r="C41" s="48" t="s">
        <v>96</v>
      </c>
      <c r="D41" s="49">
        <v>45382</v>
      </c>
      <c r="E41" s="49">
        <v>45413</v>
      </c>
      <c r="F41" s="52">
        <v>11408.234700000001</v>
      </c>
      <c r="G41" s="52">
        <v>11851.966</v>
      </c>
      <c r="H41" s="52">
        <v>14879.1008</v>
      </c>
      <c r="I41" s="52">
        <v>15282.586600000001</v>
      </c>
      <c r="J41" s="52">
        <v>15712.3526</v>
      </c>
      <c r="K41" s="52">
        <v>13876.989799999999</v>
      </c>
      <c r="L41" s="52">
        <v>14533.2328</v>
      </c>
      <c r="M41" s="52">
        <v>14361.747300000001</v>
      </c>
      <c r="N41" s="52">
        <v>13173.636200000001</v>
      </c>
      <c r="O41" s="52">
        <v>13065.661400000001</v>
      </c>
      <c r="P41" s="52">
        <v>11322.397800000001</v>
      </c>
      <c r="Q41" s="52">
        <v>10709.3824</v>
      </c>
      <c r="R41" s="52">
        <f t="shared" si="40"/>
        <v>160177.28840000002</v>
      </c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</row>
    <row r="42" spans="1:68" s="48" customFormat="1" x14ac:dyDescent="0.25">
      <c r="A42" s="48" t="s">
        <v>91</v>
      </c>
      <c r="B42" s="48" t="s">
        <v>73</v>
      </c>
      <c r="C42" s="48" t="s">
        <v>95</v>
      </c>
      <c r="D42" s="49">
        <v>45382</v>
      </c>
      <c r="E42" s="49">
        <v>45413</v>
      </c>
      <c r="F42" s="52">
        <v>10663.3316</v>
      </c>
      <c r="G42" s="52">
        <v>10835.435799999999</v>
      </c>
      <c r="H42" s="52">
        <v>15497.086799999999</v>
      </c>
      <c r="I42" s="52">
        <v>16662.4274</v>
      </c>
      <c r="J42" s="52">
        <v>18927.910500000002</v>
      </c>
      <c r="K42" s="52">
        <v>17259.4316</v>
      </c>
      <c r="L42" s="52">
        <v>17144.171699999999</v>
      </c>
      <c r="M42" s="52">
        <v>16222.6072</v>
      </c>
      <c r="N42" s="52">
        <v>15098.9818</v>
      </c>
      <c r="O42" s="52">
        <v>14765.897499999999</v>
      </c>
      <c r="P42" s="52">
        <v>11579.0203</v>
      </c>
      <c r="Q42" s="52">
        <v>9278.6023000000005</v>
      </c>
      <c r="R42" s="52">
        <f t="shared" si="40"/>
        <v>173934.9045</v>
      </c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</row>
    <row r="43" spans="1:68" s="48" customFormat="1" x14ac:dyDescent="0.25">
      <c r="A43" s="48" t="s">
        <v>91</v>
      </c>
      <c r="B43" s="48" t="s">
        <v>74</v>
      </c>
      <c r="C43" s="48" t="s">
        <v>96</v>
      </c>
      <c r="D43" s="49">
        <v>45382</v>
      </c>
      <c r="E43" s="49">
        <v>45413</v>
      </c>
      <c r="F43" s="52">
        <v>9706.9559000000008</v>
      </c>
      <c r="G43" s="52">
        <v>9805.5051000000003</v>
      </c>
      <c r="H43" s="52">
        <v>13604.034600000001</v>
      </c>
      <c r="I43" s="52">
        <v>14681.881600000001</v>
      </c>
      <c r="J43" s="52">
        <v>16116.4553</v>
      </c>
      <c r="K43" s="52">
        <v>14692.888300000001</v>
      </c>
      <c r="L43" s="52">
        <v>14696.3521</v>
      </c>
      <c r="M43" s="52">
        <v>14400.489</v>
      </c>
      <c r="N43" s="52">
        <v>13557.442999999999</v>
      </c>
      <c r="O43" s="52">
        <v>13255.2279</v>
      </c>
      <c r="P43" s="52">
        <v>10776.2744</v>
      </c>
      <c r="Q43" s="52">
        <v>8964.8081999999995</v>
      </c>
      <c r="R43" s="52">
        <f t="shared" si="40"/>
        <v>154258.31540000002</v>
      </c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</row>
    <row r="44" spans="1:68" s="48" customFormat="1" x14ac:dyDescent="0.25">
      <c r="A44" s="48" t="s">
        <v>91</v>
      </c>
      <c r="B44" s="48" t="s">
        <v>80</v>
      </c>
      <c r="C44" s="48" t="s">
        <v>95</v>
      </c>
      <c r="D44" s="49">
        <v>45382</v>
      </c>
      <c r="E44" s="49">
        <v>45413</v>
      </c>
      <c r="F44" s="52">
        <v>10206.323</v>
      </c>
      <c r="G44" s="52">
        <v>10694.3334</v>
      </c>
      <c r="H44" s="52">
        <v>15371.4879</v>
      </c>
      <c r="I44" s="52">
        <v>16700.162400000001</v>
      </c>
      <c r="J44" s="52">
        <v>18720.8115</v>
      </c>
      <c r="K44" s="52">
        <v>17421.137299999999</v>
      </c>
      <c r="L44" s="52">
        <v>17668.608899999999</v>
      </c>
      <c r="M44" s="52">
        <v>16862.636999999999</v>
      </c>
      <c r="N44" s="52">
        <v>15353.8887</v>
      </c>
      <c r="O44" s="52">
        <v>14480.868</v>
      </c>
      <c r="P44" s="52">
        <v>11280.484399999999</v>
      </c>
      <c r="Q44" s="52">
        <v>8903.1816999999992</v>
      </c>
      <c r="R44" s="52">
        <f t="shared" si="40"/>
        <v>173663.92419999995</v>
      </c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</row>
    <row r="45" spans="1:68" s="48" customFormat="1" x14ac:dyDescent="0.25">
      <c r="A45" s="48" t="s">
        <v>91</v>
      </c>
      <c r="B45" s="48" t="s">
        <v>81</v>
      </c>
      <c r="C45" s="48" t="s">
        <v>95</v>
      </c>
      <c r="D45" s="49">
        <v>45382</v>
      </c>
      <c r="E45" s="49">
        <v>45413</v>
      </c>
      <c r="F45" s="52">
        <v>10308.9264</v>
      </c>
      <c r="G45" s="52">
        <v>10802.552299999999</v>
      </c>
      <c r="H45" s="52">
        <v>15523.888999999999</v>
      </c>
      <c r="I45" s="52">
        <v>16864.0344</v>
      </c>
      <c r="J45" s="52">
        <v>18906.4794</v>
      </c>
      <c r="K45" s="52">
        <v>17593.629700000001</v>
      </c>
      <c r="L45" s="52">
        <v>17841.7742</v>
      </c>
      <c r="M45" s="52">
        <v>17026.312699999999</v>
      </c>
      <c r="N45" s="52">
        <v>15504.7086</v>
      </c>
      <c r="O45" s="52">
        <v>14626.581</v>
      </c>
      <c r="P45" s="52">
        <v>11395.461300000001</v>
      </c>
      <c r="Q45" s="52">
        <v>8993.3179</v>
      </c>
      <c r="R45" s="52">
        <f t="shared" si="40"/>
        <v>175387.66690000001</v>
      </c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</row>
    <row r="46" spans="1:68" s="48" customFormat="1" x14ac:dyDescent="0.25">
      <c r="A46" s="48" t="s">
        <v>91</v>
      </c>
      <c r="B46" s="48" t="s">
        <v>75</v>
      </c>
      <c r="C46" s="48" t="s">
        <v>95</v>
      </c>
      <c r="D46" s="49">
        <v>45382</v>
      </c>
      <c r="E46" s="49">
        <v>45413</v>
      </c>
      <c r="F46" s="52">
        <v>11421.260200000001</v>
      </c>
      <c r="G46" s="52">
        <v>11720.3508</v>
      </c>
      <c r="H46" s="52">
        <v>15952.726500000001</v>
      </c>
      <c r="I46" s="52">
        <v>17259.451700000001</v>
      </c>
      <c r="J46" s="52">
        <v>19115.269799999998</v>
      </c>
      <c r="K46" s="52">
        <v>17087.7611</v>
      </c>
      <c r="L46" s="52">
        <v>17792.440500000001</v>
      </c>
      <c r="M46" s="52">
        <v>16705.111700000001</v>
      </c>
      <c r="N46" s="52">
        <v>14540.4236</v>
      </c>
      <c r="O46" s="52">
        <v>14252.953600000001</v>
      </c>
      <c r="P46" s="52">
        <v>11660.231900000001</v>
      </c>
      <c r="Q46" s="52">
        <v>9849.3040999999994</v>
      </c>
      <c r="R46" s="52">
        <f t="shared" si="40"/>
        <v>177357.28550000003</v>
      </c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</row>
    <row r="47" spans="1:68" s="48" customFormat="1" x14ac:dyDescent="0.25">
      <c r="A47" s="48" t="s">
        <v>91</v>
      </c>
      <c r="B47" s="48" t="s">
        <v>78</v>
      </c>
      <c r="C47" s="48" t="s">
        <v>95</v>
      </c>
      <c r="D47" s="49">
        <v>45382</v>
      </c>
      <c r="E47" s="49">
        <v>45413</v>
      </c>
      <c r="F47" s="52">
        <v>12152.6621</v>
      </c>
      <c r="G47" s="52">
        <v>12748.2107</v>
      </c>
      <c r="H47" s="52">
        <v>16896.4568</v>
      </c>
      <c r="I47" s="52">
        <v>18010.031599999998</v>
      </c>
      <c r="J47" s="52">
        <v>19493.748100000001</v>
      </c>
      <c r="K47" s="52">
        <v>16951.060399999998</v>
      </c>
      <c r="L47" s="52">
        <v>17299.0484</v>
      </c>
      <c r="M47" s="52">
        <v>16762.384600000001</v>
      </c>
      <c r="N47" s="52">
        <v>15208.197</v>
      </c>
      <c r="O47" s="52">
        <v>14959.7752</v>
      </c>
      <c r="P47" s="52">
        <v>12629.0798</v>
      </c>
      <c r="Q47" s="52">
        <v>10874.7934</v>
      </c>
      <c r="R47" s="52">
        <f t="shared" si="40"/>
        <v>183985.44810000001</v>
      </c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</row>
    <row r="48" spans="1:68" s="48" customFormat="1" x14ac:dyDescent="0.25">
      <c r="A48" s="48" t="s">
        <v>91</v>
      </c>
      <c r="B48" s="48" t="s">
        <v>79</v>
      </c>
      <c r="C48" s="48" t="s">
        <v>95</v>
      </c>
      <c r="D48" s="49">
        <v>45382</v>
      </c>
      <c r="E48" s="49">
        <v>45413</v>
      </c>
      <c r="F48" s="52">
        <v>12243.6368</v>
      </c>
      <c r="G48" s="52">
        <v>12884.448399999999</v>
      </c>
      <c r="H48" s="52">
        <v>17025.447899999999</v>
      </c>
      <c r="I48" s="52">
        <v>18147.781299999999</v>
      </c>
      <c r="J48" s="52">
        <v>19661.236000000001</v>
      </c>
      <c r="K48" s="52">
        <v>17170.2598</v>
      </c>
      <c r="L48" s="52">
        <v>17113.6469</v>
      </c>
      <c r="M48" s="52">
        <v>16774.184499999999</v>
      </c>
      <c r="N48" s="52">
        <v>15279.0679</v>
      </c>
      <c r="O48" s="52">
        <v>15101.674999999999</v>
      </c>
      <c r="P48" s="52">
        <v>12730.259599999999</v>
      </c>
      <c r="Q48" s="52">
        <v>10978.368</v>
      </c>
      <c r="R48" s="52">
        <f t="shared" si="40"/>
        <v>185110.01209999996</v>
      </c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</row>
    <row r="49" spans="1:68" s="48" customFormat="1" x14ac:dyDescent="0.25">
      <c r="A49" s="48" t="s">
        <v>91</v>
      </c>
      <c r="B49" s="48" t="s">
        <v>76</v>
      </c>
      <c r="C49" s="48" t="s">
        <v>95</v>
      </c>
      <c r="D49" s="49">
        <v>45382</v>
      </c>
      <c r="E49" s="49">
        <v>45413</v>
      </c>
      <c r="F49" s="52">
        <v>11335.200500000001</v>
      </c>
      <c r="G49" s="52">
        <v>11692.5201</v>
      </c>
      <c r="H49" s="52">
        <v>15946.883900000001</v>
      </c>
      <c r="I49" s="52">
        <v>17201.501400000001</v>
      </c>
      <c r="J49" s="52">
        <v>19047.6607</v>
      </c>
      <c r="K49" s="52">
        <v>17071.6911</v>
      </c>
      <c r="L49" s="52">
        <v>17831.567999999999</v>
      </c>
      <c r="M49" s="52">
        <v>16755.498200000002</v>
      </c>
      <c r="N49" s="52">
        <v>14389.1713</v>
      </c>
      <c r="O49" s="52">
        <v>14106.2826</v>
      </c>
      <c r="P49" s="52">
        <v>11540.7925</v>
      </c>
      <c r="Q49" s="52">
        <v>9671.5712000000003</v>
      </c>
      <c r="R49" s="52">
        <f t="shared" si="40"/>
        <v>176590.34150000001</v>
      </c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</row>
    <row r="50" spans="1:68" s="48" customFormat="1" x14ac:dyDescent="0.25">
      <c r="A50" s="48" t="s">
        <v>91</v>
      </c>
      <c r="B50" s="48" t="s">
        <v>77</v>
      </c>
      <c r="C50" s="48" t="s">
        <v>95</v>
      </c>
      <c r="D50" s="49">
        <v>45382</v>
      </c>
      <c r="E50" s="49">
        <v>45413</v>
      </c>
      <c r="F50" s="52">
        <v>12835.9658</v>
      </c>
      <c r="G50" s="52">
        <v>13296.2682</v>
      </c>
      <c r="H50" s="52">
        <v>17203.091</v>
      </c>
      <c r="I50" s="52">
        <v>18094.252700000001</v>
      </c>
      <c r="J50" s="52">
        <v>19350.540199999999</v>
      </c>
      <c r="K50" s="52">
        <v>16858.4568</v>
      </c>
      <c r="L50" s="52">
        <v>17317.203600000001</v>
      </c>
      <c r="M50" s="52">
        <v>16851.2637</v>
      </c>
      <c r="N50" s="52">
        <v>15207.4678</v>
      </c>
      <c r="O50" s="52">
        <v>15161.402400000001</v>
      </c>
      <c r="P50" s="52">
        <v>12966.2454</v>
      </c>
      <c r="Q50" s="52">
        <v>11503.002399999999</v>
      </c>
      <c r="R50" s="52">
        <f t="shared" si="40"/>
        <v>186645.16000000003</v>
      </c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</row>
    <row r="51" spans="1:68" x14ac:dyDescent="0.25">
      <c r="A51" t="s">
        <v>91</v>
      </c>
      <c r="B51" t="s">
        <v>82</v>
      </c>
      <c r="C51" t="s">
        <v>96</v>
      </c>
      <c r="D51" s="45">
        <v>45747</v>
      </c>
      <c r="E51" s="45">
        <v>45778</v>
      </c>
      <c r="F51" s="54">
        <v>11423.3951</v>
      </c>
      <c r="G51" s="54">
        <v>11776.0738</v>
      </c>
      <c r="H51" s="54">
        <v>14766.367099999999</v>
      </c>
      <c r="I51" s="54">
        <v>15185.708500000001</v>
      </c>
      <c r="J51" s="54">
        <v>15833.4612</v>
      </c>
      <c r="K51" s="54">
        <v>14034.2256</v>
      </c>
      <c r="L51" s="54">
        <v>14662.542299999999</v>
      </c>
      <c r="M51" s="54">
        <v>14307.700800000001</v>
      </c>
      <c r="N51" s="54">
        <v>13186.090700000001</v>
      </c>
      <c r="O51" s="54">
        <v>13092.9043</v>
      </c>
      <c r="P51" s="54">
        <v>11399.8884</v>
      </c>
      <c r="Q51" s="54">
        <v>10536.7497</v>
      </c>
      <c r="R51" s="54">
        <f t="shared" si="36"/>
        <v>160205.10749999998</v>
      </c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</row>
    <row r="52" spans="1:68" x14ac:dyDescent="0.25">
      <c r="A52" t="s">
        <v>91</v>
      </c>
      <c r="B52" t="s">
        <v>83</v>
      </c>
      <c r="C52" t="s">
        <v>96</v>
      </c>
      <c r="D52" s="45">
        <v>45747</v>
      </c>
      <c r="E52" s="45">
        <v>45778</v>
      </c>
      <c r="F52" s="54">
        <v>11616.2125</v>
      </c>
      <c r="G52" s="54">
        <v>11985.386200000001</v>
      </c>
      <c r="H52" s="54">
        <v>15008.956200000001</v>
      </c>
      <c r="I52" s="54">
        <v>15424.3262</v>
      </c>
      <c r="J52" s="54">
        <v>16059.763199999999</v>
      </c>
      <c r="K52" s="54">
        <v>14145.0592</v>
      </c>
      <c r="L52" s="54">
        <v>14565.8022</v>
      </c>
      <c r="M52" s="54">
        <v>14431.4372</v>
      </c>
      <c r="N52" s="54">
        <v>13150.195900000001</v>
      </c>
      <c r="O52" s="54">
        <v>13440.882</v>
      </c>
      <c r="P52" s="54">
        <v>11872.690399999999</v>
      </c>
      <c r="Q52" s="54">
        <v>11034.5347</v>
      </c>
      <c r="R52" s="54">
        <f t="shared" si="36"/>
        <v>162735.24590000001</v>
      </c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</row>
    <row r="53" spans="1:68" x14ac:dyDescent="0.25">
      <c r="A53" t="s">
        <v>91</v>
      </c>
      <c r="B53" t="s">
        <v>84</v>
      </c>
      <c r="C53" t="s">
        <v>96</v>
      </c>
      <c r="D53" s="45">
        <v>45747</v>
      </c>
      <c r="E53" s="45">
        <v>45778</v>
      </c>
      <c r="F53" s="54">
        <v>11425.62</v>
      </c>
      <c r="G53" s="54">
        <v>11773.7649</v>
      </c>
      <c r="H53" s="54">
        <v>14768.2781</v>
      </c>
      <c r="I53" s="54">
        <v>15183.3935</v>
      </c>
      <c r="J53" s="54">
        <v>15828.469499999999</v>
      </c>
      <c r="K53" s="54">
        <v>14024.5993</v>
      </c>
      <c r="L53" s="54">
        <v>14651.7058</v>
      </c>
      <c r="M53" s="54">
        <v>14301.8802</v>
      </c>
      <c r="N53" s="54">
        <v>13183.0512</v>
      </c>
      <c r="O53" s="54">
        <v>13091.4938</v>
      </c>
      <c r="P53" s="54">
        <v>11396.7786</v>
      </c>
      <c r="Q53" s="54">
        <v>10533.690199999999</v>
      </c>
      <c r="R53" s="54">
        <f t="shared" si="36"/>
        <v>160162.72510000001</v>
      </c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</row>
    <row r="54" spans="1:68" x14ac:dyDescent="0.25">
      <c r="A54" t="s">
        <v>91</v>
      </c>
      <c r="B54" t="s">
        <v>85</v>
      </c>
      <c r="C54" t="s">
        <v>95</v>
      </c>
      <c r="D54" s="45">
        <v>45747</v>
      </c>
      <c r="E54" s="45">
        <v>45778</v>
      </c>
      <c r="F54" s="54">
        <v>10496.361999999999</v>
      </c>
      <c r="G54" s="54">
        <v>10531.302600000001</v>
      </c>
      <c r="H54" s="54">
        <v>14113.2652</v>
      </c>
      <c r="I54" s="54">
        <v>14975.4895</v>
      </c>
      <c r="J54" s="54">
        <v>15956.8894</v>
      </c>
      <c r="K54" s="54">
        <v>14464.907300000001</v>
      </c>
      <c r="L54" s="54">
        <v>15115.438099999999</v>
      </c>
      <c r="M54" s="54">
        <v>14450.3084</v>
      </c>
      <c r="N54" s="54">
        <v>12604.8941</v>
      </c>
      <c r="O54" s="54">
        <v>12529.3264</v>
      </c>
      <c r="P54" s="54">
        <v>10700.185600000001</v>
      </c>
      <c r="Q54" s="54">
        <v>8795.8929000000007</v>
      </c>
      <c r="R54" s="54">
        <f t="shared" si="36"/>
        <v>154734.26149999999</v>
      </c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</row>
    <row r="55" spans="1:68" x14ac:dyDescent="0.25">
      <c r="A55" t="s">
        <v>91</v>
      </c>
      <c r="B55" t="s">
        <v>86</v>
      </c>
      <c r="C55" t="s">
        <v>96</v>
      </c>
      <c r="D55" s="45">
        <v>45747</v>
      </c>
      <c r="E55" s="45">
        <v>45778</v>
      </c>
      <c r="F55" s="54">
        <v>9861.7401000000009</v>
      </c>
      <c r="G55" s="54">
        <v>9965.7039000000004</v>
      </c>
      <c r="H55" s="54">
        <v>13860.681699999999</v>
      </c>
      <c r="I55" s="54">
        <v>14918.450800000001</v>
      </c>
      <c r="J55" s="54">
        <v>16250.670400000001</v>
      </c>
      <c r="K55" s="54">
        <v>14881.4378</v>
      </c>
      <c r="L55" s="54">
        <v>14973.7914</v>
      </c>
      <c r="M55" s="54">
        <v>14559.329</v>
      </c>
      <c r="N55" s="54">
        <v>13790.024299999999</v>
      </c>
      <c r="O55" s="54">
        <v>13462.0869</v>
      </c>
      <c r="P55" s="54">
        <v>10843.1096</v>
      </c>
      <c r="Q55" s="54">
        <v>9038.5282999999999</v>
      </c>
      <c r="R55" s="54">
        <f t="shared" si="36"/>
        <v>156405.55420000001</v>
      </c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</row>
    <row r="56" spans="1:68" x14ac:dyDescent="0.25">
      <c r="A56" t="s">
        <v>91</v>
      </c>
      <c r="B56" t="s">
        <v>87</v>
      </c>
      <c r="C56" t="s">
        <v>95</v>
      </c>
      <c r="D56" s="45">
        <v>45747</v>
      </c>
      <c r="E56" s="45">
        <v>45778</v>
      </c>
      <c r="F56" s="54">
        <v>11368.916300000001</v>
      </c>
      <c r="G56" s="54">
        <v>11679.530699999999</v>
      </c>
      <c r="H56" s="54">
        <v>15875.062599999999</v>
      </c>
      <c r="I56" s="54">
        <v>17189.734</v>
      </c>
      <c r="J56" s="54">
        <v>19039.028600000001</v>
      </c>
      <c r="K56" s="54">
        <v>16895.414000000001</v>
      </c>
      <c r="L56" s="54">
        <v>17544.1522</v>
      </c>
      <c r="M56" s="54">
        <v>16432.493699999999</v>
      </c>
      <c r="N56" s="54">
        <v>14497.9792</v>
      </c>
      <c r="O56" s="54">
        <v>14288.775</v>
      </c>
      <c r="P56" s="54">
        <v>11656.821400000001</v>
      </c>
      <c r="Q56" s="54">
        <v>9919.2394999999997</v>
      </c>
      <c r="R56" s="54">
        <f t="shared" si="36"/>
        <v>176387.14719999998</v>
      </c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</row>
    <row r="57" spans="1:68" x14ac:dyDescent="0.25">
      <c r="A57" t="s">
        <v>91</v>
      </c>
      <c r="B57" t="s">
        <v>88</v>
      </c>
      <c r="C57" t="s">
        <v>95</v>
      </c>
      <c r="D57" s="45">
        <v>45747</v>
      </c>
      <c r="E57" s="45">
        <v>45778</v>
      </c>
      <c r="F57" s="54">
        <v>11468.9902</v>
      </c>
      <c r="G57" s="54">
        <v>11695.125700000001</v>
      </c>
      <c r="H57" s="54">
        <v>15938.5074</v>
      </c>
      <c r="I57" s="54">
        <v>17163.728999999999</v>
      </c>
      <c r="J57" s="54">
        <v>18832.123299999999</v>
      </c>
      <c r="K57" s="54">
        <v>16883.833299999998</v>
      </c>
      <c r="L57" s="54">
        <v>17398.594799999999</v>
      </c>
      <c r="M57" s="54">
        <v>16415.349399999999</v>
      </c>
      <c r="N57" s="54">
        <v>14304.162700000001</v>
      </c>
      <c r="O57" s="54">
        <v>14067.3537</v>
      </c>
      <c r="P57" s="54">
        <v>11441.6296</v>
      </c>
      <c r="Q57" s="54">
        <v>9986.5141999999996</v>
      </c>
      <c r="R57" s="54">
        <f t="shared" si="36"/>
        <v>175595.91330000004</v>
      </c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</row>
    <row r="58" spans="1:68" s="44" customFormat="1" x14ac:dyDescent="0.25">
      <c r="A58" s="44" t="s">
        <v>91</v>
      </c>
      <c r="B58" s="44" t="s">
        <v>89</v>
      </c>
      <c r="C58" s="44" t="s">
        <v>95</v>
      </c>
      <c r="D58" s="46">
        <v>45747</v>
      </c>
      <c r="E58" s="46">
        <v>45778</v>
      </c>
      <c r="F58" s="55">
        <v>11428.6047</v>
      </c>
      <c r="G58" s="55">
        <v>11724.9791</v>
      </c>
      <c r="H58" s="55">
        <v>15956.6865</v>
      </c>
      <c r="I58" s="55">
        <v>17262.465100000001</v>
      </c>
      <c r="J58" s="55">
        <v>19117.305499999999</v>
      </c>
      <c r="K58" s="55">
        <v>17089.744500000001</v>
      </c>
      <c r="L58" s="55">
        <v>17793.775699999998</v>
      </c>
      <c r="M58" s="55">
        <v>16707.152399999999</v>
      </c>
      <c r="N58" s="55">
        <v>14543.7701</v>
      </c>
      <c r="O58" s="55">
        <v>14257.569299999999</v>
      </c>
      <c r="P58" s="55">
        <v>11666.890299999999</v>
      </c>
      <c r="Q58" s="55">
        <v>9857.0359000000008</v>
      </c>
      <c r="R58" s="55">
        <f t="shared" si="36"/>
        <v>177405.9791</v>
      </c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</row>
    <row r="59" spans="1:68" x14ac:dyDescent="0.25">
      <c r="F59" s="56">
        <f t="shared" ref="F59:R59" si="42">SUM(F35:F58)</f>
        <v>265826.3628</v>
      </c>
      <c r="G59" s="56">
        <f t="shared" si="42"/>
        <v>273356.34720000002</v>
      </c>
      <c r="H59" s="56">
        <f t="shared" si="42"/>
        <v>373756.65640000004</v>
      </c>
      <c r="I59" s="56">
        <f t="shared" si="42"/>
        <v>399902.19570000004</v>
      </c>
      <c r="J59" s="56">
        <f t="shared" si="42"/>
        <v>437577.30580000003</v>
      </c>
      <c r="K59" s="56">
        <f t="shared" si="42"/>
        <v>391886.70090000005</v>
      </c>
      <c r="L59" s="56">
        <f t="shared" si="42"/>
        <v>400739.07799999992</v>
      </c>
      <c r="M59" s="56">
        <f t="shared" si="42"/>
        <v>383823.16100000002</v>
      </c>
      <c r="N59" s="56">
        <f t="shared" si="42"/>
        <v>347231.55119999999</v>
      </c>
      <c r="O59" s="56">
        <f t="shared" si="42"/>
        <v>338819.255</v>
      </c>
      <c r="P59" s="56">
        <f t="shared" si="42"/>
        <v>277126.77130000002</v>
      </c>
      <c r="Q59" s="56">
        <f t="shared" si="42"/>
        <v>234930.99259999997</v>
      </c>
      <c r="R59" s="56">
        <f t="shared" si="42"/>
        <v>4124976.3779000002</v>
      </c>
      <c r="T59" s="40" t="s">
        <v>102</v>
      </c>
      <c r="W59" s="40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5">
        <f>SUM(BE35:BE58)</f>
        <v>0</v>
      </c>
      <c r="BF59" s="75">
        <f t="shared" ref="BF59:BP59" si="43">SUM(BF35:BF58)</f>
        <v>32897.399400000002</v>
      </c>
      <c r="BG59" s="75">
        <f t="shared" si="43"/>
        <v>47689.787700000001</v>
      </c>
      <c r="BH59" s="75">
        <f t="shared" si="43"/>
        <v>51939.97129999999</v>
      </c>
      <c r="BI59" s="75">
        <f t="shared" si="43"/>
        <v>58105.511299999998</v>
      </c>
      <c r="BJ59" s="75">
        <f t="shared" si="43"/>
        <v>103484.174</v>
      </c>
      <c r="BK59" s="75">
        <f t="shared" si="43"/>
        <v>104795.22840000001</v>
      </c>
      <c r="BL59" s="75">
        <f t="shared" si="43"/>
        <v>99495.27399999999</v>
      </c>
      <c r="BM59" s="75">
        <f t="shared" si="43"/>
        <v>90658.397100000002</v>
      </c>
      <c r="BN59" s="75">
        <f t="shared" si="43"/>
        <v>86812.539000000004</v>
      </c>
      <c r="BO59" s="75">
        <f t="shared" si="43"/>
        <v>68268.53</v>
      </c>
      <c r="BP59" s="75">
        <f t="shared" si="43"/>
        <v>55502.475600000005</v>
      </c>
    </row>
    <row r="60" spans="1:68" x14ac:dyDescent="0.25">
      <c r="T60" s="40" t="s">
        <v>105</v>
      </c>
      <c r="W60" s="56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5">
        <f>SUM(BE59:BP59)</f>
        <v>799649.28780000005</v>
      </c>
    </row>
    <row r="62" spans="1:68" x14ac:dyDescent="0.25">
      <c r="T62" s="40" t="s">
        <v>106</v>
      </c>
      <c r="W62" s="56">
        <f>SUM(W29,W59)</f>
        <v>89401.341100000005</v>
      </c>
      <c r="X62" s="56">
        <f t="shared" ref="X62:BP62" si="44">SUM(X29,X59)</f>
        <v>93219.671199999997</v>
      </c>
      <c r="Y62" s="56">
        <f t="shared" si="44"/>
        <v>97388.751600000003</v>
      </c>
      <c r="Z62" s="56">
        <f t="shared" si="44"/>
        <v>83691.5867</v>
      </c>
      <c r="AA62" s="56">
        <f t="shared" si="44"/>
        <v>87103.982700000008</v>
      </c>
      <c r="AB62" s="56">
        <f t="shared" si="44"/>
        <v>85278.032699999996</v>
      </c>
      <c r="AC62" s="56">
        <f t="shared" si="44"/>
        <v>77799.150999999998</v>
      </c>
      <c r="AD62" s="56">
        <f t="shared" si="44"/>
        <v>78300.137899999987</v>
      </c>
      <c r="AE62" s="56">
        <f t="shared" si="44"/>
        <v>67369.356</v>
      </c>
      <c r="AF62" s="56">
        <f t="shared" si="44"/>
        <v>60744.789700000001</v>
      </c>
      <c r="AG62" s="56">
        <f t="shared" si="44"/>
        <v>117801.35470000001</v>
      </c>
      <c r="AH62" s="56">
        <f t="shared" si="44"/>
        <v>120158.87320000003</v>
      </c>
      <c r="AI62" s="56">
        <f t="shared" si="44"/>
        <v>178509.1427</v>
      </c>
      <c r="AJ62" s="56">
        <f t="shared" si="44"/>
        <v>238425.67149999997</v>
      </c>
      <c r="AK62" s="56">
        <f t="shared" si="44"/>
        <v>267932.8088</v>
      </c>
      <c r="AL62" s="56">
        <f t="shared" si="44"/>
        <v>273365.18400000007</v>
      </c>
      <c r="AM62" s="56">
        <f t="shared" si="44"/>
        <v>299050.63800000004</v>
      </c>
      <c r="AN62" s="56">
        <f t="shared" si="44"/>
        <v>289783.45069999999</v>
      </c>
      <c r="AO62" s="56">
        <f t="shared" si="44"/>
        <v>260418.84740000003</v>
      </c>
      <c r="AP62" s="56">
        <f t="shared" si="44"/>
        <v>257327.09520000001</v>
      </c>
      <c r="AQ62" s="56">
        <f t="shared" si="44"/>
        <v>216759.80609999999</v>
      </c>
      <c r="AR62" s="56">
        <f t="shared" si="44"/>
        <v>194923.74180000002</v>
      </c>
      <c r="AS62" s="56">
        <f t="shared" si="44"/>
        <v>218537.685</v>
      </c>
      <c r="AT62" s="56">
        <f t="shared" si="44"/>
        <v>222901.47820000004</v>
      </c>
      <c r="AU62" s="56">
        <f t="shared" si="44"/>
        <v>298228.51587669994</v>
      </c>
      <c r="AV62" s="56">
        <f t="shared" si="44"/>
        <v>314470.5646864</v>
      </c>
      <c r="AW62" s="56">
        <f t="shared" si="44"/>
        <v>330907.34564519994</v>
      </c>
      <c r="AX62" s="56">
        <f t="shared" si="44"/>
        <v>285725.37393990002</v>
      </c>
      <c r="AY62" s="56">
        <f t="shared" si="44"/>
        <v>298789.32605190005</v>
      </c>
      <c r="AZ62" s="56">
        <f t="shared" si="44"/>
        <v>289527.61660189996</v>
      </c>
      <c r="BA62" s="56">
        <f t="shared" si="44"/>
        <v>260185.44994700002</v>
      </c>
      <c r="BB62" s="56">
        <f t="shared" si="44"/>
        <v>257092.19478630001</v>
      </c>
      <c r="BC62" s="56">
        <f t="shared" si="44"/>
        <v>216557.69803199999</v>
      </c>
      <c r="BD62" s="56">
        <f t="shared" si="44"/>
        <v>194741.5074309</v>
      </c>
      <c r="BE62" s="56">
        <f t="shared" si="44"/>
        <v>218184.28093589999</v>
      </c>
      <c r="BF62" s="56">
        <f t="shared" si="44"/>
        <v>255438.40098040004</v>
      </c>
      <c r="BG62" s="56">
        <f t="shared" si="44"/>
        <v>345383.58076066984</v>
      </c>
      <c r="BH62" s="56">
        <f t="shared" si="44"/>
        <v>365696.09794894076</v>
      </c>
      <c r="BI62" s="56">
        <f t="shared" si="44"/>
        <v>388209.93501756439</v>
      </c>
      <c r="BJ62" s="56">
        <f t="shared" si="44"/>
        <v>388390.20561218035</v>
      </c>
      <c r="BK62" s="56">
        <f t="shared" si="44"/>
        <v>402728.20677704434</v>
      </c>
      <c r="BL62" s="56">
        <f t="shared" si="44"/>
        <v>388154.30775209429</v>
      </c>
      <c r="BM62" s="56">
        <f t="shared" si="44"/>
        <v>350063.29069715901</v>
      </c>
      <c r="BN62" s="56">
        <f t="shared" si="44"/>
        <v>343133.45720194111</v>
      </c>
      <c r="BO62" s="56">
        <f t="shared" si="44"/>
        <v>284176.554937904</v>
      </c>
      <c r="BP62" s="56">
        <f t="shared" si="44"/>
        <v>249659.75850860731</v>
      </c>
    </row>
    <row r="63" spans="1:68" x14ac:dyDescent="0.25">
      <c r="A63" s="45"/>
      <c r="B63" s="45"/>
      <c r="C63" s="45"/>
    </row>
    <row r="64" spans="1:68" x14ac:dyDescent="0.25">
      <c r="A64" s="45"/>
      <c r="B64" s="45"/>
      <c r="C64" s="45"/>
    </row>
    <row r="65" spans="1:3" x14ac:dyDescent="0.25">
      <c r="A65" s="45"/>
      <c r="B65" s="45"/>
      <c r="C65" s="45"/>
    </row>
    <row r="66" spans="1:3" x14ac:dyDescent="0.25">
      <c r="A66" s="45"/>
      <c r="B66" s="45"/>
      <c r="C66" s="45"/>
    </row>
    <row r="67" spans="1:3" x14ac:dyDescent="0.25">
      <c r="A67" s="45"/>
      <c r="B67" s="45"/>
      <c r="C67" s="45"/>
    </row>
    <row r="68" spans="1:3" x14ac:dyDescent="0.25">
      <c r="A68" s="45"/>
      <c r="B68" s="45"/>
      <c r="C68" s="45"/>
    </row>
    <row r="69" spans="1:3" x14ac:dyDescent="0.25">
      <c r="A69" s="45"/>
      <c r="B69" s="45"/>
      <c r="C69" s="45"/>
    </row>
    <row r="70" spans="1:3" x14ac:dyDescent="0.25">
      <c r="A70" s="45"/>
      <c r="B70" s="45"/>
      <c r="C70" s="45"/>
    </row>
    <row r="71" spans="1:3" x14ac:dyDescent="0.25">
      <c r="A71" s="45"/>
      <c r="B71" s="45"/>
      <c r="C71" s="45"/>
    </row>
    <row r="72" spans="1:3" x14ac:dyDescent="0.25">
      <c r="A72" s="45"/>
      <c r="B72" s="45"/>
      <c r="C72" s="45"/>
    </row>
    <row r="73" spans="1:3" x14ac:dyDescent="0.25">
      <c r="A73" s="45"/>
      <c r="B73" s="45"/>
      <c r="C73" s="45"/>
    </row>
    <row r="74" spans="1:3" x14ac:dyDescent="0.25">
      <c r="A74" s="45"/>
      <c r="B74" s="45"/>
      <c r="C74" s="45"/>
    </row>
    <row r="75" spans="1:3" x14ac:dyDescent="0.25">
      <c r="A75" s="45"/>
      <c r="B75" s="45"/>
      <c r="C75" s="45"/>
    </row>
    <row r="76" spans="1:3" x14ac:dyDescent="0.25">
      <c r="A76" s="45"/>
      <c r="B76" s="45"/>
      <c r="C76" s="45"/>
    </row>
    <row r="77" spans="1:3" x14ac:dyDescent="0.25">
      <c r="A77" s="45"/>
      <c r="B77" s="45"/>
      <c r="C77" s="45"/>
    </row>
    <row r="78" spans="1:3" x14ac:dyDescent="0.25">
      <c r="A78" s="45"/>
      <c r="B78" s="45"/>
      <c r="C78" s="45"/>
    </row>
    <row r="79" spans="1:3" x14ac:dyDescent="0.25">
      <c r="A79" s="45"/>
      <c r="B79" s="45"/>
      <c r="C79" s="45"/>
    </row>
    <row r="80" spans="1:3" x14ac:dyDescent="0.25">
      <c r="A80" s="45"/>
      <c r="B80" s="45"/>
      <c r="C80" s="45"/>
    </row>
    <row r="81" spans="1:3" x14ac:dyDescent="0.25">
      <c r="A81" s="45"/>
      <c r="B81" s="45"/>
      <c r="C81" s="45"/>
    </row>
    <row r="82" spans="1:3" x14ac:dyDescent="0.25">
      <c r="A82" s="45"/>
      <c r="B82" s="45"/>
      <c r="C82" s="45"/>
    </row>
    <row r="83" spans="1:3" x14ac:dyDescent="0.25">
      <c r="A83" s="45"/>
      <c r="B83" s="45"/>
      <c r="C83" s="45"/>
    </row>
    <row r="84" spans="1:3" x14ac:dyDescent="0.25">
      <c r="A84" s="45"/>
      <c r="B84" s="45"/>
      <c r="C84" s="45"/>
    </row>
    <row r="85" spans="1:3" x14ac:dyDescent="0.25">
      <c r="A85" s="45"/>
      <c r="B85" s="45"/>
      <c r="C85" s="45"/>
    </row>
    <row r="86" spans="1:3" x14ac:dyDescent="0.25">
      <c r="A86" s="45"/>
      <c r="B86" s="45"/>
      <c r="C86" s="45"/>
    </row>
    <row r="87" spans="1:3" x14ac:dyDescent="0.25">
      <c r="A87" s="45"/>
      <c r="B87" s="45"/>
      <c r="C87" s="45"/>
    </row>
    <row r="88" spans="1:3" x14ac:dyDescent="0.25">
      <c r="A88" s="45"/>
      <c r="B88" s="45"/>
      <c r="C88" s="45"/>
    </row>
    <row r="89" spans="1:3" x14ac:dyDescent="0.25">
      <c r="A89" s="45"/>
      <c r="B89" s="45"/>
      <c r="C89" s="45"/>
    </row>
    <row r="90" spans="1:3" x14ac:dyDescent="0.25">
      <c r="A90" s="45"/>
      <c r="B90" s="45"/>
      <c r="C90" s="45"/>
    </row>
    <row r="91" spans="1:3" x14ac:dyDescent="0.25">
      <c r="A91" s="45"/>
      <c r="B91" s="45"/>
      <c r="C91" s="45"/>
    </row>
    <row r="92" spans="1:3" x14ac:dyDescent="0.25">
      <c r="A92" s="45"/>
      <c r="B92" s="45"/>
      <c r="C92" s="45"/>
    </row>
    <row r="93" spans="1:3" x14ac:dyDescent="0.25">
      <c r="A93" s="45"/>
      <c r="B93" s="45"/>
      <c r="C93" s="45"/>
    </row>
    <row r="94" spans="1:3" x14ac:dyDescent="0.25">
      <c r="A94" s="45"/>
      <c r="B94" s="45"/>
      <c r="C94" s="45"/>
    </row>
    <row r="95" spans="1:3" x14ac:dyDescent="0.25">
      <c r="A95" s="45"/>
      <c r="B95" s="45"/>
      <c r="C95" s="45"/>
    </row>
    <row r="96" spans="1:3" x14ac:dyDescent="0.25">
      <c r="A96" s="45"/>
      <c r="B96" s="45"/>
      <c r="C96" s="45"/>
    </row>
    <row r="97" spans="1:3" x14ac:dyDescent="0.25">
      <c r="A97" s="45"/>
      <c r="B97" s="45"/>
      <c r="C97" s="45"/>
    </row>
    <row r="98" spans="1:3" x14ac:dyDescent="0.25">
      <c r="A98" s="45"/>
      <c r="B98" s="45"/>
      <c r="C98" s="45"/>
    </row>
    <row r="99" spans="1:3" x14ac:dyDescent="0.25">
      <c r="A99" s="45"/>
      <c r="B99" s="45"/>
      <c r="C99" s="45"/>
    </row>
    <row r="100" spans="1:3" x14ac:dyDescent="0.25">
      <c r="A100" s="45"/>
      <c r="B100" s="45"/>
      <c r="C100" s="45"/>
    </row>
    <row r="101" spans="1:3" x14ac:dyDescent="0.25">
      <c r="A101" s="45"/>
      <c r="B101" s="45"/>
      <c r="C101" s="45"/>
    </row>
    <row r="102" spans="1:3" x14ac:dyDescent="0.25">
      <c r="A102" s="45"/>
      <c r="B102" s="45"/>
      <c r="C102" s="45"/>
    </row>
    <row r="103" spans="1:3" x14ac:dyDescent="0.25">
      <c r="A103" s="45"/>
      <c r="B103" s="45"/>
      <c r="C103" s="45"/>
    </row>
    <row r="104" spans="1:3" x14ac:dyDescent="0.25">
      <c r="A104" s="45"/>
      <c r="B104" s="45"/>
      <c r="C104" s="45"/>
    </row>
    <row r="105" spans="1:3" x14ac:dyDescent="0.25">
      <c r="A105" s="45"/>
      <c r="B105" s="45"/>
      <c r="C105" s="45"/>
    </row>
    <row r="106" spans="1:3" x14ac:dyDescent="0.25">
      <c r="A106" s="45"/>
      <c r="B106" s="45"/>
      <c r="C106" s="45"/>
    </row>
    <row r="107" spans="1:3" x14ac:dyDescent="0.25">
      <c r="A107" s="45"/>
      <c r="B107" s="45"/>
      <c r="C107" s="45"/>
    </row>
    <row r="108" spans="1:3" x14ac:dyDescent="0.25">
      <c r="A108" s="45"/>
      <c r="B108" s="45"/>
      <c r="C108" s="45"/>
    </row>
    <row r="109" spans="1:3" x14ac:dyDescent="0.25">
      <c r="A109" s="45"/>
      <c r="B109" s="45"/>
      <c r="C109" s="45"/>
    </row>
    <row r="110" spans="1:3" x14ac:dyDescent="0.25">
      <c r="A110" s="45"/>
      <c r="B110" s="45"/>
      <c r="C110" s="45"/>
    </row>
    <row r="111" spans="1:3" x14ac:dyDescent="0.25">
      <c r="A111" s="45"/>
      <c r="B111" s="45"/>
      <c r="C111" s="45"/>
    </row>
    <row r="112" spans="1:3" x14ac:dyDescent="0.25">
      <c r="A112" s="45"/>
      <c r="B112" s="45"/>
      <c r="C112" s="45"/>
    </row>
    <row r="113" spans="1:3" x14ac:dyDescent="0.25">
      <c r="A113" s="45"/>
      <c r="B113" s="45"/>
      <c r="C113" s="45"/>
    </row>
    <row r="114" spans="1:3" x14ac:dyDescent="0.25">
      <c r="A114" s="45"/>
      <c r="B114" s="45"/>
      <c r="C114" s="45"/>
    </row>
    <row r="115" spans="1:3" x14ac:dyDescent="0.25">
      <c r="A115" s="45"/>
      <c r="B115" s="45"/>
      <c r="C115" s="45"/>
    </row>
    <row r="116" spans="1:3" x14ac:dyDescent="0.25">
      <c r="A116" s="45"/>
      <c r="B116" s="45"/>
      <c r="C116" s="45"/>
    </row>
    <row r="117" spans="1:3" x14ac:dyDescent="0.25">
      <c r="A117" s="45"/>
      <c r="B117" s="45"/>
      <c r="C117" s="45"/>
    </row>
    <row r="118" spans="1:3" x14ac:dyDescent="0.25">
      <c r="A118" s="45"/>
      <c r="B118" s="45"/>
      <c r="C118" s="45"/>
    </row>
    <row r="119" spans="1:3" x14ac:dyDescent="0.25">
      <c r="A119" s="45"/>
      <c r="B119" s="45"/>
      <c r="C119" s="45"/>
    </row>
    <row r="120" spans="1:3" x14ac:dyDescent="0.25">
      <c r="A120" s="45"/>
      <c r="B120" s="45"/>
      <c r="C120" s="45"/>
    </row>
    <row r="121" spans="1:3" x14ac:dyDescent="0.25">
      <c r="A121" s="45"/>
      <c r="B121" s="45"/>
      <c r="C121" s="45"/>
    </row>
    <row r="122" spans="1:3" x14ac:dyDescent="0.25">
      <c r="A122" s="45"/>
      <c r="B122" s="45"/>
      <c r="C122" s="45"/>
    </row>
    <row r="123" spans="1:3" x14ac:dyDescent="0.25">
      <c r="A123" s="45"/>
      <c r="B123" s="45"/>
      <c r="C123" s="45"/>
    </row>
    <row r="124" spans="1:3" x14ac:dyDescent="0.25">
      <c r="A124" s="45"/>
      <c r="B124" s="45"/>
      <c r="C124" s="45"/>
    </row>
    <row r="125" spans="1:3" x14ac:dyDescent="0.25">
      <c r="A125" s="45"/>
      <c r="B125" s="45"/>
      <c r="C125" s="45"/>
    </row>
    <row r="126" spans="1:3" x14ac:dyDescent="0.25">
      <c r="A126" s="45"/>
      <c r="B126" s="45"/>
      <c r="C126" s="45"/>
    </row>
    <row r="127" spans="1:3" x14ac:dyDescent="0.25">
      <c r="A127" s="45"/>
      <c r="B127" s="45"/>
      <c r="C127" s="45"/>
    </row>
    <row r="128" spans="1:3" x14ac:dyDescent="0.25">
      <c r="A128" s="45"/>
      <c r="B128" s="45"/>
      <c r="C128" s="45"/>
    </row>
    <row r="129" spans="1:3" x14ac:dyDescent="0.25">
      <c r="A129" s="45"/>
      <c r="B129" s="45"/>
      <c r="C129" s="45"/>
    </row>
    <row r="130" spans="1:3" x14ac:dyDescent="0.25">
      <c r="A130" s="45"/>
      <c r="B130" s="45"/>
      <c r="C130" s="45"/>
    </row>
    <row r="131" spans="1:3" x14ac:dyDescent="0.25">
      <c r="A131" s="45"/>
      <c r="B131" s="45"/>
      <c r="C131" s="45"/>
    </row>
    <row r="132" spans="1:3" x14ac:dyDescent="0.25">
      <c r="A132" s="45"/>
      <c r="B132" s="45"/>
      <c r="C132" s="45"/>
    </row>
    <row r="133" spans="1:3" x14ac:dyDescent="0.25">
      <c r="A133" s="45"/>
      <c r="B133" s="45"/>
      <c r="C133" s="45"/>
    </row>
    <row r="134" spans="1:3" x14ac:dyDescent="0.25">
      <c r="A134" s="45"/>
      <c r="B134" s="45"/>
      <c r="C134" s="45"/>
    </row>
    <row r="135" spans="1:3" x14ac:dyDescent="0.25">
      <c r="A135" s="45"/>
      <c r="B135" s="45"/>
      <c r="C135" s="45"/>
    </row>
    <row r="136" spans="1:3" x14ac:dyDescent="0.25">
      <c r="A136" s="45"/>
      <c r="B136" s="45"/>
      <c r="C136" s="45"/>
    </row>
    <row r="137" spans="1:3" x14ac:dyDescent="0.25">
      <c r="A137" s="45"/>
      <c r="B137" s="45"/>
      <c r="C137" s="45"/>
    </row>
    <row r="138" spans="1:3" x14ac:dyDescent="0.25">
      <c r="A138" s="45"/>
      <c r="B138" s="45"/>
      <c r="C138" s="45"/>
    </row>
    <row r="139" spans="1:3" x14ac:dyDescent="0.25">
      <c r="A139" s="45"/>
      <c r="B139" s="45"/>
      <c r="C139" s="45"/>
    </row>
    <row r="140" spans="1:3" x14ac:dyDescent="0.25">
      <c r="A140" s="45"/>
      <c r="B140" s="45"/>
      <c r="C140" s="45"/>
    </row>
    <row r="141" spans="1:3" x14ac:dyDescent="0.25">
      <c r="A141" s="45"/>
      <c r="B141" s="45"/>
      <c r="C141" s="45"/>
    </row>
    <row r="142" spans="1:3" x14ac:dyDescent="0.25">
      <c r="A142" s="45"/>
      <c r="B142" s="45"/>
      <c r="C142" s="45"/>
    </row>
    <row r="143" spans="1:3" x14ac:dyDescent="0.25">
      <c r="A143" s="45"/>
      <c r="B143" s="45"/>
      <c r="C143" s="45"/>
    </row>
    <row r="144" spans="1:3" x14ac:dyDescent="0.25">
      <c r="A144" s="45"/>
      <c r="B144" s="45"/>
      <c r="C144" s="45"/>
    </row>
    <row r="145" spans="1:3" x14ac:dyDescent="0.25">
      <c r="A145" s="45"/>
      <c r="B145" s="45"/>
      <c r="C145" s="45"/>
    </row>
    <row r="146" spans="1:3" x14ac:dyDescent="0.25">
      <c r="A146" s="45"/>
      <c r="B146" s="45"/>
      <c r="C146" s="45"/>
    </row>
    <row r="147" spans="1:3" x14ac:dyDescent="0.25">
      <c r="A147" s="45"/>
      <c r="B147" s="45"/>
      <c r="C147" s="45"/>
    </row>
    <row r="148" spans="1:3" x14ac:dyDescent="0.25">
      <c r="A148" s="45"/>
      <c r="B148" s="45"/>
      <c r="C148" s="45"/>
    </row>
    <row r="149" spans="1:3" x14ac:dyDescent="0.25">
      <c r="A149" s="45"/>
      <c r="B149" s="45"/>
      <c r="C149" s="45"/>
    </row>
    <row r="150" spans="1:3" x14ac:dyDescent="0.25">
      <c r="A150" s="45"/>
      <c r="B150" s="45"/>
      <c r="C150" s="45"/>
    </row>
    <row r="151" spans="1:3" x14ac:dyDescent="0.25">
      <c r="A151" s="45"/>
      <c r="B151" s="45"/>
      <c r="C151" s="45"/>
    </row>
    <row r="152" spans="1:3" x14ac:dyDescent="0.25">
      <c r="A152" s="45"/>
      <c r="B152" s="45"/>
      <c r="C152" s="45"/>
    </row>
    <row r="153" spans="1:3" x14ac:dyDescent="0.25">
      <c r="A153" s="45"/>
      <c r="B153" s="45"/>
      <c r="C153" s="45"/>
    </row>
    <row r="154" spans="1:3" x14ac:dyDescent="0.25">
      <c r="A154" s="45"/>
      <c r="B154" s="45"/>
      <c r="C154" s="45"/>
    </row>
    <row r="155" spans="1:3" x14ac:dyDescent="0.25">
      <c r="A155" s="45"/>
      <c r="B155" s="45"/>
      <c r="C155" s="45"/>
    </row>
    <row r="156" spans="1:3" x14ac:dyDescent="0.25">
      <c r="A156" s="45"/>
      <c r="B156" s="45"/>
      <c r="C156" s="45"/>
    </row>
    <row r="157" spans="1:3" x14ac:dyDescent="0.25">
      <c r="A157" s="45"/>
      <c r="B157" s="45"/>
      <c r="C157" s="45"/>
    </row>
    <row r="158" spans="1:3" x14ac:dyDescent="0.25">
      <c r="A158" s="45"/>
      <c r="B158" s="45"/>
      <c r="C158" s="45"/>
    </row>
    <row r="159" spans="1:3" x14ac:dyDescent="0.25">
      <c r="A159" s="45"/>
      <c r="B159" s="45"/>
      <c r="C159" s="45"/>
    </row>
    <row r="160" spans="1:3" x14ac:dyDescent="0.25">
      <c r="A160" s="45"/>
      <c r="B160" s="45"/>
      <c r="C160" s="45"/>
    </row>
    <row r="161" spans="1:3" x14ac:dyDescent="0.25">
      <c r="A161" s="45"/>
      <c r="B161" s="45"/>
      <c r="C161" s="45"/>
    </row>
    <row r="162" spans="1:3" x14ac:dyDescent="0.25">
      <c r="A162" s="45"/>
      <c r="B162" s="45"/>
      <c r="C162" s="45"/>
    </row>
    <row r="163" spans="1:3" x14ac:dyDescent="0.25">
      <c r="A163" s="45"/>
      <c r="B163" s="45"/>
      <c r="C163" s="45"/>
    </row>
    <row r="164" spans="1:3" x14ac:dyDescent="0.25">
      <c r="A164" s="45"/>
      <c r="B164" s="45"/>
      <c r="C164" s="45"/>
    </row>
    <row r="165" spans="1:3" x14ac:dyDescent="0.25">
      <c r="A165" s="45"/>
      <c r="B165" s="45"/>
      <c r="C165" s="45"/>
    </row>
    <row r="166" spans="1:3" x14ac:dyDescent="0.25">
      <c r="A166" s="45"/>
      <c r="B166" s="45"/>
      <c r="C166" s="45"/>
    </row>
    <row r="167" spans="1:3" x14ac:dyDescent="0.25">
      <c r="A167" s="45"/>
      <c r="B167" s="45"/>
      <c r="C167" s="45"/>
    </row>
    <row r="168" spans="1:3" x14ac:dyDescent="0.25">
      <c r="A168" s="45"/>
      <c r="B168" s="45"/>
      <c r="C168" s="45"/>
    </row>
    <row r="169" spans="1:3" x14ac:dyDescent="0.25">
      <c r="A169" s="45"/>
      <c r="B169" s="45"/>
      <c r="C169" s="45"/>
    </row>
    <row r="170" spans="1:3" x14ac:dyDescent="0.25">
      <c r="A170" s="45"/>
      <c r="B170" s="45"/>
      <c r="C170" s="45"/>
    </row>
    <row r="171" spans="1:3" x14ac:dyDescent="0.25">
      <c r="A171" s="45"/>
      <c r="B171" s="45"/>
      <c r="C171" s="45"/>
    </row>
    <row r="172" spans="1:3" x14ac:dyDescent="0.25">
      <c r="A172" s="45"/>
      <c r="B172" s="45"/>
      <c r="C172" s="45"/>
    </row>
    <row r="173" spans="1:3" x14ac:dyDescent="0.25">
      <c r="A173" s="45"/>
      <c r="B173" s="45"/>
      <c r="C173" s="45"/>
    </row>
    <row r="174" spans="1:3" x14ac:dyDescent="0.25">
      <c r="A174" s="45"/>
      <c r="B174" s="45"/>
      <c r="C174" s="45"/>
    </row>
    <row r="175" spans="1:3" x14ac:dyDescent="0.25">
      <c r="A175" s="45"/>
      <c r="B175" s="45"/>
      <c r="C175" s="45"/>
    </row>
    <row r="176" spans="1:3" x14ac:dyDescent="0.25">
      <c r="A176" s="45"/>
      <c r="B176" s="45"/>
      <c r="C176" s="45"/>
    </row>
    <row r="177" spans="1:3" x14ac:dyDescent="0.25">
      <c r="A177" s="45"/>
      <c r="B177" s="45"/>
      <c r="C177" s="45"/>
    </row>
    <row r="178" spans="1:3" x14ac:dyDescent="0.25">
      <c r="A178" s="45"/>
      <c r="B178" s="45"/>
      <c r="C178" s="45"/>
    </row>
    <row r="179" spans="1:3" x14ac:dyDescent="0.25">
      <c r="A179" s="45"/>
      <c r="B179" s="45"/>
      <c r="C179" s="45"/>
    </row>
    <row r="180" spans="1:3" x14ac:dyDescent="0.25">
      <c r="A180" s="45"/>
      <c r="B180" s="45"/>
      <c r="C180" s="45"/>
    </row>
    <row r="181" spans="1:3" x14ac:dyDescent="0.25">
      <c r="A181" s="45"/>
      <c r="B181" s="45"/>
      <c r="C181" s="45"/>
    </row>
    <row r="182" spans="1:3" x14ac:dyDescent="0.25">
      <c r="A182" s="45"/>
      <c r="B182" s="45"/>
      <c r="C182" s="45"/>
    </row>
    <row r="183" spans="1:3" x14ac:dyDescent="0.25">
      <c r="A183" s="45"/>
      <c r="B183" s="45"/>
      <c r="C183" s="45"/>
    </row>
    <row r="184" spans="1:3" x14ac:dyDescent="0.25">
      <c r="A184" s="45"/>
      <c r="B184" s="45"/>
      <c r="C184" s="45"/>
    </row>
    <row r="185" spans="1:3" x14ac:dyDescent="0.25">
      <c r="A185" s="45"/>
      <c r="B185" s="45"/>
      <c r="C185" s="45"/>
    </row>
    <row r="186" spans="1:3" x14ac:dyDescent="0.25">
      <c r="A186" s="45"/>
      <c r="B186" s="45"/>
      <c r="C186" s="45"/>
    </row>
    <row r="187" spans="1:3" x14ac:dyDescent="0.25">
      <c r="A187" s="45"/>
      <c r="B187" s="45"/>
      <c r="C187" s="45"/>
    </row>
    <row r="188" spans="1:3" x14ac:dyDescent="0.25">
      <c r="A188" s="45"/>
      <c r="B188" s="45"/>
      <c r="C188" s="45"/>
    </row>
    <row r="189" spans="1:3" x14ac:dyDescent="0.25">
      <c r="A189" s="45"/>
      <c r="B189" s="45"/>
      <c r="C189" s="45"/>
    </row>
    <row r="190" spans="1:3" x14ac:dyDescent="0.25">
      <c r="A190" s="45"/>
      <c r="B190" s="45"/>
      <c r="C190" s="45"/>
    </row>
    <row r="191" spans="1:3" x14ac:dyDescent="0.25">
      <c r="A191" s="45"/>
      <c r="B191" s="45"/>
      <c r="C191" s="45"/>
    </row>
    <row r="192" spans="1:3" x14ac:dyDescent="0.25">
      <c r="A192" s="45"/>
      <c r="B192" s="45"/>
      <c r="C192" s="45"/>
    </row>
    <row r="193" spans="1:3" x14ac:dyDescent="0.25">
      <c r="A193" s="45"/>
      <c r="B193" s="45"/>
      <c r="C193" s="45"/>
    </row>
    <row r="194" spans="1:3" x14ac:dyDescent="0.25">
      <c r="A194" s="45"/>
      <c r="B194" s="45"/>
      <c r="C194" s="45"/>
    </row>
    <row r="195" spans="1:3" x14ac:dyDescent="0.25">
      <c r="A195" s="45"/>
      <c r="B195" s="45"/>
      <c r="C195" s="45"/>
    </row>
    <row r="196" spans="1:3" x14ac:dyDescent="0.25">
      <c r="A196" s="45"/>
      <c r="B196" s="45"/>
      <c r="C196" s="45"/>
    </row>
    <row r="197" spans="1:3" x14ac:dyDescent="0.25">
      <c r="A197" s="45"/>
      <c r="B197" s="45"/>
      <c r="C197" s="45"/>
    </row>
    <row r="198" spans="1:3" x14ac:dyDescent="0.25">
      <c r="A198" s="45"/>
      <c r="B198" s="45"/>
      <c r="C198" s="45"/>
    </row>
    <row r="199" spans="1:3" x14ac:dyDescent="0.25">
      <c r="A199" s="45"/>
      <c r="B199" s="45"/>
      <c r="C199" s="45"/>
    </row>
    <row r="200" spans="1:3" x14ac:dyDescent="0.25">
      <c r="A200" s="45"/>
      <c r="B200" s="45"/>
      <c r="C200" s="45"/>
    </row>
    <row r="201" spans="1:3" x14ac:dyDescent="0.25">
      <c r="A201" s="45"/>
      <c r="B201" s="45"/>
      <c r="C201" s="45"/>
    </row>
    <row r="202" spans="1:3" x14ac:dyDescent="0.25">
      <c r="A202" s="45"/>
      <c r="B202" s="45"/>
      <c r="C202" s="45"/>
    </row>
    <row r="203" spans="1:3" x14ac:dyDescent="0.25">
      <c r="A203" s="45"/>
      <c r="B203" s="45"/>
      <c r="C203" s="45"/>
    </row>
    <row r="204" spans="1:3" x14ac:dyDescent="0.25">
      <c r="A204" s="45"/>
      <c r="B204" s="45"/>
      <c r="C204" s="45"/>
    </row>
    <row r="205" spans="1:3" x14ac:dyDescent="0.25">
      <c r="A205" s="45"/>
      <c r="B205" s="45"/>
      <c r="C205" s="45"/>
    </row>
    <row r="206" spans="1:3" x14ac:dyDescent="0.25">
      <c r="A206" s="45"/>
      <c r="B206" s="45"/>
      <c r="C206" s="45"/>
    </row>
    <row r="207" spans="1:3" x14ac:dyDescent="0.25">
      <c r="A207" s="45"/>
      <c r="B207" s="45"/>
      <c r="C207" s="45"/>
    </row>
    <row r="208" spans="1:3" x14ac:dyDescent="0.25">
      <c r="A208" s="45"/>
      <c r="B208" s="45"/>
      <c r="C208" s="45"/>
    </row>
    <row r="209" spans="1:3" x14ac:dyDescent="0.25">
      <c r="A209" s="45"/>
      <c r="B209" s="45"/>
      <c r="C209" s="45"/>
    </row>
    <row r="210" spans="1:3" x14ac:dyDescent="0.25">
      <c r="A210" s="45"/>
      <c r="B210" s="45"/>
      <c r="C210" s="45"/>
    </row>
    <row r="211" spans="1:3" x14ac:dyDescent="0.25">
      <c r="A211" s="45"/>
      <c r="B211" s="45"/>
      <c r="C211" s="45"/>
    </row>
    <row r="212" spans="1:3" x14ac:dyDescent="0.25">
      <c r="A212" s="45"/>
      <c r="B212" s="45"/>
      <c r="C212" s="45"/>
    </row>
    <row r="213" spans="1:3" x14ac:dyDescent="0.25">
      <c r="A213" s="45"/>
      <c r="B213" s="45"/>
      <c r="C213" s="45"/>
    </row>
    <row r="214" spans="1:3" x14ac:dyDescent="0.25">
      <c r="A214" s="45"/>
      <c r="B214" s="45"/>
      <c r="C214" s="45"/>
    </row>
    <row r="215" spans="1:3" x14ac:dyDescent="0.25">
      <c r="A215" s="45"/>
      <c r="B215" s="45"/>
      <c r="C215" s="45"/>
    </row>
    <row r="216" spans="1:3" x14ac:dyDescent="0.25">
      <c r="A216" s="45"/>
      <c r="B216" s="45"/>
      <c r="C216" s="45"/>
    </row>
    <row r="217" spans="1:3" x14ac:dyDescent="0.25">
      <c r="A217" s="45"/>
      <c r="B217" s="45"/>
      <c r="C217" s="45"/>
    </row>
    <row r="218" spans="1:3" x14ac:dyDescent="0.25">
      <c r="A218" s="45"/>
      <c r="B218" s="45"/>
      <c r="C218" s="45"/>
    </row>
    <row r="219" spans="1:3" x14ac:dyDescent="0.25">
      <c r="A219" s="45"/>
      <c r="B219" s="45"/>
      <c r="C219" s="45"/>
    </row>
    <row r="220" spans="1:3" x14ac:dyDescent="0.25">
      <c r="A220" s="45"/>
      <c r="B220" s="45"/>
      <c r="C220" s="45"/>
    </row>
    <row r="221" spans="1:3" x14ac:dyDescent="0.25">
      <c r="A221" s="45"/>
      <c r="B221" s="45"/>
      <c r="C221" s="45"/>
    </row>
    <row r="222" spans="1:3" x14ac:dyDescent="0.25">
      <c r="A222" s="45"/>
      <c r="B222" s="45"/>
      <c r="C222" s="45"/>
    </row>
    <row r="223" spans="1:3" x14ac:dyDescent="0.25">
      <c r="A223" s="45"/>
      <c r="B223" s="45"/>
      <c r="C223" s="45"/>
    </row>
    <row r="224" spans="1:3" x14ac:dyDescent="0.25">
      <c r="A224" s="45"/>
      <c r="B224" s="45"/>
      <c r="C224" s="45"/>
    </row>
    <row r="225" spans="1:3" x14ac:dyDescent="0.25">
      <c r="A225" s="45"/>
      <c r="B225" s="45"/>
      <c r="C225" s="45"/>
    </row>
    <row r="226" spans="1:3" x14ac:dyDescent="0.25">
      <c r="A226" s="45"/>
      <c r="B226" s="45"/>
      <c r="C226" s="45"/>
    </row>
    <row r="227" spans="1:3" x14ac:dyDescent="0.25">
      <c r="A227" s="45"/>
      <c r="B227" s="45"/>
      <c r="C227" s="45"/>
    </row>
    <row r="228" spans="1:3" x14ac:dyDescent="0.25">
      <c r="A228" s="45"/>
      <c r="B228" s="45"/>
      <c r="C228" s="45"/>
    </row>
    <row r="229" spans="1:3" x14ac:dyDescent="0.25">
      <c r="A229" s="45"/>
      <c r="B229" s="45"/>
      <c r="C229" s="45"/>
    </row>
    <row r="230" spans="1:3" x14ac:dyDescent="0.25">
      <c r="A230" s="45"/>
      <c r="B230" s="45"/>
      <c r="C230" s="45"/>
    </row>
    <row r="231" spans="1:3" x14ac:dyDescent="0.25">
      <c r="A231" s="45"/>
      <c r="B231" s="45"/>
      <c r="C231" s="45"/>
    </row>
    <row r="232" spans="1:3" x14ac:dyDescent="0.25">
      <c r="A232" s="45"/>
      <c r="B232" s="45"/>
      <c r="C232" s="45"/>
    </row>
    <row r="233" spans="1:3" x14ac:dyDescent="0.25">
      <c r="A233" s="45"/>
      <c r="B233" s="45"/>
      <c r="C233" s="45"/>
    </row>
    <row r="234" spans="1:3" x14ac:dyDescent="0.25">
      <c r="A234" s="45"/>
      <c r="B234" s="45"/>
      <c r="C234" s="45"/>
    </row>
    <row r="235" spans="1:3" x14ac:dyDescent="0.25">
      <c r="A235" s="45"/>
      <c r="B235" s="45"/>
      <c r="C235" s="45"/>
    </row>
    <row r="236" spans="1:3" x14ac:dyDescent="0.25">
      <c r="A236" s="45"/>
      <c r="B236" s="45"/>
      <c r="C236" s="45"/>
    </row>
    <row r="237" spans="1:3" x14ac:dyDescent="0.25">
      <c r="A237" s="45"/>
      <c r="B237" s="45"/>
      <c r="C237" s="45"/>
    </row>
    <row r="238" spans="1:3" x14ac:dyDescent="0.25">
      <c r="A238" s="45"/>
      <c r="B238" s="45"/>
      <c r="C238" s="45"/>
    </row>
    <row r="239" spans="1:3" x14ac:dyDescent="0.25">
      <c r="A239" s="45"/>
      <c r="B239" s="45"/>
      <c r="C239" s="45"/>
    </row>
    <row r="240" spans="1:3" x14ac:dyDescent="0.25">
      <c r="A240" s="45"/>
      <c r="B240" s="45"/>
      <c r="C240" s="45"/>
    </row>
    <row r="241" spans="1:3" x14ac:dyDescent="0.25">
      <c r="A241" s="45"/>
      <c r="B241" s="45"/>
      <c r="C241" s="45"/>
    </row>
    <row r="242" spans="1:3" x14ac:dyDescent="0.25">
      <c r="A242" s="45"/>
      <c r="B242" s="45"/>
      <c r="C242" s="45"/>
    </row>
    <row r="243" spans="1:3" x14ac:dyDescent="0.25">
      <c r="A243" s="45"/>
      <c r="B243" s="45"/>
      <c r="C243" s="45"/>
    </row>
    <row r="244" spans="1:3" x14ac:dyDescent="0.25">
      <c r="A244" s="45"/>
      <c r="B244" s="45"/>
      <c r="C244" s="45"/>
    </row>
    <row r="245" spans="1:3" x14ac:dyDescent="0.25">
      <c r="A245" s="45"/>
      <c r="B245" s="45"/>
      <c r="C245" s="45"/>
    </row>
    <row r="246" spans="1:3" x14ac:dyDescent="0.25">
      <c r="A246" s="45"/>
      <c r="B246" s="45"/>
      <c r="C246" s="45"/>
    </row>
    <row r="247" spans="1:3" x14ac:dyDescent="0.25">
      <c r="A247" s="45"/>
      <c r="B247" s="45"/>
      <c r="C247" s="45"/>
    </row>
    <row r="248" spans="1:3" x14ac:dyDescent="0.25">
      <c r="A248" s="45"/>
      <c r="B248" s="45"/>
      <c r="C248" s="45"/>
    </row>
    <row r="249" spans="1:3" x14ac:dyDescent="0.25">
      <c r="A249" s="45"/>
      <c r="B249" s="45"/>
      <c r="C249" s="45"/>
    </row>
    <row r="250" spans="1:3" x14ac:dyDescent="0.25">
      <c r="A250" s="45"/>
      <c r="B250" s="45"/>
      <c r="C250" s="45"/>
    </row>
    <row r="251" spans="1:3" x14ac:dyDescent="0.25">
      <c r="A251" s="45"/>
      <c r="B251" s="45"/>
      <c r="C251" s="45"/>
    </row>
    <row r="252" spans="1:3" x14ac:dyDescent="0.25">
      <c r="A252" s="45"/>
      <c r="B252" s="45"/>
      <c r="C252" s="45"/>
    </row>
    <row r="253" spans="1:3" x14ac:dyDescent="0.25">
      <c r="A253" s="45"/>
      <c r="B253" s="45"/>
      <c r="C253" s="45"/>
    </row>
    <row r="254" spans="1:3" x14ac:dyDescent="0.25">
      <c r="A254" s="45"/>
      <c r="B254" s="45"/>
      <c r="C254" s="45"/>
    </row>
    <row r="255" spans="1:3" x14ac:dyDescent="0.25">
      <c r="A255" s="45"/>
      <c r="B255" s="45"/>
      <c r="C255" s="45"/>
    </row>
    <row r="256" spans="1:3" x14ac:dyDescent="0.25">
      <c r="A256" s="45"/>
      <c r="B256" s="45"/>
      <c r="C256" s="45"/>
    </row>
    <row r="257" spans="1:3" x14ac:dyDescent="0.25">
      <c r="A257" s="45"/>
      <c r="B257" s="45"/>
      <c r="C257" s="45"/>
    </row>
    <row r="258" spans="1:3" x14ac:dyDescent="0.25">
      <c r="A258" s="45"/>
      <c r="B258" s="45"/>
      <c r="C258" s="45"/>
    </row>
    <row r="259" spans="1:3" x14ac:dyDescent="0.25">
      <c r="A259" s="45"/>
      <c r="B259" s="45"/>
      <c r="C259" s="45"/>
    </row>
    <row r="260" spans="1:3" x14ac:dyDescent="0.25">
      <c r="A260" s="45"/>
      <c r="B260" s="45"/>
      <c r="C260" s="45"/>
    </row>
    <row r="261" spans="1:3" x14ac:dyDescent="0.25">
      <c r="A261" s="45"/>
      <c r="B261" s="45"/>
      <c r="C261" s="45"/>
    </row>
    <row r="262" spans="1:3" x14ac:dyDescent="0.25">
      <c r="A262" s="45"/>
      <c r="B262" s="45"/>
      <c r="C262" s="45"/>
    </row>
    <row r="263" spans="1:3" x14ac:dyDescent="0.25">
      <c r="A263" s="45"/>
      <c r="B263" s="45"/>
      <c r="C263" s="45"/>
    </row>
    <row r="264" spans="1:3" x14ac:dyDescent="0.25">
      <c r="A264" s="45"/>
      <c r="B264" s="45"/>
      <c r="C264" s="45"/>
    </row>
    <row r="265" spans="1:3" x14ac:dyDescent="0.25">
      <c r="A265" s="45"/>
      <c r="B265" s="45"/>
      <c r="C265" s="45"/>
    </row>
    <row r="266" spans="1:3" x14ac:dyDescent="0.25">
      <c r="A266" s="45"/>
      <c r="B266" s="45"/>
      <c r="C266" s="45"/>
    </row>
    <row r="267" spans="1:3" x14ac:dyDescent="0.25">
      <c r="A267" s="45"/>
      <c r="B267" s="45"/>
      <c r="C267" s="45"/>
    </row>
    <row r="268" spans="1:3" x14ac:dyDescent="0.25">
      <c r="A268" s="45"/>
      <c r="B268" s="45"/>
      <c r="C268" s="45"/>
    </row>
    <row r="269" spans="1:3" x14ac:dyDescent="0.25">
      <c r="A269" s="45"/>
      <c r="B269" s="45"/>
      <c r="C269" s="45"/>
    </row>
    <row r="270" spans="1:3" x14ac:dyDescent="0.25">
      <c r="A270" s="45"/>
      <c r="B270" s="45"/>
      <c r="C270" s="45"/>
    </row>
    <row r="271" spans="1:3" x14ac:dyDescent="0.25">
      <c r="A271" s="45"/>
      <c r="B271" s="45"/>
      <c r="C271" s="45"/>
    </row>
    <row r="272" spans="1:3" x14ac:dyDescent="0.25">
      <c r="A272" s="45"/>
      <c r="B272" s="45"/>
      <c r="C272" s="45"/>
    </row>
    <row r="273" spans="1:3" x14ac:dyDescent="0.25">
      <c r="A273" s="45"/>
      <c r="B273" s="45"/>
      <c r="C273" s="45"/>
    </row>
    <row r="274" spans="1:3" x14ac:dyDescent="0.25">
      <c r="A274" s="45"/>
      <c r="B274" s="45"/>
      <c r="C274" s="45"/>
    </row>
    <row r="275" spans="1:3" x14ac:dyDescent="0.25">
      <c r="A275" s="45"/>
      <c r="B275" s="45"/>
      <c r="C275" s="45"/>
    </row>
    <row r="276" spans="1:3" x14ac:dyDescent="0.25">
      <c r="A276" s="45"/>
      <c r="B276" s="45"/>
      <c r="C276" s="45"/>
    </row>
    <row r="277" spans="1:3" x14ac:dyDescent="0.25">
      <c r="A277" s="45"/>
      <c r="B277" s="45"/>
      <c r="C277" s="45"/>
    </row>
    <row r="278" spans="1:3" x14ac:dyDescent="0.25">
      <c r="A278" s="45"/>
      <c r="B278" s="45"/>
      <c r="C278" s="45"/>
    </row>
    <row r="279" spans="1:3" x14ac:dyDescent="0.25">
      <c r="A279" s="45"/>
      <c r="B279" s="45"/>
      <c r="C279" s="45"/>
    </row>
    <row r="280" spans="1:3" x14ac:dyDescent="0.25">
      <c r="A280" s="45"/>
      <c r="B280" s="45"/>
      <c r="C280" s="45"/>
    </row>
    <row r="281" spans="1:3" x14ac:dyDescent="0.25">
      <c r="A281" s="45"/>
      <c r="B281" s="45"/>
      <c r="C281" s="45"/>
    </row>
    <row r="282" spans="1:3" x14ac:dyDescent="0.25">
      <c r="A282" s="45"/>
      <c r="B282" s="45"/>
      <c r="C282" s="45"/>
    </row>
    <row r="283" spans="1:3" x14ac:dyDescent="0.25">
      <c r="A283" s="45"/>
      <c r="B283" s="45"/>
      <c r="C283" s="45"/>
    </row>
    <row r="284" spans="1:3" x14ac:dyDescent="0.25">
      <c r="A284" s="45"/>
      <c r="B284" s="45"/>
      <c r="C284" s="45"/>
    </row>
    <row r="285" spans="1:3" x14ac:dyDescent="0.25">
      <c r="A285" s="45"/>
      <c r="B285" s="45"/>
      <c r="C285" s="45"/>
    </row>
    <row r="286" spans="1:3" x14ac:dyDescent="0.25">
      <c r="A286" s="45"/>
      <c r="B286" s="45"/>
      <c r="C286" s="45"/>
    </row>
    <row r="287" spans="1:3" x14ac:dyDescent="0.25">
      <c r="A287" s="45"/>
      <c r="B287" s="45"/>
      <c r="C287" s="45"/>
    </row>
    <row r="288" spans="1:3" x14ac:dyDescent="0.25">
      <c r="A288" s="45"/>
      <c r="B288" s="45"/>
      <c r="C288" s="45"/>
    </row>
    <row r="289" spans="1:3" x14ac:dyDescent="0.25">
      <c r="A289" s="45"/>
      <c r="B289" s="45"/>
      <c r="C289" s="45"/>
    </row>
    <row r="290" spans="1:3" x14ac:dyDescent="0.25">
      <c r="A290" s="45"/>
      <c r="B290" s="45"/>
      <c r="C290" s="45"/>
    </row>
    <row r="291" spans="1:3" x14ac:dyDescent="0.25">
      <c r="A291" s="45"/>
      <c r="B291" s="45"/>
      <c r="C291" s="45"/>
    </row>
    <row r="292" spans="1:3" x14ac:dyDescent="0.25">
      <c r="A292" s="45"/>
      <c r="B292" s="45"/>
      <c r="C292" s="45"/>
    </row>
    <row r="293" spans="1:3" x14ac:dyDescent="0.25">
      <c r="A293" s="45"/>
      <c r="B293" s="45"/>
      <c r="C293" s="45"/>
    </row>
    <row r="294" spans="1:3" x14ac:dyDescent="0.25">
      <c r="A294" s="45"/>
      <c r="B294" s="45"/>
      <c r="C294" s="45"/>
    </row>
    <row r="295" spans="1:3" x14ac:dyDescent="0.25">
      <c r="A295" s="45"/>
      <c r="B295" s="45"/>
      <c r="C295" s="45"/>
    </row>
    <row r="296" spans="1:3" x14ac:dyDescent="0.25">
      <c r="A296" s="45"/>
      <c r="B296" s="45"/>
      <c r="C296" s="45"/>
    </row>
    <row r="297" spans="1:3" x14ac:dyDescent="0.25">
      <c r="A297" s="45"/>
      <c r="B297" s="45"/>
      <c r="C297" s="45"/>
    </row>
    <row r="298" spans="1:3" x14ac:dyDescent="0.25">
      <c r="A298" s="45"/>
      <c r="B298" s="45"/>
      <c r="C298" s="45"/>
    </row>
    <row r="299" spans="1:3" x14ac:dyDescent="0.25">
      <c r="A299" s="45"/>
      <c r="B299" s="45"/>
      <c r="C299" s="45"/>
    </row>
    <row r="300" spans="1:3" x14ac:dyDescent="0.25">
      <c r="A300" s="45"/>
      <c r="B300" s="45"/>
      <c r="C300" s="45"/>
    </row>
    <row r="301" spans="1:3" x14ac:dyDescent="0.25">
      <c r="A301" s="45"/>
      <c r="B301" s="45"/>
      <c r="C301" s="45"/>
    </row>
    <row r="302" spans="1:3" x14ac:dyDescent="0.25">
      <c r="A302" s="45"/>
      <c r="B302" s="45"/>
      <c r="C302" s="45"/>
    </row>
    <row r="303" spans="1:3" x14ac:dyDescent="0.25">
      <c r="A303" s="45"/>
      <c r="B303" s="45"/>
      <c r="C303" s="45"/>
    </row>
    <row r="304" spans="1:3" x14ac:dyDescent="0.25">
      <c r="A304" s="45"/>
      <c r="B304" s="45"/>
      <c r="C304" s="45"/>
    </row>
    <row r="305" spans="1:3" x14ac:dyDescent="0.25">
      <c r="A305" s="45"/>
      <c r="B305" s="45"/>
      <c r="C305" s="45"/>
    </row>
    <row r="306" spans="1:3" x14ac:dyDescent="0.25">
      <c r="A306" s="45"/>
      <c r="B306" s="45"/>
      <c r="C306" s="45"/>
    </row>
    <row r="307" spans="1:3" x14ac:dyDescent="0.25">
      <c r="A307" s="45"/>
      <c r="B307" s="45"/>
      <c r="C307" s="45"/>
    </row>
    <row r="308" spans="1:3" x14ac:dyDescent="0.25">
      <c r="A308" s="45"/>
      <c r="B308" s="45"/>
      <c r="C308" s="45"/>
    </row>
    <row r="309" spans="1:3" x14ac:dyDescent="0.25">
      <c r="A309" s="45"/>
      <c r="B309" s="45"/>
      <c r="C309" s="45"/>
    </row>
    <row r="310" spans="1:3" x14ac:dyDescent="0.25">
      <c r="A310" s="45"/>
      <c r="B310" s="45"/>
      <c r="C310" s="45"/>
    </row>
    <row r="311" spans="1:3" x14ac:dyDescent="0.25">
      <c r="A311" s="45"/>
      <c r="B311" s="45"/>
      <c r="C311" s="45"/>
    </row>
    <row r="312" spans="1:3" x14ac:dyDescent="0.25">
      <c r="A312" s="45"/>
      <c r="B312" s="45"/>
      <c r="C312" s="45"/>
    </row>
    <row r="313" spans="1:3" x14ac:dyDescent="0.25">
      <c r="A313" s="45"/>
      <c r="B313" s="45"/>
      <c r="C313" s="45"/>
    </row>
    <row r="314" spans="1:3" x14ac:dyDescent="0.25">
      <c r="A314" s="45"/>
      <c r="B314" s="45"/>
      <c r="C314" s="45"/>
    </row>
    <row r="315" spans="1:3" x14ac:dyDescent="0.25">
      <c r="A315" s="45"/>
      <c r="B315" s="45"/>
      <c r="C315" s="45"/>
    </row>
    <row r="316" spans="1:3" x14ac:dyDescent="0.25">
      <c r="A316" s="45"/>
      <c r="B316" s="45"/>
      <c r="C316" s="45"/>
    </row>
    <row r="317" spans="1:3" x14ac:dyDescent="0.25">
      <c r="A317" s="45"/>
      <c r="B317" s="45"/>
      <c r="C317" s="45"/>
    </row>
    <row r="318" spans="1:3" x14ac:dyDescent="0.25">
      <c r="A318" s="45"/>
      <c r="B318" s="45"/>
      <c r="C318" s="45"/>
    </row>
    <row r="319" spans="1:3" x14ac:dyDescent="0.25">
      <c r="A319" s="45"/>
      <c r="B319" s="45"/>
      <c r="C319" s="45"/>
    </row>
    <row r="320" spans="1:3" x14ac:dyDescent="0.25">
      <c r="A320" s="45"/>
      <c r="B320" s="45"/>
      <c r="C320" s="45"/>
    </row>
    <row r="321" spans="1:3" x14ac:dyDescent="0.25">
      <c r="A321" s="45"/>
      <c r="B321" s="45"/>
      <c r="C321" s="45"/>
    </row>
    <row r="322" spans="1:3" x14ac:dyDescent="0.25">
      <c r="A322" s="45"/>
      <c r="B322" s="45"/>
      <c r="C322" s="45"/>
    </row>
    <row r="323" spans="1:3" x14ac:dyDescent="0.25">
      <c r="A323" s="45"/>
      <c r="B323" s="45"/>
      <c r="C323" s="45"/>
    </row>
    <row r="324" spans="1:3" x14ac:dyDescent="0.25">
      <c r="A324" s="45"/>
      <c r="B324" s="45"/>
      <c r="C324" s="45"/>
    </row>
    <row r="325" spans="1:3" x14ac:dyDescent="0.25">
      <c r="A325" s="45"/>
      <c r="B325" s="45"/>
      <c r="C325" s="45"/>
    </row>
    <row r="326" spans="1:3" x14ac:dyDescent="0.25">
      <c r="A326" s="45"/>
      <c r="B326" s="45"/>
      <c r="C326" s="45"/>
    </row>
    <row r="327" spans="1:3" x14ac:dyDescent="0.25">
      <c r="A327" s="45"/>
      <c r="B327" s="45"/>
      <c r="C327" s="45"/>
    </row>
    <row r="328" spans="1:3" x14ac:dyDescent="0.25">
      <c r="A328" s="45"/>
      <c r="B328" s="45"/>
      <c r="C328" s="45"/>
    </row>
    <row r="329" spans="1:3" x14ac:dyDescent="0.25">
      <c r="A329" s="45"/>
      <c r="B329" s="45"/>
      <c r="C329" s="45"/>
    </row>
    <row r="330" spans="1:3" x14ac:dyDescent="0.25">
      <c r="A330" s="45"/>
      <c r="B330" s="45"/>
      <c r="C330" s="45"/>
    </row>
    <row r="331" spans="1:3" x14ac:dyDescent="0.25">
      <c r="A331" s="45"/>
      <c r="B331" s="45"/>
      <c r="C331" s="45"/>
    </row>
    <row r="332" spans="1:3" x14ac:dyDescent="0.25">
      <c r="A332" s="45"/>
      <c r="B332" s="45"/>
      <c r="C332" s="45"/>
    </row>
    <row r="333" spans="1:3" x14ac:dyDescent="0.25">
      <c r="A333" s="45"/>
      <c r="B333" s="45"/>
      <c r="C333" s="45"/>
    </row>
    <row r="334" spans="1:3" x14ac:dyDescent="0.25">
      <c r="A334" s="45"/>
      <c r="B334" s="45"/>
      <c r="C334" s="45"/>
    </row>
    <row r="335" spans="1:3" x14ac:dyDescent="0.25">
      <c r="A335" s="45"/>
      <c r="B335" s="45"/>
      <c r="C335" s="45"/>
    </row>
    <row r="336" spans="1:3" x14ac:dyDescent="0.25">
      <c r="A336" s="45"/>
      <c r="B336" s="45"/>
      <c r="C336" s="45"/>
    </row>
    <row r="337" spans="1:3" x14ac:dyDescent="0.25">
      <c r="A337" s="45"/>
      <c r="B337" s="45"/>
      <c r="C337" s="45"/>
    </row>
    <row r="338" spans="1:3" x14ac:dyDescent="0.25">
      <c r="A338" s="45"/>
      <c r="B338" s="45"/>
      <c r="C338" s="45"/>
    </row>
    <row r="339" spans="1:3" x14ac:dyDescent="0.25">
      <c r="A339" s="45"/>
      <c r="B339" s="45"/>
      <c r="C339" s="45"/>
    </row>
    <row r="340" spans="1:3" x14ac:dyDescent="0.25">
      <c r="A340" s="45"/>
      <c r="B340" s="45"/>
      <c r="C340" s="45"/>
    </row>
    <row r="341" spans="1:3" x14ac:dyDescent="0.25">
      <c r="A341" s="45"/>
      <c r="B341" s="45"/>
      <c r="C341" s="45"/>
    </row>
    <row r="342" spans="1:3" x14ac:dyDescent="0.25">
      <c r="A342" s="45"/>
      <c r="B342" s="45"/>
      <c r="C342" s="45"/>
    </row>
    <row r="343" spans="1:3" x14ac:dyDescent="0.25">
      <c r="A343" s="45"/>
      <c r="B343" s="45"/>
      <c r="C343" s="45"/>
    </row>
    <row r="344" spans="1:3" x14ac:dyDescent="0.25">
      <c r="A344" s="45"/>
      <c r="B344" s="45"/>
      <c r="C344" s="45"/>
    </row>
    <row r="345" spans="1:3" x14ac:dyDescent="0.25">
      <c r="A345" s="45"/>
      <c r="B345" s="45"/>
      <c r="C345" s="45"/>
    </row>
    <row r="346" spans="1:3" x14ac:dyDescent="0.25">
      <c r="A346" s="45"/>
      <c r="B346" s="45"/>
      <c r="C346" s="45"/>
    </row>
    <row r="347" spans="1:3" x14ac:dyDescent="0.25">
      <c r="A347" s="45"/>
      <c r="B347" s="45"/>
      <c r="C347" s="45"/>
    </row>
    <row r="348" spans="1:3" x14ac:dyDescent="0.25">
      <c r="A348" s="45"/>
      <c r="B348" s="45"/>
      <c r="C348" s="45"/>
    </row>
    <row r="349" spans="1:3" x14ac:dyDescent="0.25">
      <c r="A349" s="45"/>
      <c r="B349" s="45"/>
      <c r="C349" s="45"/>
    </row>
    <row r="350" spans="1:3" x14ac:dyDescent="0.25">
      <c r="A350" s="45"/>
      <c r="B350" s="45"/>
      <c r="C350" s="45"/>
    </row>
    <row r="351" spans="1:3" x14ac:dyDescent="0.25">
      <c r="A351" s="45"/>
      <c r="B351" s="45"/>
      <c r="C351" s="45"/>
    </row>
    <row r="352" spans="1:3" x14ac:dyDescent="0.25">
      <c r="A352" s="45"/>
      <c r="B352" s="45"/>
      <c r="C352" s="45"/>
    </row>
    <row r="353" spans="1:3" x14ac:dyDescent="0.25">
      <c r="A353" s="45"/>
      <c r="B353" s="45"/>
      <c r="C353" s="45"/>
    </row>
    <row r="354" spans="1:3" x14ac:dyDescent="0.25">
      <c r="A354" s="45"/>
      <c r="B354" s="45"/>
      <c r="C354" s="45"/>
    </row>
    <row r="355" spans="1:3" x14ac:dyDescent="0.25">
      <c r="A355" s="45"/>
      <c r="B355" s="45"/>
      <c r="C355" s="45"/>
    </row>
    <row r="356" spans="1:3" x14ac:dyDescent="0.25">
      <c r="A356" s="45"/>
      <c r="B356" s="45"/>
      <c r="C356" s="45"/>
    </row>
    <row r="357" spans="1:3" x14ac:dyDescent="0.25">
      <c r="A357" s="45"/>
      <c r="B357" s="45"/>
      <c r="C357" s="45"/>
    </row>
    <row r="358" spans="1:3" x14ac:dyDescent="0.25">
      <c r="A358" s="45"/>
      <c r="B358" s="45"/>
      <c r="C358" s="45"/>
    </row>
    <row r="359" spans="1:3" x14ac:dyDescent="0.25">
      <c r="A359" s="45"/>
      <c r="B359" s="45"/>
      <c r="C359" s="45"/>
    </row>
    <row r="360" spans="1:3" x14ac:dyDescent="0.25">
      <c r="A360" s="45"/>
      <c r="B360" s="45"/>
      <c r="C360" s="45"/>
    </row>
    <row r="361" spans="1:3" x14ac:dyDescent="0.25">
      <c r="A361" s="45"/>
      <c r="B361" s="45"/>
      <c r="C361" s="45"/>
    </row>
    <row r="362" spans="1:3" x14ac:dyDescent="0.25">
      <c r="A362" s="45"/>
      <c r="B362" s="45"/>
      <c r="C362" s="45"/>
    </row>
    <row r="363" spans="1:3" x14ac:dyDescent="0.25">
      <c r="A363" s="45"/>
      <c r="B363" s="45"/>
      <c r="C363" s="45"/>
    </row>
    <row r="364" spans="1:3" x14ac:dyDescent="0.25">
      <c r="A364" s="45"/>
      <c r="B364" s="45"/>
      <c r="C364" s="45"/>
    </row>
    <row r="365" spans="1:3" x14ac:dyDescent="0.25">
      <c r="A365" s="45"/>
      <c r="B365" s="45"/>
      <c r="C365" s="45"/>
    </row>
    <row r="366" spans="1:3" x14ac:dyDescent="0.25">
      <c r="A366" s="45"/>
      <c r="B366" s="45"/>
      <c r="C366" s="45"/>
    </row>
    <row r="367" spans="1:3" x14ac:dyDescent="0.25">
      <c r="A367" s="45"/>
      <c r="B367" s="45"/>
      <c r="C367" s="45"/>
    </row>
    <row r="368" spans="1:3" x14ac:dyDescent="0.25">
      <c r="A368" s="45"/>
      <c r="B368" s="45"/>
      <c r="C368" s="45"/>
    </row>
    <row r="369" spans="1:3" x14ac:dyDescent="0.25">
      <c r="A369" s="45"/>
      <c r="B369" s="45"/>
      <c r="C369" s="45"/>
    </row>
    <row r="370" spans="1:3" x14ac:dyDescent="0.25">
      <c r="A370" s="45"/>
      <c r="B370" s="45"/>
      <c r="C370" s="45"/>
    </row>
    <row r="371" spans="1:3" x14ac:dyDescent="0.25">
      <c r="A371" s="45"/>
      <c r="B371" s="45"/>
      <c r="C371" s="45"/>
    </row>
    <row r="372" spans="1:3" x14ac:dyDescent="0.25">
      <c r="A372" s="45"/>
      <c r="B372" s="45"/>
      <c r="C372" s="45"/>
    </row>
    <row r="373" spans="1:3" x14ac:dyDescent="0.25">
      <c r="A373" s="45"/>
      <c r="B373" s="45"/>
      <c r="C373" s="45"/>
    </row>
    <row r="374" spans="1:3" x14ac:dyDescent="0.25">
      <c r="A374" s="45"/>
      <c r="B374" s="45"/>
      <c r="C374" s="45"/>
    </row>
    <row r="375" spans="1:3" x14ac:dyDescent="0.25">
      <c r="A375" s="45"/>
      <c r="B375" s="45"/>
      <c r="C375" s="45"/>
    </row>
    <row r="376" spans="1:3" x14ac:dyDescent="0.25">
      <c r="A376" s="45"/>
      <c r="B376" s="45"/>
      <c r="C376" s="45"/>
    </row>
    <row r="377" spans="1:3" x14ac:dyDescent="0.25">
      <c r="A377" s="45"/>
      <c r="B377" s="45"/>
      <c r="C377" s="45"/>
    </row>
    <row r="378" spans="1:3" x14ac:dyDescent="0.25">
      <c r="A378" s="45"/>
      <c r="B378" s="45"/>
      <c r="C378" s="45"/>
    </row>
    <row r="379" spans="1:3" x14ac:dyDescent="0.25">
      <c r="A379" s="45"/>
      <c r="B379" s="45"/>
      <c r="C379" s="45"/>
    </row>
    <row r="380" spans="1:3" x14ac:dyDescent="0.25">
      <c r="A380" s="45"/>
      <c r="B380" s="45"/>
      <c r="C380" s="45"/>
    </row>
    <row r="381" spans="1:3" x14ac:dyDescent="0.25">
      <c r="A381" s="45"/>
      <c r="B381" s="45"/>
      <c r="C381" s="45"/>
    </row>
    <row r="382" spans="1:3" x14ac:dyDescent="0.25">
      <c r="A382" s="45"/>
      <c r="B382" s="45"/>
      <c r="C382" s="45"/>
    </row>
    <row r="383" spans="1:3" x14ac:dyDescent="0.25">
      <c r="A383" s="45"/>
      <c r="B383" s="45"/>
      <c r="C383" s="45"/>
    </row>
    <row r="384" spans="1:3" x14ac:dyDescent="0.25">
      <c r="A384" s="45"/>
      <c r="B384" s="45"/>
      <c r="C384" s="45"/>
    </row>
    <row r="385" spans="1:3" x14ac:dyDescent="0.25">
      <c r="A385" s="45"/>
      <c r="B385" s="45"/>
      <c r="C385" s="45"/>
    </row>
    <row r="386" spans="1:3" x14ac:dyDescent="0.25">
      <c r="A386" s="45"/>
      <c r="B386" s="45"/>
      <c r="C386" s="45"/>
    </row>
    <row r="387" spans="1:3" x14ac:dyDescent="0.25">
      <c r="A387" s="45"/>
      <c r="B387" s="45"/>
      <c r="C387" s="45"/>
    </row>
    <row r="388" spans="1:3" x14ac:dyDescent="0.25">
      <c r="A388" s="45"/>
      <c r="B388" s="45"/>
      <c r="C388" s="45"/>
    </row>
    <row r="389" spans="1:3" x14ac:dyDescent="0.25">
      <c r="A389" s="45"/>
      <c r="B389" s="45"/>
      <c r="C389" s="45"/>
    </row>
    <row r="390" spans="1:3" x14ac:dyDescent="0.25">
      <c r="A390" s="45"/>
      <c r="B390" s="45"/>
      <c r="C390" s="45"/>
    </row>
    <row r="391" spans="1:3" x14ac:dyDescent="0.25">
      <c r="A391" s="45"/>
      <c r="B391" s="45"/>
      <c r="C391" s="45"/>
    </row>
    <row r="392" spans="1:3" x14ac:dyDescent="0.25">
      <c r="A392" s="45"/>
      <c r="B392" s="45"/>
      <c r="C392" s="45"/>
    </row>
    <row r="393" spans="1:3" x14ac:dyDescent="0.25">
      <c r="A393" s="45"/>
      <c r="B393" s="45"/>
      <c r="C393" s="45"/>
    </row>
    <row r="394" spans="1:3" x14ac:dyDescent="0.25">
      <c r="A394" s="45"/>
      <c r="B394" s="45"/>
      <c r="C394" s="45"/>
    </row>
    <row r="395" spans="1:3" x14ac:dyDescent="0.25">
      <c r="A395" s="45"/>
      <c r="B395" s="45"/>
      <c r="C395" s="45"/>
    </row>
    <row r="396" spans="1:3" x14ac:dyDescent="0.25">
      <c r="A396" s="45"/>
      <c r="B396" s="45"/>
      <c r="C396" s="45"/>
    </row>
    <row r="397" spans="1:3" x14ac:dyDescent="0.25">
      <c r="A397" s="45"/>
      <c r="B397" s="45"/>
      <c r="C397" s="45"/>
    </row>
    <row r="398" spans="1:3" x14ac:dyDescent="0.25">
      <c r="A398" s="45"/>
      <c r="B398" s="45"/>
      <c r="C398" s="45"/>
    </row>
    <row r="399" spans="1:3" x14ac:dyDescent="0.25">
      <c r="A399" s="45"/>
      <c r="B399" s="45"/>
      <c r="C399" s="45"/>
    </row>
    <row r="400" spans="1:3" x14ac:dyDescent="0.25">
      <c r="A400" s="45"/>
      <c r="B400" s="45"/>
      <c r="C400" s="45"/>
    </row>
    <row r="401" spans="1:3" x14ac:dyDescent="0.25">
      <c r="A401" s="45"/>
      <c r="B401" s="45"/>
      <c r="C401" s="45"/>
    </row>
    <row r="402" spans="1:3" x14ac:dyDescent="0.25">
      <c r="A402" s="45"/>
      <c r="B402" s="45"/>
      <c r="C402" s="45"/>
    </row>
    <row r="403" spans="1:3" x14ac:dyDescent="0.25">
      <c r="A403" s="45"/>
      <c r="B403" s="45"/>
      <c r="C403" s="45"/>
    </row>
    <row r="404" spans="1:3" x14ac:dyDescent="0.25">
      <c r="A404" s="45"/>
      <c r="B404" s="45"/>
      <c r="C404" s="45"/>
    </row>
    <row r="405" spans="1:3" x14ac:dyDescent="0.25">
      <c r="A405" s="45"/>
      <c r="B405" s="45"/>
      <c r="C405" s="45"/>
    </row>
    <row r="406" spans="1:3" x14ac:dyDescent="0.25">
      <c r="A406" s="45"/>
      <c r="B406" s="45"/>
      <c r="C406" s="45"/>
    </row>
    <row r="407" spans="1:3" x14ac:dyDescent="0.25">
      <c r="A407" s="45"/>
      <c r="B407" s="45"/>
      <c r="C407" s="45"/>
    </row>
    <row r="408" spans="1:3" x14ac:dyDescent="0.25">
      <c r="A408" s="45"/>
      <c r="B408" s="45"/>
      <c r="C408" s="45"/>
    </row>
    <row r="409" spans="1:3" x14ac:dyDescent="0.25">
      <c r="A409" s="45"/>
      <c r="B409" s="45"/>
      <c r="C409" s="45"/>
    </row>
    <row r="410" spans="1:3" x14ac:dyDescent="0.25">
      <c r="A410" s="45"/>
      <c r="B410" s="45"/>
      <c r="C410" s="45"/>
    </row>
    <row r="411" spans="1:3" x14ac:dyDescent="0.25">
      <c r="A411" s="45"/>
      <c r="B411" s="45"/>
      <c r="C411" s="45"/>
    </row>
    <row r="412" spans="1:3" x14ac:dyDescent="0.25">
      <c r="A412" s="45"/>
      <c r="B412" s="45"/>
      <c r="C412" s="45"/>
    </row>
    <row r="413" spans="1:3" x14ac:dyDescent="0.25">
      <c r="A413" s="45"/>
      <c r="B413" s="45"/>
      <c r="C413" s="45"/>
    </row>
    <row r="414" spans="1:3" x14ac:dyDescent="0.25">
      <c r="A414" s="45"/>
      <c r="B414" s="45"/>
      <c r="C414" s="45"/>
    </row>
    <row r="415" spans="1:3" x14ac:dyDescent="0.25">
      <c r="A415" s="45"/>
      <c r="B415" s="45"/>
      <c r="C415" s="45"/>
    </row>
    <row r="416" spans="1:3" x14ac:dyDescent="0.25">
      <c r="A416" s="45"/>
      <c r="B416" s="45"/>
      <c r="C416" s="45"/>
    </row>
    <row r="417" spans="1:3" x14ac:dyDescent="0.25">
      <c r="A417" s="45"/>
      <c r="B417" s="45"/>
      <c r="C417" s="45"/>
    </row>
    <row r="418" spans="1:3" x14ac:dyDescent="0.25">
      <c r="A418" s="45"/>
      <c r="B418" s="45"/>
      <c r="C418" s="45"/>
    </row>
    <row r="419" spans="1:3" x14ac:dyDescent="0.25">
      <c r="A419" s="45"/>
      <c r="B419" s="45"/>
      <c r="C419" s="45"/>
    </row>
    <row r="420" spans="1:3" x14ac:dyDescent="0.25">
      <c r="A420" s="45"/>
      <c r="B420" s="45"/>
      <c r="C420" s="45"/>
    </row>
    <row r="421" spans="1:3" x14ac:dyDescent="0.25">
      <c r="A421" s="45"/>
      <c r="B421" s="45"/>
      <c r="C421" s="45"/>
    </row>
    <row r="422" spans="1:3" x14ac:dyDescent="0.25">
      <c r="A422" s="45"/>
      <c r="B422" s="45"/>
      <c r="C422" s="45"/>
    </row>
    <row r="423" spans="1:3" x14ac:dyDescent="0.25">
      <c r="A423" s="45"/>
      <c r="B423" s="45"/>
      <c r="C423" s="45"/>
    </row>
    <row r="424" spans="1:3" x14ac:dyDescent="0.25">
      <c r="A424" s="45"/>
      <c r="B424" s="45"/>
      <c r="C424" s="45"/>
    </row>
    <row r="425" spans="1:3" x14ac:dyDescent="0.25">
      <c r="A425" s="45"/>
      <c r="B425" s="45"/>
      <c r="C425" s="45"/>
    </row>
    <row r="426" spans="1:3" x14ac:dyDescent="0.25">
      <c r="A426" s="45"/>
      <c r="B426" s="45"/>
      <c r="C426" s="45"/>
    </row>
    <row r="427" spans="1:3" x14ac:dyDescent="0.25">
      <c r="A427" s="45"/>
      <c r="B427" s="45"/>
      <c r="C427" s="45"/>
    </row>
    <row r="428" spans="1:3" x14ac:dyDescent="0.25">
      <c r="A428" s="45"/>
      <c r="B428" s="45"/>
      <c r="C428" s="45"/>
    </row>
    <row r="429" spans="1:3" x14ac:dyDescent="0.25">
      <c r="A429" s="45"/>
      <c r="B429" s="45"/>
      <c r="C429" s="45"/>
    </row>
    <row r="430" spans="1:3" x14ac:dyDescent="0.25">
      <c r="A430" s="45"/>
      <c r="B430" s="45"/>
      <c r="C430" s="45"/>
    </row>
    <row r="431" spans="1:3" x14ac:dyDescent="0.25">
      <c r="A431" s="45"/>
      <c r="B431" s="45"/>
      <c r="C431" s="45"/>
    </row>
    <row r="432" spans="1:3" x14ac:dyDescent="0.25">
      <c r="A432" s="45"/>
      <c r="B432" s="45"/>
      <c r="C432" s="45"/>
    </row>
    <row r="433" spans="1:3" x14ac:dyDescent="0.25">
      <c r="A433" s="45"/>
      <c r="B433" s="45"/>
      <c r="C433" s="45"/>
    </row>
    <row r="434" spans="1:3" x14ac:dyDescent="0.25">
      <c r="A434" s="45"/>
      <c r="B434" s="45"/>
      <c r="C434" s="45"/>
    </row>
    <row r="435" spans="1:3" x14ac:dyDescent="0.25">
      <c r="A435" s="45"/>
      <c r="B435" s="45"/>
      <c r="C435" s="45"/>
    </row>
    <row r="436" spans="1:3" x14ac:dyDescent="0.25">
      <c r="A436" s="45"/>
      <c r="B436" s="45"/>
      <c r="C436" s="45"/>
    </row>
    <row r="437" spans="1:3" x14ac:dyDescent="0.25">
      <c r="A437" s="45"/>
      <c r="B437" s="45"/>
      <c r="C437" s="45"/>
    </row>
    <row r="438" spans="1:3" x14ac:dyDescent="0.25">
      <c r="A438" s="45"/>
      <c r="B438" s="45"/>
      <c r="C438" s="45"/>
    </row>
    <row r="439" spans="1:3" x14ac:dyDescent="0.25">
      <c r="A439" s="45"/>
      <c r="B439" s="45"/>
      <c r="C439" s="45"/>
    </row>
    <row r="440" spans="1:3" x14ac:dyDescent="0.25">
      <c r="A440" s="45"/>
      <c r="B440" s="45"/>
      <c r="C440" s="45"/>
    </row>
    <row r="441" spans="1:3" x14ac:dyDescent="0.25">
      <c r="A441" s="45"/>
      <c r="B441" s="45"/>
      <c r="C441" s="45"/>
    </row>
    <row r="442" spans="1:3" x14ac:dyDescent="0.25">
      <c r="A442" s="45"/>
      <c r="B442" s="45"/>
      <c r="C442" s="45"/>
    </row>
    <row r="443" spans="1:3" x14ac:dyDescent="0.25">
      <c r="A443" s="45"/>
      <c r="B443" s="45"/>
      <c r="C443" s="45"/>
    </row>
    <row r="444" spans="1:3" x14ac:dyDescent="0.25">
      <c r="A444" s="45"/>
      <c r="B444" s="45"/>
      <c r="C444" s="45"/>
    </row>
    <row r="445" spans="1:3" x14ac:dyDescent="0.25">
      <c r="A445" s="45"/>
      <c r="B445" s="45"/>
      <c r="C445" s="45"/>
    </row>
    <row r="446" spans="1:3" x14ac:dyDescent="0.25">
      <c r="A446" s="45"/>
      <c r="B446" s="45"/>
      <c r="C446" s="45"/>
    </row>
    <row r="447" spans="1:3" x14ac:dyDescent="0.25">
      <c r="A447" s="45"/>
      <c r="B447" s="45"/>
      <c r="C447" s="45"/>
    </row>
    <row r="448" spans="1:3" x14ac:dyDescent="0.25">
      <c r="A448" s="45"/>
      <c r="B448" s="45"/>
      <c r="C448" s="45"/>
    </row>
    <row r="449" spans="1:3" x14ac:dyDescent="0.25">
      <c r="A449" s="45"/>
      <c r="B449" s="45"/>
      <c r="C449" s="45"/>
    </row>
    <row r="450" spans="1:3" x14ac:dyDescent="0.25">
      <c r="A450" s="45"/>
      <c r="B450" s="45"/>
      <c r="C450" s="45"/>
    </row>
    <row r="451" spans="1:3" x14ac:dyDescent="0.25">
      <c r="A451" s="45"/>
      <c r="B451" s="45"/>
      <c r="C451" s="45"/>
    </row>
    <row r="452" spans="1:3" x14ac:dyDescent="0.25">
      <c r="A452" s="45"/>
      <c r="B452" s="45"/>
      <c r="C452" s="45"/>
    </row>
    <row r="453" spans="1:3" x14ac:dyDescent="0.25">
      <c r="A453" s="45"/>
      <c r="B453" s="45"/>
      <c r="C453" s="45"/>
    </row>
    <row r="454" spans="1:3" x14ac:dyDescent="0.25">
      <c r="A454" s="45"/>
      <c r="B454" s="45"/>
      <c r="C454" s="45"/>
    </row>
    <row r="455" spans="1:3" x14ac:dyDescent="0.25">
      <c r="A455" s="45"/>
      <c r="B455" s="45"/>
      <c r="C455" s="45"/>
    </row>
    <row r="456" spans="1:3" x14ac:dyDescent="0.25">
      <c r="A456" s="45"/>
      <c r="B456" s="45"/>
      <c r="C456" s="45"/>
    </row>
    <row r="457" spans="1:3" x14ac:dyDescent="0.25">
      <c r="A457" s="45"/>
      <c r="B457" s="45"/>
      <c r="C457" s="45"/>
    </row>
    <row r="458" spans="1:3" x14ac:dyDescent="0.25">
      <c r="A458" s="45"/>
      <c r="B458" s="45"/>
      <c r="C458" s="45"/>
    </row>
    <row r="459" spans="1:3" x14ac:dyDescent="0.25">
      <c r="A459" s="45"/>
      <c r="B459" s="45"/>
      <c r="C459" s="45"/>
    </row>
    <row r="460" spans="1:3" x14ac:dyDescent="0.25">
      <c r="A460" s="45"/>
      <c r="B460" s="45"/>
      <c r="C460" s="45"/>
    </row>
    <row r="461" spans="1:3" x14ac:dyDescent="0.25">
      <c r="A461" s="45"/>
      <c r="B461" s="45"/>
      <c r="C461" s="45"/>
    </row>
    <row r="462" spans="1:3" x14ac:dyDescent="0.25">
      <c r="A462" s="45"/>
      <c r="B462" s="45"/>
      <c r="C462" s="45"/>
    </row>
    <row r="463" spans="1:3" x14ac:dyDescent="0.25">
      <c r="A463" s="45"/>
      <c r="B463" s="45"/>
      <c r="C463" s="45"/>
    </row>
    <row r="464" spans="1:3" x14ac:dyDescent="0.25">
      <c r="A464" s="45"/>
      <c r="B464" s="45"/>
      <c r="C464" s="45"/>
    </row>
    <row r="465" spans="1:3" x14ac:dyDescent="0.25">
      <c r="A465" s="45"/>
      <c r="B465" s="45"/>
      <c r="C465" s="45"/>
    </row>
    <row r="466" spans="1:3" x14ac:dyDescent="0.25">
      <c r="A466" s="45"/>
      <c r="B466" s="45"/>
      <c r="C466" s="45"/>
    </row>
    <row r="467" spans="1:3" x14ac:dyDescent="0.25">
      <c r="A467" s="45"/>
      <c r="B467" s="45"/>
      <c r="C467" s="45"/>
    </row>
    <row r="468" spans="1:3" x14ac:dyDescent="0.25">
      <c r="A468" s="45"/>
      <c r="B468" s="45"/>
      <c r="C468" s="45"/>
    </row>
    <row r="469" spans="1:3" x14ac:dyDescent="0.25">
      <c r="A469" s="45"/>
      <c r="B469" s="45"/>
      <c r="C469" s="45"/>
    </row>
    <row r="470" spans="1:3" x14ac:dyDescent="0.25">
      <c r="A470" s="45"/>
      <c r="B470" s="45"/>
      <c r="C470" s="45"/>
    </row>
    <row r="471" spans="1:3" x14ac:dyDescent="0.25">
      <c r="A471" s="45"/>
      <c r="B471" s="45"/>
      <c r="C471" s="45"/>
    </row>
    <row r="472" spans="1:3" x14ac:dyDescent="0.25">
      <c r="A472" s="45"/>
      <c r="B472" s="45"/>
      <c r="C472" s="45"/>
    </row>
    <row r="473" spans="1:3" x14ac:dyDescent="0.25">
      <c r="A473" s="45"/>
      <c r="B473" s="45"/>
      <c r="C473" s="45"/>
    </row>
    <row r="474" spans="1:3" x14ac:dyDescent="0.25">
      <c r="A474" s="45"/>
      <c r="B474" s="45"/>
      <c r="C474" s="45"/>
    </row>
    <row r="475" spans="1:3" x14ac:dyDescent="0.25">
      <c r="A475" s="45"/>
      <c r="B475" s="45"/>
      <c r="C475" s="45"/>
    </row>
    <row r="476" spans="1:3" x14ac:dyDescent="0.25">
      <c r="A476" s="45"/>
      <c r="B476" s="45"/>
      <c r="C476" s="45"/>
    </row>
    <row r="477" spans="1:3" x14ac:dyDescent="0.25">
      <c r="A477" s="45"/>
      <c r="B477" s="45"/>
      <c r="C477" s="45"/>
    </row>
    <row r="478" spans="1:3" x14ac:dyDescent="0.25">
      <c r="A478" s="45"/>
      <c r="B478" s="45"/>
      <c r="C478" s="45"/>
    </row>
    <row r="479" spans="1:3" x14ac:dyDescent="0.25">
      <c r="A479" s="45"/>
      <c r="B479" s="45"/>
      <c r="C479" s="45"/>
    </row>
    <row r="480" spans="1:3" x14ac:dyDescent="0.25">
      <c r="A480" s="45"/>
      <c r="B480" s="45"/>
      <c r="C480" s="45"/>
    </row>
    <row r="481" spans="1:3" x14ac:dyDescent="0.25">
      <c r="A481" s="45"/>
      <c r="B481" s="45"/>
      <c r="C481" s="45"/>
    </row>
    <row r="482" spans="1:3" x14ac:dyDescent="0.25">
      <c r="A482" s="45"/>
      <c r="B482" s="45"/>
      <c r="C482" s="45"/>
    </row>
    <row r="483" spans="1:3" x14ac:dyDescent="0.25">
      <c r="A483" s="45"/>
      <c r="B483" s="45"/>
      <c r="C483" s="45"/>
    </row>
    <row r="484" spans="1:3" x14ac:dyDescent="0.25">
      <c r="A484" s="45"/>
      <c r="B484" s="45"/>
      <c r="C484" s="45"/>
    </row>
    <row r="485" spans="1:3" x14ac:dyDescent="0.25">
      <c r="A485" s="45"/>
      <c r="B485" s="45"/>
      <c r="C485" s="45"/>
    </row>
    <row r="486" spans="1:3" x14ac:dyDescent="0.25">
      <c r="A486" s="45"/>
      <c r="B486" s="45"/>
      <c r="C486" s="45"/>
    </row>
    <row r="487" spans="1:3" x14ac:dyDescent="0.25">
      <c r="A487" s="45"/>
      <c r="B487" s="45"/>
      <c r="C487" s="45"/>
    </row>
    <row r="488" spans="1:3" x14ac:dyDescent="0.25">
      <c r="A488" s="45"/>
      <c r="B488" s="45"/>
      <c r="C488" s="45"/>
    </row>
    <row r="489" spans="1:3" x14ac:dyDescent="0.25">
      <c r="A489" s="45"/>
      <c r="B489" s="45"/>
      <c r="C489" s="45"/>
    </row>
    <row r="490" spans="1:3" x14ac:dyDescent="0.25">
      <c r="A490" s="45"/>
      <c r="B490" s="45"/>
      <c r="C490" s="45"/>
    </row>
    <row r="491" spans="1:3" x14ac:dyDescent="0.25">
      <c r="A491" s="45"/>
      <c r="B491" s="45"/>
      <c r="C491" s="45"/>
    </row>
    <row r="492" spans="1:3" x14ac:dyDescent="0.25">
      <c r="A492" s="45"/>
      <c r="B492" s="45"/>
      <c r="C492" s="45"/>
    </row>
    <row r="493" spans="1:3" x14ac:dyDescent="0.25">
      <c r="A493" s="45"/>
      <c r="B493" s="45"/>
      <c r="C493" s="45"/>
    </row>
    <row r="494" spans="1:3" x14ac:dyDescent="0.25">
      <c r="A494" s="45"/>
      <c r="B494" s="45"/>
      <c r="C494" s="45"/>
    </row>
    <row r="495" spans="1:3" x14ac:dyDescent="0.25">
      <c r="A495" s="45"/>
      <c r="B495" s="45"/>
      <c r="C495" s="45"/>
    </row>
    <row r="496" spans="1:3" x14ac:dyDescent="0.25">
      <c r="A496" s="45"/>
      <c r="B496" s="45"/>
      <c r="C496" s="45"/>
    </row>
    <row r="497" spans="1:3" x14ac:dyDescent="0.25">
      <c r="A497" s="45"/>
      <c r="B497" s="45"/>
      <c r="C497" s="45"/>
    </row>
    <row r="498" spans="1:3" x14ac:dyDescent="0.25">
      <c r="A498" s="45"/>
      <c r="B498" s="45"/>
      <c r="C498" s="45"/>
    </row>
    <row r="499" spans="1:3" x14ac:dyDescent="0.25">
      <c r="A499" s="45"/>
      <c r="B499" s="45"/>
      <c r="C499" s="45"/>
    </row>
    <row r="500" spans="1:3" x14ac:dyDescent="0.25">
      <c r="A500" s="45"/>
      <c r="B500" s="45"/>
      <c r="C500" s="45"/>
    </row>
    <row r="501" spans="1:3" x14ac:dyDescent="0.25">
      <c r="A501" s="45"/>
      <c r="B501" s="45"/>
      <c r="C501" s="45"/>
    </row>
    <row r="502" spans="1:3" x14ac:dyDescent="0.25">
      <c r="A502" s="45"/>
      <c r="B502" s="45"/>
      <c r="C502" s="45"/>
    </row>
    <row r="503" spans="1:3" x14ac:dyDescent="0.25">
      <c r="A503" s="45"/>
      <c r="B503" s="45"/>
      <c r="C503" s="45"/>
    </row>
    <row r="504" spans="1:3" x14ac:dyDescent="0.25">
      <c r="A504" s="45"/>
      <c r="B504" s="45"/>
      <c r="C504" s="45"/>
    </row>
    <row r="505" spans="1:3" x14ac:dyDescent="0.25">
      <c r="A505" s="45"/>
      <c r="B505" s="45"/>
      <c r="C505" s="45"/>
    </row>
    <row r="506" spans="1:3" x14ac:dyDescent="0.25">
      <c r="A506" s="45"/>
      <c r="B506" s="45"/>
      <c r="C506" s="45"/>
    </row>
    <row r="507" spans="1:3" x14ac:dyDescent="0.25">
      <c r="A507" s="45"/>
      <c r="B507" s="45"/>
      <c r="C507" s="45"/>
    </row>
    <row r="508" spans="1:3" x14ac:dyDescent="0.25">
      <c r="A508" s="45"/>
      <c r="B508" s="45"/>
      <c r="C508" s="45"/>
    </row>
    <row r="509" spans="1:3" x14ac:dyDescent="0.25">
      <c r="A509" s="45"/>
      <c r="B509" s="45"/>
      <c r="C509" s="45"/>
    </row>
    <row r="510" spans="1:3" x14ac:dyDescent="0.25">
      <c r="A510" s="45"/>
      <c r="B510" s="45"/>
      <c r="C510" s="45"/>
    </row>
    <row r="511" spans="1:3" x14ac:dyDescent="0.25">
      <c r="A511" s="45"/>
      <c r="B511" s="45"/>
      <c r="C511" s="45"/>
    </row>
    <row r="512" spans="1:3" x14ac:dyDescent="0.25">
      <c r="A512" s="45"/>
      <c r="B512" s="45"/>
      <c r="C512" s="45"/>
    </row>
    <row r="513" spans="1:3" x14ac:dyDescent="0.25">
      <c r="A513" s="45"/>
      <c r="B513" s="45"/>
      <c r="C513" s="45"/>
    </row>
    <row r="514" spans="1:3" x14ac:dyDescent="0.25">
      <c r="A514" s="45"/>
      <c r="B514" s="45"/>
      <c r="C514" s="45"/>
    </row>
    <row r="515" spans="1:3" x14ac:dyDescent="0.25">
      <c r="A515" s="45"/>
      <c r="B515" s="45"/>
      <c r="C515" s="45"/>
    </row>
    <row r="516" spans="1:3" x14ac:dyDescent="0.25">
      <c r="A516" s="45"/>
      <c r="B516" s="45"/>
      <c r="C516" s="45"/>
    </row>
    <row r="517" spans="1:3" x14ac:dyDescent="0.25">
      <c r="A517" s="45"/>
      <c r="B517" s="45"/>
      <c r="C517" s="45"/>
    </row>
    <row r="518" spans="1:3" x14ac:dyDescent="0.25">
      <c r="A518" s="45"/>
      <c r="B518" s="45"/>
      <c r="C518" s="45"/>
    </row>
  </sheetData>
  <mergeCells count="2">
    <mergeCell ref="D7:R7"/>
    <mergeCell ref="D33:R3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4E9AC-9A48-4E0D-8146-6FB29A4C4634}">
  <dimension ref="A1:N40"/>
  <sheetViews>
    <sheetView tabSelected="1" workbookViewId="0">
      <selection activeCell="I23" sqref="I23"/>
    </sheetView>
  </sheetViews>
  <sheetFormatPr defaultRowHeight="15" x14ac:dyDescent="0.25"/>
  <cols>
    <col min="3" max="4" width="10.7109375" customWidth="1"/>
    <col min="5" max="5" width="16.7109375" bestFit="1" customWidth="1"/>
    <col min="9" max="9" width="16.7109375" bestFit="1" customWidth="1"/>
    <col min="13" max="13" width="16.7109375" bestFit="1" customWidth="1"/>
    <col min="14" max="14" width="20" bestFit="1" customWidth="1"/>
  </cols>
  <sheetData>
    <row r="1" spans="1:14" s="89" customFormat="1" x14ac:dyDescent="0.25">
      <c r="A1" s="89" t="s">
        <v>132</v>
      </c>
    </row>
    <row r="2" spans="1:14" s="89" customFormat="1" x14ac:dyDescent="0.25"/>
    <row r="4" spans="1:14" ht="18.75" x14ac:dyDescent="0.3">
      <c r="C4" s="107" t="s">
        <v>108</v>
      </c>
      <c r="D4" s="107"/>
      <c r="E4" s="107"/>
      <c r="G4" s="107" t="s">
        <v>111</v>
      </c>
      <c r="H4" s="107"/>
      <c r="I4" s="107"/>
      <c r="K4" s="108" t="s">
        <v>116</v>
      </c>
      <c r="L4" s="108"/>
      <c r="M4" s="108"/>
    </row>
    <row r="5" spans="1:14" x14ac:dyDescent="0.25">
      <c r="C5" s="68" t="s">
        <v>109</v>
      </c>
      <c r="D5" s="68" t="s">
        <v>110</v>
      </c>
      <c r="E5" s="68" t="s">
        <v>112</v>
      </c>
      <c r="G5" s="68" t="s">
        <v>109</v>
      </c>
      <c r="H5" s="68" t="s">
        <v>110</v>
      </c>
      <c r="I5" s="68" t="s">
        <v>112</v>
      </c>
      <c r="K5" s="84" t="s">
        <v>109</v>
      </c>
      <c r="L5" s="84" t="s">
        <v>110</v>
      </c>
      <c r="M5" s="84" t="s">
        <v>112</v>
      </c>
    </row>
    <row r="6" spans="1:14" x14ac:dyDescent="0.25">
      <c r="C6" s="67">
        <v>1</v>
      </c>
      <c r="D6" s="67">
        <v>6.76</v>
      </c>
      <c r="E6" s="69">
        <v>3.4046800000000002E-2</v>
      </c>
      <c r="G6">
        <v>1</v>
      </c>
      <c r="H6" s="67">
        <v>6.76</v>
      </c>
      <c r="I6" s="70">
        <v>3.5979199999999996E-2</v>
      </c>
      <c r="K6">
        <v>1</v>
      </c>
      <c r="L6" s="67">
        <v>6.76</v>
      </c>
      <c r="M6" s="70">
        <f>E6</f>
        <v>3.4046800000000002E-2</v>
      </c>
      <c r="N6" t="s">
        <v>117</v>
      </c>
    </row>
    <row r="7" spans="1:14" ht="15.75" thickBot="1" x14ac:dyDescent="0.3">
      <c r="C7" s="67">
        <v>2</v>
      </c>
      <c r="D7" s="67">
        <v>6.76</v>
      </c>
      <c r="E7" s="69">
        <v>3.4625595599999996E-2</v>
      </c>
      <c r="G7">
        <v>2</v>
      </c>
      <c r="H7" s="67">
        <v>6.76</v>
      </c>
      <c r="I7" s="70">
        <v>3.65189E-2</v>
      </c>
      <c r="K7">
        <v>2</v>
      </c>
      <c r="L7" s="67">
        <v>6.76</v>
      </c>
      <c r="M7" s="70">
        <f>E6</f>
        <v>3.4046800000000002E-2</v>
      </c>
      <c r="N7" t="s">
        <v>118</v>
      </c>
    </row>
    <row r="8" spans="1:14" ht="15.75" thickBot="1" x14ac:dyDescent="0.3">
      <c r="C8" s="67">
        <v>3</v>
      </c>
      <c r="D8" s="67">
        <v>6.76</v>
      </c>
      <c r="E8" s="69">
        <v>3.5214230725199989E-2</v>
      </c>
      <c r="G8">
        <v>3</v>
      </c>
      <c r="H8" s="67">
        <v>6.76</v>
      </c>
      <c r="I8" s="70">
        <v>3.7066700000000001E-2</v>
      </c>
      <c r="K8" s="85">
        <v>3</v>
      </c>
      <c r="L8" s="86">
        <v>6.76</v>
      </c>
      <c r="M8" s="87">
        <f>I8</f>
        <v>3.7066700000000001E-2</v>
      </c>
      <c r="N8" s="88" t="s">
        <v>119</v>
      </c>
    </row>
    <row r="9" spans="1:14" x14ac:dyDescent="0.25">
      <c r="C9" s="67">
        <v>4</v>
      </c>
      <c r="D9" s="67">
        <v>6.76</v>
      </c>
      <c r="E9" s="69">
        <v>3.5812872647528388E-2</v>
      </c>
      <c r="G9">
        <v>4</v>
      </c>
      <c r="H9" s="67">
        <v>6.76</v>
      </c>
      <c r="I9" s="70">
        <v>3.7622700000000002E-2</v>
      </c>
      <c r="K9" s="73">
        <v>4</v>
      </c>
      <c r="L9" s="67">
        <v>6.76</v>
      </c>
      <c r="M9" s="70">
        <f>I9</f>
        <v>3.7622700000000002E-2</v>
      </c>
    </row>
    <row r="10" spans="1:14" x14ac:dyDescent="0.25">
      <c r="C10" s="67">
        <v>5</v>
      </c>
      <c r="D10" s="67">
        <v>6.76</v>
      </c>
      <c r="E10" s="69">
        <v>3.6421691482536364E-2</v>
      </c>
      <c r="G10">
        <v>5</v>
      </c>
      <c r="H10" s="67">
        <v>6.76</v>
      </c>
      <c r="I10" s="70">
        <v>3.8186999999999999E-2</v>
      </c>
      <c r="K10">
        <v>5</v>
      </c>
      <c r="L10" s="67">
        <v>6.76</v>
      </c>
      <c r="M10" s="70">
        <f t="shared" ref="M10:M40" si="0">I10</f>
        <v>3.8186999999999999E-2</v>
      </c>
    </row>
    <row r="11" spans="1:14" x14ac:dyDescent="0.25">
      <c r="C11" s="67">
        <v>6</v>
      </c>
      <c r="D11" s="67">
        <v>6.76</v>
      </c>
      <c r="E11" s="69">
        <v>3.7040860237739476E-2</v>
      </c>
      <c r="G11">
        <v>6</v>
      </c>
      <c r="H11" s="67">
        <v>6.76</v>
      </c>
      <c r="I11" s="70">
        <v>3.8759800000000004E-2</v>
      </c>
      <c r="K11">
        <v>6</v>
      </c>
      <c r="L11" s="67">
        <v>6.76</v>
      </c>
      <c r="M11" s="70">
        <f t="shared" si="0"/>
        <v>3.8759800000000004E-2</v>
      </c>
    </row>
    <row r="12" spans="1:14" x14ac:dyDescent="0.25">
      <c r="C12" s="67">
        <v>7</v>
      </c>
      <c r="D12" s="67">
        <v>6.76</v>
      </c>
      <c r="E12" s="69">
        <v>3.7670554861781044E-2</v>
      </c>
      <c r="G12">
        <v>7</v>
      </c>
      <c r="H12" s="67">
        <v>6.76</v>
      </c>
      <c r="I12" s="70">
        <v>3.93412E-2</v>
      </c>
      <c r="K12">
        <v>7</v>
      </c>
      <c r="L12" s="67">
        <v>6.76</v>
      </c>
      <c r="M12" s="70">
        <f t="shared" si="0"/>
        <v>3.93412E-2</v>
      </c>
    </row>
    <row r="13" spans="1:14" x14ac:dyDescent="0.25">
      <c r="C13" s="67">
        <v>8</v>
      </c>
      <c r="D13" s="67">
        <v>6.76</v>
      </c>
      <c r="E13" s="69">
        <v>3.8310954294431321E-2</v>
      </c>
      <c r="G13">
        <v>8</v>
      </c>
      <c r="H13" s="67">
        <v>6.76</v>
      </c>
      <c r="I13" s="70">
        <v>3.9931299999999996E-2</v>
      </c>
      <c r="K13">
        <v>8</v>
      </c>
      <c r="L13" s="67">
        <v>6.76</v>
      </c>
      <c r="M13" s="70">
        <f t="shared" si="0"/>
        <v>3.9931299999999996E-2</v>
      </c>
    </row>
    <row r="14" spans="1:14" x14ac:dyDescent="0.25">
      <c r="C14" s="67">
        <v>9</v>
      </c>
      <c r="D14" s="67">
        <v>6.76</v>
      </c>
      <c r="E14" s="69">
        <v>3.8962240517436651E-2</v>
      </c>
      <c r="G14">
        <v>9</v>
      </c>
      <c r="H14" s="67">
        <v>6.76</v>
      </c>
      <c r="I14" s="70">
        <v>4.0530299999999998E-2</v>
      </c>
      <c r="K14">
        <v>9</v>
      </c>
      <c r="L14" s="67">
        <v>6.76</v>
      </c>
      <c r="M14" s="70">
        <f t="shared" si="0"/>
        <v>4.0530299999999998E-2</v>
      </c>
    </row>
    <row r="15" spans="1:14" x14ac:dyDescent="0.25">
      <c r="C15" s="67">
        <v>10</v>
      </c>
      <c r="D15" s="67">
        <v>6.76</v>
      </c>
      <c r="E15" s="69">
        <v>3.9624598606233068E-2</v>
      </c>
      <c r="G15">
        <v>10</v>
      </c>
      <c r="H15" s="67">
        <v>6.76</v>
      </c>
      <c r="I15" s="70">
        <v>4.1138300000000003E-2</v>
      </c>
      <c r="K15">
        <v>10</v>
      </c>
      <c r="L15" s="67">
        <v>6.76</v>
      </c>
      <c r="M15" s="70">
        <f t="shared" si="0"/>
        <v>4.1138300000000003E-2</v>
      </c>
    </row>
    <row r="16" spans="1:14" x14ac:dyDescent="0.25">
      <c r="C16" s="67">
        <v>11</v>
      </c>
      <c r="D16" s="67">
        <v>6.76</v>
      </c>
      <c r="E16" s="69">
        <v>4.0298216782539031E-2</v>
      </c>
      <c r="G16">
        <v>11</v>
      </c>
      <c r="H16" s="67">
        <v>6.76</v>
      </c>
      <c r="I16" s="70">
        <v>4.1755399999999998E-2</v>
      </c>
      <c r="K16">
        <v>11</v>
      </c>
      <c r="L16" s="67">
        <v>6.76</v>
      </c>
      <c r="M16" s="70">
        <f t="shared" si="0"/>
        <v>4.1755399999999998E-2</v>
      </c>
    </row>
    <row r="17" spans="3:13" x14ac:dyDescent="0.25">
      <c r="C17" s="67">
        <v>12</v>
      </c>
      <c r="D17" s="67">
        <v>6.76</v>
      </c>
      <c r="E17" s="69">
        <v>4.0983286467842189E-2</v>
      </c>
      <c r="G17">
        <v>12</v>
      </c>
      <c r="H17" s="67">
        <v>6.76</v>
      </c>
      <c r="I17" s="70">
        <v>4.2381700000000001E-2</v>
      </c>
      <c r="K17">
        <v>12</v>
      </c>
      <c r="L17" s="67">
        <v>6.76</v>
      </c>
      <c r="M17" s="70">
        <f t="shared" si="0"/>
        <v>4.2381700000000001E-2</v>
      </c>
    </row>
    <row r="18" spans="3:13" x14ac:dyDescent="0.25">
      <c r="C18" s="67">
        <v>13</v>
      </c>
      <c r="D18" s="67">
        <v>6.76</v>
      </c>
      <c r="E18" s="69">
        <v>4.1680002337795494E-2</v>
      </c>
      <c r="G18">
        <v>13</v>
      </c>
      <c r="H18" s="67">
        <v>6.76</v>
      </c>
      <c r="I18" s="70">
        <v>4.3017399999999997E-2</v>
      </c>
      <c r="K18">
        <v>13</v>
      </c>
      <c r="L18" s="67">
        <v>6.76</v>
      </c>
      <c r="M18" s="70">
        <f t="shared" si="0"/>
        <v>4.3017399999999997E-2</v>
      </c>
    </row>
    <row r="19" spans="3:13" x14ac:dyDescent="0.25">
      <c r="C19" s="67">
        <v>14</v>
      </c>
      <c r="D19" s="67">
        <v>6.76</v>
      </c>
      <c r="E19" s="69">
        <v>4.2388562377538019E-2</v>
      </c>
      <c r="G19">
        <v>14</v>
      </c>
      <c r="H19" s="67">
        <v>6.76</v>
      </c>
      <c r="I19" s="70">
        <v>4.3662699999999999E-2</v>
      </c>
      <c r="K19">
        <v>14</v>
      </c>
      <c r="L19" s="67">
        <v>6.76</v>
      </c>
      <c r="M19" s="70">
        <f t="shared" si="0"/>
        <v>4.3662699999999999E-2</v>
      </c>
    </row>
    <row r="20" spans="3:13" x14ac:dyDescent="0.25">
      <c r="C20" s="67">
        <v>15</v>
      </c>
      <c r="D20" s="67">
        <v>6.76</v>
      </c>
      <c r="E20" s="69">
        <v>4.3109167937956154E-2</v>
      </c>
      <c r="G20">
        <v>15</v>
      </c>
      <c r="H20" s="67">
        <v>6.76</v>
      </c>
      <c r="I20" s="70">
        <v>4.4317599999999999E-2</v>
      </c>
      <c r="K20">
        <v>15</v>
      </c>
      <c r="L20" s="67">
        <v>6.76</v>
      </c>
      <c r="M20" s="70">
        <f t="shared" si="0"/>
        <v>4.4317599999999999E-2</v>
      </c>
    </row>
    <row r="21" spans="3:13" x14ac:dyDescent="0.25">
      <c r="C21" s="67">
        <v>16</v>
      </c>
      <c r="D21" s="67">
        <v>6.76</v>
      </c>
      <c r="E21" s="69">
        <v>4.3842023792901405E-2</v>
      </c>
      <c r="G21">
        <v>16</v>
      </c>
      <c r="H21" s="67">
        <v>6.76</v>
      </c>
      <c r="I21" s="70">
        <v>4.4982399999999999E-2</v>
      </c>
      <c r="K21">
        <v>16</v>
      </c>
      <c r="L21" s="67">
        <v>6.76</v>
      </c>
      <c r="M21" s="70">
        <f t="shared" si="0"/>
        <v>4.4982399999999999E-2</v>
      </c>
    </row>
    <row r="22" spans="3:13" x14ac:dyDescent="0.25">
      <c r="C22" s="67">
        <v>17</v>
      </c>
      <c r="D22" s="67">
        <v>6.76</v>
      </c>
      <c r="E22" s="69">
        <v>4.4587338197380727E-2</v>
      </c>
      <c r="G22">
        <v>17</v>
      </c>
      <c r="H22" s="67">
        <v>6.76</v>
      </c>
      <c r="I22" s="70">
        <v>4.5657099999999999E-2</v>
      </c>
      <c r="K22">
        <v>17</v>
      </c>
      <c r="L22" s="67">
        <v>6.76</v>
      </c>
      <c r="M22" s="70">
        <f t="shared" si="0"/>
        <v>4.5657099999999999E-2</v>
      </c>
    </row>
    <row r="23" spans="3:13" x14ac:dyDescent="0.25">
      <c r="C23" s="67">
        <v>18</v>
      </c>
      <c r="D23" s="67">
        <v>6.76</v>
      </c>
      <c r="E23" s="69">
        <v>4.534532294673619E-2</v>
      </c>
      <c r="G23">
        <v>18</v>
      </c>
      <c r="H23" s="67">
        <v>6.76</v>
      </c>
      <c r="I23" s="70">
        <v>4.6342000000000001E-2</v>
      </c>
      <c r="K23">
        <v>18</v>
      </c>
      <c r="L23" s="67">
        <v>6.76</v>
      </c>
      <c r="M23" s="70">
        <f t="shared" si="0"/>
        <v>4.6342000000000001E-2</v>
      </c>
    </row>
    <row r="24" spans="3:13" x14ac:dyDescent="0.25">
      <c r="C24" s="67">
        <v>19</v>
      </c>
      <c r="D24" s="67">
        <v>6.76</v>
      </c>
      <c r="E24" s="69">
        <v>4.6116193436830703E-2</v>
      </c>
      <c r="G24">
        <v>19</v>
      </c>
      <c r="H24" s="67">
        <v>6.76</v>
      </c>
      <c r="I24" s="70">
        <v>4.7037099999999998E-2</v>
      </c>
      <c r="K24">
        <v>19</v>
      </c>
      <c r="L24" s="67">
        <v>6.76</v>
      </c>
      <c r="M24" s="70">
        <f t="shared" si="0"/>
        <v>4.7037099999999998E-2</v>
      </c>
    </row>
    <row r="25" spans="3:13" x14ac:dyDescent="0.25">
      <c r="C25" s="67">
        <v>20</v>
      </c>
      <c r="D25" s="67">
        <v>6.76</v>
      </c>
      <c r="E25" s="69">
        <v>4.6900168725256826E-2</v>
      </c>
      <c r="G25">
        <v>20</v>
      </c>
      <c r="H25" s="67">
        <v>6.76</v>
      </c>
      <c r="I25" s="70">
        <v>4.7742699999999999E-2</v>
      </c>
      <c r="K25">
        <v>20</v>
      </c>
      <c r="L25" s="67">
        <v>6.76</v>
      </c>
      <c r="M25" s="70">
        <f t="shared" si="0"/>
        <v>4.7742699999999999E-2</v>
      </c>
    </row>
    <row r="26" spans="3:13" x14ac:dyDescent="0.25">
      <c r="C26" s="67">
        <v>21</v>
      </c>
      <c r="D26" s="67">
        <v>6.76</v>
      </c>
      <c r="E26" s="69">
        <v>4.7697471593586192E-2</v>
      </c>
      <c r="G26">
        <v>21</v>
      </c>
      <c r="H26" s="67">
        <v>6.76</v>
      </c>
      <c r="I26" s="70">
        <v>4.8458800000000003E-2</v>
      </c>
      <c r="K26">
        <v>21</v>
      </c>
      <c r="L26" s="67">
        <v>6.76</v>
      </c>
      <c r="M26" s="70">
        <f t="shared" si="0"/>
        <v>4.8458800000000003E-2</v>
      </c>
    </row>
    <row r="27" spans="3:13" x14ac:dyDescent="0.25">
      <c r="C27" s="67">
        <v>22</v>
      </c>
      <c r="D27" s="67">
        <v>6.76</v>
      </c>
      <c r="E27" s="69">
        <v>4.8508328610677151E-2</v>
      </c>
      <c r="G27">
        <v>22</v>
      </c>
      <c r="H27" s="67">
        <v>6.76</v>
      </c>
      <c r="I27" s="70">
        <v>4.9185699999999999E-2</v>
      </c>
      <c r="K27">
        <v>22</v>
      </c>
      <c r="L27" s="67">
        <v>6.76</v>
      </c>
      <c r="M27" s="70">
        <f t="shared" si="0"/>
        <v>4.9185699999999999E-2</v>
      </c>
    </row>
    <row r="28" spans="3:13" x14ac:dyDescent="0.25">
      <c r="C28" s="67">
        <v>23</v>
      </c>
      <c r="D28" s="67">
        <v>6.76</v>
      </c>
      <c r="E28" s="69">
        <v>4.9332970197058658E-2</v>
      </c>
      <c r="G28">
        <v>23</v>
      </c>
      <c r="H28" s="67">
        <v>6.76</v>
      </c>
      <c r="I28" s="70">
        <v>4.9923500000000003E-2</v>
      </c>
      <c r="K28">
        <v>23</v>
      </c>
      <c r="L28" s="67">
        <v>6.76</v>
      </c>
      <c r="M28" s="70">
        <f t="shared" si="0"/>
        <v>4.9923500000000003E-2</v>
      </c>
    </row>
    <row r="29" spans="3:13" x14ac:dyDescent="0.25">
      <c r="C29" s="67">
        <v>24</v>
      </c>
      <c r="D29" s="67">
        <v>6.76</v>
      </c>
      <c r="E29" s="69">
        <v>5.0171630690408656E-2</v>
      </c>
      <c r="G29">
        <v>24</v>
      </c>
      <c r="H29" s="67">
        <v>6.76</v>
      </c>
      <c r="I29" s="70">
        <v>5.0672399999999999E-2</v>
      </c>
      <c r="K29">
        <v>24</v>
      </c>
      <c r="L29" s="67">
        <v>6.76</v>
      </c>
      <c r="M29" s="70">
        <f t="shared" si="0"/>
        <v>5.0672399999999999E-2</v>
      </c>
    </row>
    <row r="30" spans="3:13" x14ac:dyDescent="0.25">
      <c r="C30" s="67">
        <v>25</v>
      </c>
      <c r="D30" s="67">
        <v>6.76</v>
      </c>
      <c r="E30" s="69">
        <v>5.1024548412145598E-2</v>
      </c>
      <c r="G30">
        <v>25</v>
      </c>
      <c r="H30" s="67">
        <v>6.76</v>
      </c>
      <c r="I30" s="70">
        <v>5.1432499999999999E-2</v>
      </c>
      <c r="K30">
        <v>25</v>
      </c>
      <c r="L30" s="67">
        <v>6.76</v>
      </c>
      <c r="M30" s="70">
        <f t="shared" si="0"/>
        <v>5.1432499999999999E-2</v>
      </c>
    </row>
    <row r="31" spans="3:13" x14ac:dyDescent="0.25">
      <c r="C31" s="67">
        <v>26</v>
      </c>
      <c r="D31" s="67">
        <v>6.76</v>
      </c>
      <c r="E31" s="69">
        <v>5.1891965735152069E-2</v>
      </c>
      <c r="G31">
        <v>26</v>
      </c>
      <c r="H31" s="67">
        <v>6.76</v>
      </c>
      <c r="I31" s="70">
        <v>5.2204E-2</v>
      </c>
      <c r="K31">
        <v>26</v>
      </c>
      <c r="L31" s="67">
        <v>6.76</v>
      </c>
      <c r="M31" s="70">
        <f t="shared" si="0"/>
        <v>5.2204E-2</v>
      </c>
    </row>
    <row r="32" spans="3:13" x14ac:dyDescent="0.25">
      <c r="C32" s="67">
        <v>27</v>
      </c>
      <c r="D32" s="67">
        <v>6.76</v>
      </c>
      <c r="E32" s="69">
        <v>5.2774129152649653E-2</v>
      </c>
      <c r="G32">
        <v>27</v>
      </c>
      <c r="H32" s="67">
        <v>6.76</v>
      </c>
      <c r="I32" s="70">
        <v>5.2987099999999995E-2</v>
      </c>
      <c r="K32">
        <v>27</v>
      </c>
      <c r="L32" s="67">
        <v>6.76</v>
      </c>
      <c r="M32" s="70">
        <f t="shared" si="0"/>
        <v>5.2987099999999995E-2</v>
      </c>
    </row>
    <row r="33" spans="3:13" x14ac:dyDescent="0.25">
      <c r="C33" s="67">
        <v>28</v>
      </c>
      <c r="D33" s="67">
        <v>6.76</v>
      </c>
      <c r="E33" s="69">
        <v>5.3671289348244687E-2</v>
      </c>
      <c r="G33">
        <v>28</v>
      </c>
      <c r="H33" s="67">
        <v>6.76</v>
      </c>
      <c r="I33" s="70">
        <v>5.3781900000000001E-2</v>
      </c>
      <c r="K33">
        <v>28</v>
      </c>
      <c r="L33" s="67">
        <v>6.76</v>
      </c>
      <c r="M33" s="70">
        <f t="shared" si="0"/>
        <v>5.3781900000000001E-2</v>
      </c>
    </row>
    <row r="34" spans="3:13" x14ac:dyDescent="0.25">
      <c r="C34" s="67">
        <v>29</v>
      </c>
      <c r="D34" s="67">
        <v>6.76</v>
      </c>
      <c r="E34" s="69">
        <v>5.4583701267164837E-2</v>
      </c>
      <c r="G34">
        <v>29</v>
      </c>
      <c r="H34" s="67">
        <v>6.76</v>
      </c>
      <c r="I34" s="70">
        <v>5.4588599999999994E-2</v>
      </c>
      <c r="K34">
        <v>29</v>
      </c>
      <c r="L34" s="67">
        <v>6.76</v>
      </c>
      <c r="M34" s="70">
        <f t="shared" si="0"/>
        <v>5.4588599999999994E-2</v>
      </c>
    </row>
    <row r="35" spans="3:13" x14ac:dyDescent="0.25">
      <c r="C35" s="67">
        <v>30</v>
      </c>
      <c r="D35" s="67">
        <v>6.76</v>
      </c>
      <c r="E35" s="69">
        <v>5.5511624188706629E-2</v>
      </c>
      <c r="G35">
        <v>30</v>
      </c>
      <c r="H35" s="67">
        <v>6.76</v>
      </c>
      <c r="I35" s="70">
        <v>5.5407400000000002E-2</v>
      </c>
      <c r="K35">
        <v>30</v>
      </c>
      <c r="L35" s="67">
        <v>6.76</v>
      </c>
      <c r="M35" s="70">
        <f t="shared" si="0"/>
        <v>5.5407400000000002E-2</v>
      </c>
    </row>
    <row r="36" spans="3:13" x14ac:dyDescent="0.25">
      <c r="C36" s="67"/>
      <c r="D36" s="67"/>
      <c r="E36" s="67"/>
      <c r="G36">
        <v>31</v>
      </c>
      <c r="H36" s="67">
        <v>6.76</v>
      </c>
      <c r="I36" s="70">
        <v>5.6238499999999997E-2</v>
      </c>
      <c r="K36">
        <v>31</v>
      </c>
      <c r="L36" s="67">
        <v>6.76</v>
      </c>
      <c r="M36" s="70">
        <f t="shared" si="0"/>
        <v>5.6238499999999997E-2</v>
      </c>
    </row>
    <row r="37" spans="3:13" x14ac:dyDescent="0.25">
      <c r="C37" s="67"/>
      <c r="D37" s="67"/>
      <c r="E37" s="67"/>
      <c r="G37">
        <v>32</v>
      </c>
      <c r="H37" s="67">
        <v>6.76</v>
      </c>
      <c r="I37" s="70">
        <v>5.7082100000000004E-2</v>
      </c>
      <c r="K37">
        <v>32</v>
      </c>
      <c r="L37" s="67">
        <v>6.76</v>
      </c>
      <c r="M37" s="70">
        <f t="shared" si="0"/>
        <v>5.7082100000000004E-2</v>
      </c>
    </row>
    <row r="38" spans="3:13" x14ac:dyDescent="0.25">
      <c r="G38">
        <v>33</v>
      </c>
      <c r="H38" s="67">
        <v>6.76</v>
      </c>
      <c r="I38" s="70">
        <v>5.7938299999999998E-2</v>
      </c>
      <c r="K38">
        <v>33</v>
      </c>
      <c r="L38" s="67">
        <v>6.76</v>
      </c>
      <c r="M38" s="70">
        <f t="shared" si="0"/>
        <v>5.7938299999999998E-2</v>
      </c>
    </row>
    <row r="39" spans="3:13" x14ac:dyDescent="0.25">
      <c r="G39">
        <v>34</v>
      </c>
      <c r="H39" s="67">
        <v>6.76</v>
      </c>
      <c r="I39" s="70">
        <v>5.8807400000000003E-2</v>
      </c>
      <c r="K39">
        <v>34</v>
      </c>
      <c r="L39" s="67">
        <v>6.76</v>
      </c>
      <c r="M39" s="70">
        <f t="shared" si="0"/>
        <v>5.8807400000000003E-2</v>
      </c>
    </row>
    <row r="40" spans="3:13" x14ac:dyDescent="0.25">
      <c r="G40">
        <v>35</v>
      </c>
      <c r="H40" s="67">
        <v>6.76</v>
      </c>
      <c r="I40" s="70">
        <v>5.9689500000000006E-2</v>
      </c>
      <c r="K40">
        <v>35</v>
      </c>
      <c r="L40" s="67">
        <v>6.76</v>
      </c>
      <c r="M40" s="70">
        <f t="shared" si="0"/>
        <v>5.9689500000000006E-2</v>
      </c>
    </row>
  </sheetData>
  <mergeCells count="3">
    <mergeCell ref="C4:E4"/>
    <mergeCell ref="G4:I4"/>
    <mergeCell ref="K4:M4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 Program</vt:lpstr>
      <vt:lpstr>ST1-EXT Fcst 2023 GEN</vt:lpstr>
      <vt:lpstr>ST-EXT Fcst 2023 GEN</vt:lpstr>
      <vt:lpstr>Fcst Generation</vt:lpstr>
      <vt:lpstr>Tariff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2022-10-06T21:10:12Z</dcterms:created>
  <dcterms:modified xsi:type="dcterms:W3CDTF">2022-10-06T21:16:32Z</dcterms:modified>
  <cp:category/>
</cp:coreProperties>
</file>