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DD65354D-6D6E-462A-AA41-F0FD3E96CC7F}" xr6:coauthVersionLast="46" xr6:coauthVersionMax="46" xr10:uidLastSave="{00000000-0000-0000-0000-000000000000}"/>
  <bookViews>
    <workbookView xWindow="32475" yWindow="2400" windowWidth="21600" windowHeight="11385" activeTab="4" xr2:uid="{00000000-000D-0000-FFFF-FFFF00000000}"/>
  </bookViews>
  <sheets>
    <sheet name="WP" sheetId="10" r:id="rId1"/>
    <sheet name="Workpaper" sheetId="1" r:id="rId2"/>
    <sheet name="1 - Cost of Capital" sheetId="15" r:id="rId3"/>
    <sheet name="2 - Rate Base" sheetId="14" r:id="rId4"/>
    <sheet name="3 - Income Statement" sheetId="13" r:id="rId5"/>
  </sheets>
  <definedNames>
    <definedName name="_xlnm.Print_Area" localSheetId="1">Workpaper!$A$3:$B$50</definedName>
    <definedName name="_xlnm.Print_Titles" localSheetId="1">Workpaper!$A:$A,Workpaper!$3:$6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24" i="1"/>
  <c r="C24" i="1" l="1"/>
  <c r="C25" i="1"/>
  <c r="C26" i="1"/>
  <c r="C27" i="1"/>
  <c r="C28" i="1"/>
  <c r="C29" i="1"/>
  <c r="C30" i="1"/>
  <c r="C15" i="1"/>
  <c r="C11" i="1"/>
  <c r="C10" i="1"/>
  <c r="C9" i="1"/>
  <c r="C31" i="1" l="1"/>
  <c r="C35" i="1" s="1"/>
  <c r="C20" i="1"/>
  <c r="C12" i="1"/>
  <c r="C19" i="1"/>
  <c r="C18" i="1"/>
  <c r="B25" i="1"/>
  <c r="B26" i="1" s="1"/>
  <c r="B27" i="1" s="1"/>
  <c r="B28" i="1" s="1"/>
  <c r="B29" i="1" s="1"/>
  <c r="B30" i="1" s="1"/>
  <c r="B10" i="1"/>
  <c r="B11" i="1" s="1"/>
  <c r="C21" i="1" l="1"/>
  <c r="C34" i="1" s="1"/>
  <c r="C36" i="1" s="1"/>
  <c r="C44" i="1" s="1"/>
  <c r="C60" i="1" s="1"/>
  <c r="C43" i="1" l="1"/>
  <c r="C59" i="1" s="1"/>
  <c r="C45" i="1"/>
  <c r="C50" i="1" s="1"/>
  <c r="C58" i="1" s="1"/>
</calcChain>
</file>

<file path=xl/sharedStrings.xml><?xml version="1.0" encoding="utf-8"?>
<sst xmlns="http://schemas.openxmlformats.org/spreadsheetml/2006/main" count="435" uniqueCount="324">
  <si>
    <t>Juris Adj Utility</t>
  </si>
  <si>
    <t>Capital Structure Weighted Debt Cost Rates</t>
  </si>
  <si>
    <t>Long Term Debt WTD Cost Rate</t>
  </si>
  <si>
    <t>Short Term Debt WTD Cost Rate</t>
  </si>
  <si>
    <t>Customer Deposits WTD Cost Rate</t>
  </si>
  <si>
    <t>Weighted Debt Cost Rate</t>
  </si>
  <si>
    <t>Rate Base</t>
  </si>
  <si>
    <t>Capital Structure Interest Costs</t>
  </si>
  <si>
    <t>Long Term Debt Interest Cost</t>
  </si>
  <si>
    <t>Short Term Debt Interest Cost</t>
  </si>
  <si>
    <t>Customer Deposits Interest Cost</t>
  </si>
  <si>
    <t>Total Capital Structure Interest Cost</t>
  </si>
  <si>
    <t>Total Company Interest Cost (Excl AFUDC)</t>
  </si>
  <si>
    <t>Income Tax Interest Deduction</t>
  </si>
  <si>
    <t>Interest Sync Interest Adjusment</t>
  </si>
  <si>
    <t>Income Tax Rates</t>
  </si>
  <si>
    <t>Statutory State Tax Rate</t>
  </si>
  <si>
    <t>Federal Effective Tax Rate</t>
  </si>
  <si>
    <t>Current Tax Interest Sync Tax Adjustment</t>
  </si>
  <si>
    <t>State Income Tax Adj</t>
  </si>
  <si>
    <t>Federal Income Tax Adj</t>
  </si>
  <si>
    <t>Total Current Income Tax Adjustment</t>
  </si>
  <si>
    <t>Total Interest Sync Tax Adjustment</t>
  </si>
  <si>
    <t>Total Interest Sync Income Tax Adj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</si>
  <si>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</si>
  <si>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</si>
  <si>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</si>
  <si>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</si>
  <si>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</si>
  <si>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</si>
  <si>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</si>
  <si>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Annual</t>
  </si>
  <si>
    <t>Capital Structure Balances</t>
  </si>
  <si>
    <t>Company per Book</t>
  </si>
  <si>
    <t>Non Utility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</si>
  <si>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</si>
  <si>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</si>
  <si>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</si>
  <si>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</si>
  <si>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</si>
  <si>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</si>
  <si>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Capital Structure Cost Rates</t>
  </si>
  <si>
    <t>Capital Structure Prorata Component Balances</t>
  </si>
  <si>
    <t>Capital Structure Ratios</t>
  </si>
  <si>
    <t>Capital Structure Weighted Cost Rates</t>
  </si>
  <si>
    <t>Separation Factor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</si>
  <si>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</si>
  <si>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</si>
  <si>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</si>
  <si>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</si>
  <si>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</si>
  <si>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</si>
  <si>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</si>
  <si>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</si>
  <si>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</si>
  <si>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</si>
  <si>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</si>
  <si>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</si>
  <si>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</si>
  <si>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</si>
  <si>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</si>
  <si>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</si>
  <si>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</si>
  <si>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</si>
  <si>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</si>
  <si>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</si>
  <si>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</si>
  <si>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</si>
  <si>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</si>
  <si>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</si>
  <si>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</si>
  <si>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</si>
  <si>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</si>
  <si>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</si>
  <si>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</si>
  <si>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</si>
  <si>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</si>
  <si>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</si>
  <si>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</si>
  <si>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</si>
  <si>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</si>
  <si>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</si>
  <si>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</si>
  <si>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</si>
  <si>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</si>
  <si>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9921000: Office Supplies and Expenses</t>
  </si>
  <si>
    <t>WP</t>
  </si>
  <si>
    <t>Check</t>
  </si>
  <si>
    <t>Tab 3</t>
  </si>
  <si>
    <t>Tab 2</t>
  </si>
  <si>
    <t>Florida City Gas</t>
  </si>
  <si>
    <t>G-BAL001000: PLT IN SERV - INTANGIBLE</t>
  </si>
  <si>
    <t>G-BAL001511: PLT IN SERV - DISTRIBUTION ACCT 376</t>
  </si>
  <si>
    <t>G-BAL001562: PLT IN SERV - DISTRIBUTION ACCT 376 - SAFE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</si>
  <si>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</si>
  <si>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</si>
  <si>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</si>
  <si>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</si>
  <si>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</si>
  <si>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</si>
  <si>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</si>
  <si>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</si>
  <si>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</si>
  <si>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</si>
  <si>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</si>
  <si>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G-BAL008000: ACC PROV DEPR &amp; AMORT - INTANGIBLE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</si>
  <si>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</si>
  <si>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</si>
  <si>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</si>
  <si>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</si>
  <si>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</si>
  <si>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</si>
  <si>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</si>
  <si>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</si>
  <si>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</si>
  <si>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</si>
  <si>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</si>
  <si>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</si>
  <si>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</si>
  <si>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</si>
  <si>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</si>
  <si>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</si>
  <si>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</si>
  <si>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</si>
  <si>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</si>
  <si>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</si>
  <si>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</si>
  <si>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G-BAL231000: CASH</t>
  </si>
  <si>
    <t>G-BAL236000: TEMPORARY CASH INVESTMENTS</t>
  </si>
  <si>
    <t>G-BAL242000: CUSTOMER ACCOUNTS RECEIVABLE</t>
  </si>
  <si>
    <t>G-BAL243000: OTH ACCTS REC - MISCELLANEOUS</t>
  </si>
  <si>
    <t>G-BAL244000: ACCUM PROVISION FR UNCOLLECTIBLE ACCTS</t>
  </si>
  <si>
    <t>G-BAL246000: ACCTS RECEIV FROM ASSOCIATED COMPANIES</t>
  </si>
  <si>
    <t>G-BAL254000: PLANT MATERIALS &amp; OPERATING SUPPLIES</t>
  </si>
  <si>
    <t>G-BAL264000: STORES EXPENSE</t>
  </si>
  <si>
    <t>G-BAL265000: PREPAYMENTS - GENERAL</t>
  </si>
  <si>
    <t>G-BAL273000: ACCRUED REVENUE - DEFERRED CLAUSE REVENUE</t>
  </si>
  <si>
    <t>G-BAL273100: ACCRUED REVENUE - UNBILLED-FPSC-GAS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</si>
  <si>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</si>
  <si>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</si>
  <si>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</si>
  <si>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</si>
  <si>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</si>
  <si>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</si>
  <si>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</si>
  <si>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</si>
  <si>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G-BAL386700: MISC DEF DEBITS - OTHER</t>
  </si>
  <si>
    <t>G-BAL386701: MISC DEF DEBITS - DEFERRED PENSION DEBIT</t>
  </si>
  <si>
    <t>G-BAL386932: MISC DEF DEBITS - 2022 FCG RATE CASE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</si>
  <si>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</si>
  <si>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</si>
  <si>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</si>
  <si>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G-BAL732000: ACCTS PAY - GENERAL</t>
  </si>
  <si>
    <t>G-BAL734000: ACCTS PAYABLE - ASSOCIATED COMPANIES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</si>
  <si>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</si>
  <si>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</si>
  <si>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</si>
  <si>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</si>
  <si>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</si>
  <si>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G-BAL737000: INTEREST ACCRUED ON LONG - TERM DEBT</t>
  </si>
  <si>
    <t>G-BAL741000: TAX COLLECTIONS PAYABLE</t>
  </si>
  <si>
    <t>G-BAL742000: MISC CURR &amp; ACC LIAB - OTHER</t>
  </si>
  <si>
    <t>G-BAL853000: OTHER DEFD CREDITS - OTHER</t>
  </si>
  <si>
    <t>G-BAL854660: OTHER REG LIAB - OTHER</t>
  </si>
  <si>
    <t>G-BAL854662: OTHER REG LIAB - ECP</t>
  </si>
  <si>
    <t>G-BAL854663: OTHER REG LIAB - PGA</t>
  </si>
  <si>
    <t>G-BAL854664: OTHER REG LIAB - SAFE</t>
  </si>
  <si>
    <t>INTEREST SYNCHRONIZATION</t>
  </si>
  <si>
    <t>G-AJI431101: INTEREST SYNCHRONIZATION - FEDERAL INCOME TAXES</t>
  </si>
  <si>
    <t>G-AJI431102: INTEREST SYNCHRONIZATION - STATE INCOME TAXES</t>
  </si>
  <si>
    <t>NET INCOME</t>
  </si>
  <si>
    <t>NET OPERATING INCOME</t>
  </si>
  <si>
    <t>TOTAL OPERATING REVENUE</t>
  </si>
  <si>
    <t>TOTAL REVENUE FROM SALES</t>
  </si>
  <si>
    <t>RETAIL REVENUE FROM SALES</t>
  </si>
  <si>
    <t>9480000: Residential Sales-Gas</t>
  </si>
  <si>
    <t>9480110: Residential Sales-Gross Receipts-Gas</t>
  </si>
  <si>
    <t>9480120: Residential Sales-Franchise-Gas</t>
  </si>
  <si>
    <t>9480130: Residential Sales-GPA-Gas-A04</t>
  </si>
  <si>
    <t>9481000: Comm &amp; Ind Sales-Gas</t>
  </si>
  <si>
    <t>9481110: Comm &amp; Ind Sales-PGA-Gas-A04</t>
  </si>
  <si>
    <t>TOTAL OTHER OPERATING REVENUE</t>
  </si>
  <si>
    <t>RENT &amp; OTHER MISC REVENUE</t>
  </si>
  <si>
    <t>9487000: Oth Oper Revenues-Forfeighted Discounts - Gas</t>
  </si>
  <si>
    <t>9488000: Oth Oper Revenues-Misc Service Revs- Gas</t>
  </si>
  <si>
    <t>9488002: Oth Oper Revs-Misc Serv Revs- Gas-A25-SAFE O/U</t>
  </si>
  <si>
    <t>9488003: Oth Oper Revs-Misc Serv Revs- Gas-A25-SAFE</t>
  </si>
  <si>
    <t>9489200: Revenues from Trans of Gas-Transmission-Gas</t>
  </si>
  <si>
    <t>9495000: Other Gas Revenues-Gas</t>
  </si>
  <si>
    <t>9495001: Other Gas Revenues-ECCR-A02-Gas</t>
  </si>
  <si>
    <t>9495002: Other Gas Rev-AEP Billed &amp; O/U-A24-GAS</t>
  </si>
  <si>
    <t>TOTAL OPERATION &amp; MAINT EXPENSE</t>
  </si>
  <si>
    <t>FUEL AND INTERCHANGE EXPENSE</t>
  </si>
  <si>
    <t>9804000: Natural Gas City Gate Purchases-A04-Gas</t>
  </si>
  <si>
    <t>9804001: Natural Gas City Gate Purchases-Base-A01-Gas</t>
  </si>
  <si>
    <t>9805000: Natural Gas Other Purchased Gas-A04-Gas</t>
  </si>
  <si>
    <t>9812001: Gas Used-Oth Utiil Opers-Credit-A04-Gas</t>
  </si>
  <si>
    <t>OTHER OPERATION &amp; MAINT EXPENSE</t>
  </si>
  <si>
    <t>9843600: Oth Storage Exp-Mtce Vaporizing Equip-Gas</t>
  </si>
  <si>
    <t>9857000: Measuring &amp; Regulating Station-Gas</t>
  </si>
  <si>
    <t>9863000: Maintenance of Mains-Gas</t>
  </si>
  <si>
    <t>9871000: Distrib Exps-Opers-Load Dispatching-Gas</t>
  </si>
  <si>
    <t>9874000: Distrib Exps-Opers-Mains &amp; Service-Gas</t>
  </si>
  <si>
    <t>9878000: Distrib Exps-Opers-Meter &amp; House Regulators-Gas</t>
  </si>
  <si>
    <t>9879000: Distrib Exps-Opers-Customer Install Exps-Gen-Gas</t>
  </si>
  <si>
    <t>9880000: Distrib Exps-Opers-Other-Gas</t>
  </si>
  <si>
    <t>9887000: Distrib Exps-Mtce-Mains-Gas</t>
  </si>
  <si>
    <t>9888000: Distrib Exps-Mtce-Compressor Station Equip-Gas</t>
  </si>
  <si>
    <t>9889000: Distrib Exps-Mtce-Meas &amp; Reg Station Gen-Gas</t>
  </si>
  <si>
    <t>9892000: Distrib Exps-Mtce-Services-Gas</t>
  </si>
  <si>
    <t>9893000: Distrib Exps-Mtce-Meters &amp; House Regulators-Gas</t>
  </si>
  <si>
    <t>9894000: Distrib Exps-Mtce-Other Equipment-Gas</t>
  </si>
  <si>
    <t>9903125: Customer Records &amp; Collection Expenses-Gas</t>
  </si>
  <si>
    <t>9904125: Uncollectible Accounts-Gas</t>
  </si>
  <si>
    <t>9905125: Miscellaneous Customer Accounts Expenses-Gas</t>
  </si>
  <si>
    <t>9909125: Information &amp;Instruction Advertising Exp-Gas</t>
  </si>
  <si>
    <t>9909126: Information &amp;Instruction AdvertiExp-ECCR-A02-Gas</t>
  </si>
  <si>
    <t>9911100: Sales Expense-Supervision-Gas</t>
  </si>
  <si>
    <t>9912125: Demonstrating &amp; Selling Expenses-Gas</t>
  </si>
  <si>
    <t>9913125: Advertising Expenses-Gas</t>
  </si>
  <si>
    <t>9920600: Administrative &amp; General Salaries-Gas</t>
  </si>
  <si>
    <t>9921600: Office Supplies and Expenses-Gas</t>
  </si>
  <si>
    <t>9922601: Admin Expenses Transferred-Other-Gas-A04</t>
  </si>
  <si>
    <t>9923700: Outside Services Employed-Gas</t>
  </si>
  <si>
    <t>9924700: Property Insurance-Gas</t>
  </si>
  <si>
    <t>9925105: Inj &amp; Damages-Emply WorkComp Ins-Gas</t>
  </si>
  <si>
    <t>9925106: Injuries and Damages-Insurance-Gas</t>
  </si>
  <si>
    <t>9925121: Inj &amp; Damages-Emply WorkComp Ins-Gas-A02-ECCR</t>
  </si>
  <si>
    <t>9925122: Inj &amp; Damages-Emply WorkComp Ins-Gas-A04-Fuel</t>
  </si>
  <si>
    <t>9926604: Employee Pensions and Benefits-Gas</t>
  </si>
  <si>
    <t>9926605: Employee Pensions and Benefits-Gas-A02-ECCR</t>
  </si>
  <si>
    <t>9926606: Employee Pensions and Benefits-Gas-A04-Fuel</t>
  </si>
  <si>
    <t>9928700: Regulatory Commission Exps-Gas</t>
  </si>
  <si>
    <t>9928701: Regulatory Commission Exps-Gas-FPSC Fee</t>
  </si>
  <si>
    <t>9930260: Miscellaneous General Exps-Gas</t>
  </si>
  <si>
    <t>9931600: Rents-Administrative and General-Gas</t>
  </si>
  <si>
    <t>9931604: Rents-Administrative and General-Gas-A04</t>
  </si>
  <si>
    <t>9932600: Maintenance of Gen Plant-Gas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</si>
  <si>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</si>
  <si>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</si>
  <si>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</si>
  <si>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</si>
  <si>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</si>
  <si>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</si>
  <si>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AMORT PROPERTY</t>
  </si>
  <si>
    <t>9407380: Reg Debits-Amort AEP Excess Costs-A24-Gas</t>
  </si>
  <si>
    <t>9407460: Reg Credits-Jurisdictional Gain-GAS</t>
  </si>
  <si>
    <t>TAXES OTHER THAN INCOME TAX</t>
  </si>
  <si>
    <t>9408106: Tax Other Than Inc Tax- RealPer Prop Tax-Gas</t>
  </si>
  <si>
    <t>9408111: Tax Other Than Inc Tax- FranchiseTax-Gas</t>
  </si>
  <si>
    <t>9408151: Tax Other Than Inc Tax- Gross Receipts Tax-Gas</t>
  </si>
  <si>
    <t>9408193: Tax Other Than Inc Tax- PR Taxes-Gas-A02-ECCR</t>
  </si>
  <si>
    <t>9408194: Tax Other Than Inc Tax- PR Taxes-Gas-A04-Fuel</t>
  </si>
  <si>
    <t>9408195: Tax Other Than Inc Tax- Payroll Taxes-Gas</t>
  </si>
  <si>
    <t>9408198: Tax Oth Than Inc Tax-SAFE-A25-Gas</t>
  </si>
  <si>
    <t>OPERATING INCOME TAX</t>
  </si>
  <si>
    <t>9409160: Income Taxes-Gas-Oper Income-Federal</t>
  </si>
  <si>
    <t>9409170: Income Taxes-Gas-Oper Income-State</t>
  </si>
  <si>
    <t>9410161: Prov DefTax-Gas-Oper Inc-Fed</t>
  </si>
  <si>
    <t>9410181: Prov Def Tax-Gas-Oper Income-State</t>
  </si>
  <si>
    <t>9411161: Prov Def Tax-Gas-Cr-Op Inc-Federal</t>
  </si>
  <si>
    <t>9411191: Prov Def Tax-Gas-Cr-Op Inc-State</t>
  </si>
  <si>
    <t>OTHER INCOME</t>
  </si>
  <si>
    <t>9409260: Income Taxes-Gas-OthInc&amp;Deduct-Fed-A06 BTL</t>
  </si>
  <si>
    <t>9409270: Income Taxes-Gas-OthInc&amp;Deduct-State-A06 BTL</t>
  </si>
  <si>
    <t>9419960: Int Div Inc-Other-Gas-A06 BTL</t>
  </si>
  <si>
    <t>9426310: Penalties -A06 BTL-Gas</t>
  </si>
  <si>
    <t>INTEREST EXPENSE</t>
  </si>
  <si>
    <t>9428157: Amort of Loss on Reaquired Debt-Gas</t>
  </si>
  <si>
    <t>9430600: Interest on Debt to Assoc Cos-Gas</t>
  </si>
  <si>
    <t>9430601: Interest on Debt to Assoc Cos-S/T-Gas</t>
  </si>
  <si>
    <t>9431041: Other Interest Expense-Gas</t>
  </si>
  <si>
    <t>9431042: Other Interest Exp-SAFE-A25-Gas</t>
  </si>
  <si>
    <t>9431043: Other Interest Exp-ECCR-A02-Gas</t>
  </si>
  <si>
    <t>9431044: Other Interest Exp-Fuel-A04-Gas</t>
  </si>
  <si>
    <t>Total Company Interest Cost</t>
  </si>
  <si>
    <t xml:space="preserve">Total Company Interest Cost </t>
  </si>
  <si>
    <t>Interest Synchronization Adjustment</t>
  </si>
  <si>
    <t>Tab 1</t>
  </si>
  <si>
    <t>2022 FCG Rate Case</t>
  </si>
  <si>
    <t>FPSC Adjustment - Interest Synchronization</t>
  </si>
  <si>
    <t>FPLM: 2022 FCG Rate Case</t>
  </si>
  <si>
    <t>RAF: 01 Detailed GL Income Statement</t>
  </si>
  <si>
    <t>Dec - 2023</t>
  </si>
  <si>
    <t>9495x01: 9495x01</t>
  </si>
  <si>
    <t>9495x02: 9495x02</t>
  </si>
  <si>
    <t>9426160: Donations-Gas-A06 BTL</t>
  </si>
  <si>
    <t>Company Adj per Book</t>
  </si>
  <si>
    <t>Juris Company Adj</t>
  </si>
  <si>
    <t>G-BAL001509: PLT IN SERV - DISTRIBUTION ACCT 374</t>
  </si>
  <si>
    <t>G-BAL001510: PLT IN SERV - DISTRIBUTION ACCT 375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</si>
  <si>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</si>
  <si>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</si>
  <si>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</si>
  <si>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</si>
  <si>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</si>
  <si>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</si>
  <si>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</si>
  <si>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</si>
  <si>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</si>
  <si>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</si>
  <si>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</si>
  <si>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</si>
  <si>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</si>
  <si>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G-BAL008580: ACC PROV DEPR &amp; AMORT - STORAGE</t>
  </si>
  <si>
    <t>G-BAL628301: ACC PROV PENS &amp; BENEFITS</t>
  </si>
  <si>
    <t xml:space="preserve">PE_FCG - RAF: 52A Hist Rate Base/Capital Structure Report </t>
  </si>
  <si>
    <t>JURCAPTOT</t>
  </si>
  <si>
    <t>JURCAPCRT</t>
  </si>
  <si>
    <t>JURCAPPRO</t>
  </si>
  <si>
    <t>JURCAPRAT</t>
  </si>
  <si>
    <t>JURCAPWTD</t>
  </si>
  <si>
    <t>Net Operating Income FPSC Adjustments (annual amounts)</t>
  </si>
  <si>
    <t>1: Company per Book</t>
  </si>
  <si>
    <t>7: Juris Utility</t>
  </si>
  <si>
    <t>G-NOI_INTEREST_SYNCHRONIZATION: INTEREST SYNCHRONIZATION</t>
  </si>
  <si>
    <t>2022 FCG Rate Case</t>
  </si>
  <si>
    <t>RAF: 38 Detailed Juris COS ID Rate Base</t>
  </si>
  <si>
    <t>20220069-GU</t>
  </si>
  <si>
    <t>FCG 002067</t>
  </si>
  <si>
    <t>FCG 002068</t>
  </si>
  <si>
    <t>FCG 002069</t>
  </si>
  <si>
    <t>FCG 002070</t>
  </si>
  <si>
    <t>FCG 002071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</si>
</sst>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0.000000"/>
    <numFmt numFmtId="168" formatCode="#,##0_)"/>
  </numFmts>
  <fonts count="4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color rgb="FFFFFFFE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6">
    <xf numFmtId="0" fontId="0" fillId="0" borderId="0"/>
    <xf numFmtId="0" fontId="27" fillId="6" borderId="9" applyNumberFormat="0" applyAlignment="0" applyProtection="0"/>
    <xf numFmtId="0" fontId="28" fillId="7" borderId="10" applyNumberFormat="0" applyAlignment="0" applyProtection="0"/>
    <xf numFmtId="0" fontId="29" fillId="7" borderId="9" applyNumberFormat="0" applyAlignment="0" applyProtection="0"/>
    <xf numFmtId="0" fontId="31" fillId="8" borderId="12" applyNumberFormat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2" fillId="2" borderId="4"/>
    <xf numFmtId="0" fontId="20" fillId="2" borderId="4" applyNumberFormat="0" applyFill="0" applyBorder="0" applyAlignment="0" applyProtection="0"/>
    <xf numFmtId="0" fontId="21" fillId="2" borderId="6" applyNumberFormat="0" applyFill="0" applyAlignment="0" applyProtection="0"/>
    <xf numFmtId="0" fontId="22" fillId="2" borderId="7" applyNumberFormat="0" applyFill="0" applyAlignment="0" applyProtection="0"/>
    <xf numFmtId="0" fontId="23" fillId="2" borderId="8" applyNumberFormat="0" applyFill="0" applyAlignment="0" applyProtection="0"/>
    <xf numFmtId="0" fontId="23" fillId="2" borderId="4" applyNumberFormat="0" applyFill="0" applyBorder="0" applyAlignment="0" applyProtection="0"/>
    <xf numFmtId="0" fontId="24" fillId="3" borderId="4" applyNumberFormat="0" applyBorder="0" applyAlignment="0" applyProtection="0"/>
    <xf numFmtId="0" fontId="25" fillId="4" borderId="4" applyNumberFormat="0" applyBorder="0" applyAlignment="0" applyProtection="0"/>
    <xf numFmtId="0" fontId="26" fillId="5" borderId="4" applyNumberFormat="0" applyBorder="0" applyAlignment="0" applyProtection="0"/>
    <xf numFmtId="0" fontId="30" fillId="2" borderId="11" applyNumberFormat="0" applyFill="0" applyAlignment="0" applyProtection="0"/>
    <xf numFmtId="0" fontId="32" fillId="2" borderId="4" applyNumberFormat="0" applyFill="0" applyBorder="0" applyAlignment="0" applyProtection="0"/>
    <xf numFmtId="0" fontId="2" fillId="9" borderId="13" applyNumberFormat="0" applyFont="0" applyAlignment="0" applyProtection="0"/>
    <xf numFmtId="0" fontId="33" fillId="2" borderId="4" applyNumberFormat="0" applyFill="0" applyBorder="0" applyAlignment="0" applyProtection="0"/>
    <xf numFmtId="0" fontId="34" fillId="2" borderId="14" applyNumberFormat="0" applyFill="0" applyAlignment="0" applyProtection="0"/>
    <xf numFmtId="0" fontId="35" fillId="10" borderId="4" applyNumberFormat="0" applyBorder="0" applyAlignment="0" applyProtection="0"/>
    <xf numFmtId="0" fontId="2" fillId="11" borderId="4" applyNumberFormat="0" applyBorder="0" applyAlignment="0" applyProtection="0"/>
    <xf numFmtId="0" fontId="2" fillId="12" borderId="4" applyNumberFormat="0" applyBorder="0" applyAlignment="0" applyProtection="0"/>
    <xf numFmtId="0" fontId="35" fillId="13" borderId="4" applyNumberFormat="0" applyBorder="0" applyAlignment="0" applyProtection="0"/>
    <xf numFmtId="0" fontId="35" fillId="14" borderId="4" applyNumberFormat="0" applyBorder="0" applyAlignment="0" applyProtection="0"/>
    <xf numFmtId="0" fontId="2" fillId="15" borderId="4" applyNumberFormat="0" applyBorder="0" applyAlignment="0" applyProtection="0"/>
    <xf numFmtId="0" fontId="2" fillId="16" borderId="4" applyNumberFormat="0" applyBorder="0" applyAlignment="0" applyProtection="0"/>
    <xf numFmtId="0" fontId="35" fillId="17" borderId="4" applyNumberFormat="0" applyBorder="0" applyAlignment="0" applyProtection="0"/>
    <xf numFmtId="0" fontId="35" fillId="18" borderId="4" applyNumberFormat="0" applyBorder="0" applyAlignment="0" applyProtection="0"/>
    <xf numFmtId="0" fontId="2" fillId="19" borderId="4" applyNumberFormat="0" applyBorder="0" applyAlignment="0" applyProtection="0"/>
    <xf numFmtId="0" fontId="2" fillId="20" borderId="4" applyNumberFormat="0" applyBorder="0" applyAlignment="0" applyProtection="0"/>
    <xf numFmtId="0" fontId="35" fillId="21" borderId="4" applyNumberFormat="0" applyBorder="0" applyAlignment="0" applyProtection="0"/>
    <xf numFmtId="0" fontId="35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35" fillId="25" borderId="4" applyNumberFormat="0" applyBorder="0" applyAlignment="0" applyProtection="0"/>
    <xf numFmtId="0" fontId="35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35" fillId="29" borderId="4" applyNumberFormat="0" applyBorder="0" applyAlignment="0" applyProtection="0"/>
    <xf numFmtId="0" fontId="35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35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" fillId="2" borderId="4"/>
    <xf numFmtId="0" fontId="41" fillId="5" borderId="4" applyNumberFormat="0" applyBorder="0" applyAlignment="0" applyProtection="0"/>
    <xf numFmtId="0" fontId="1" fillId="9" borderId="13" applyNumberFormat="0" applyFont="0" applyAlignment="0" applyProtection="0"/>
    <xf numFmtId="0" fontId="1" fillId="11" borderId="4" applyNumberFormat="0" applyBorder="0" applyAlignment="0" applyProtection="0"/>
    <xf numFmtId="0" fontId="1" fillId="12" borderId="4" applyNumberFormat="0" applyBorder="0" applyAlignment="0" applyProtection="0"/>
    <xf numFmtId="0" fontId="1" fillId="13" borderId="4" applyNumberFormat="0" applyBorder="0" applyAlignment="0" applyProtection="0"/>
    <xf numFmtId="0" fontId="1" fillId="15" borderId="4" applyNumberFormat="0" applyBorder="0" applyAlignment="0" applyProtection="0"/>
    <xf numFmtId="0" fontId="1" fillId="16" borderId="4" applyNumberFormat="0" applyBorder="0" applyAlignment="0" applyProtection="0"/>
    <xf numFmtId="0" fontId="1" fillId="17" borderId="4" applyNumberFormat="0" applyBorder="0" applyAlignment="0" applyProtection="0"/>
    <xf numFmtId="0" fontId="1" fillId="19" borderId="4" applyNumberFormat="0" applyBorder="0" applyAlignment="0" applyProtection="0"/>
    <xf numFmtId="0" fontId="1" fillId="20" borderId="4" applyNumberFormat="0" applyBorder="0" applyAlignment="0" applyProtection="0"/>
    <xf numFmtId="0" fontId="1" fillId="21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</cellStyleXfs>
  <cellXfs count="108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36" fillId="0" borderId="15" xfId="0" applyFont="1" applyBorder="1" applyAlignment="1">
      <alignment horizontal="left" indent="1"/>
    </xf>
    <xf numFmtId="164" fontId="36" fillId="0" borderId="15" xfId="0" applyNumberFormat="1" applyFont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167" fontId="19" fillId="0" borderId="4" xfId="9" applyNumberFormat="1" applyFill="1"/>
    <xf numFmtId="0" fontId="2" fillId="2" borderId="4" xfId="11" applyNumberFormat="1"/>
    <xf numFmtId="0" fontId="0" fillId="34" borderId="0" xfId="0" applyFill="1"/>
    <xf numFmtId="0" fontId="39" fillId="34" borderId="0" xfId="0" applyFont="1" applyFill="1"/>
    <xf numFmtId="1" fontId="2" fillId="34" borderId="4" xfId="11" applyNumberFormat="1" applyFill="1"/>
    <xf numFmtId="0" fontId="3" fillId="0" borderId="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19" fillId="2" borderId="4" xfId="9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8" fillId="2" borderId="4" xfId="6" applyFont="1" applyAlignment="1">
      <alignment horizontal="center"/>
    </xf>
    <xf numFmtId="0" fontId="0" fillId="0" borderId="0" xfId="0" applyAlignment="1">
      <alignment horizontal="center"/>
    </xf>
    <xf numFmtId="0" fontId="37" fillId="2" borderId="4" xfId="6" applyFont="1" applyAlignment="1">
      <alignment horizontal="center"/>
    </xf>
    <xf numFmtId="165" fontId="7" fillId="0" borderId="16" xfId="0" applyNumberFormat="1" applyFont="1" applyBorder="1" applyAlignment="1">
      <alignment horizontal="right"/>
    </xf>
    <xf numFmtId="0" fontId="19" fillId="2" borderId="1" xfId="52" applyBorder="1"/>
    <xf numFmtId="0" fontId="43" fillId="2" borderId="4" xfId="52" applyFont="1" applyAlignment="1">
      <alignment horizontal="center" vertical="center"/>
    </xf>
    <xf numFmtId="0" fontId="4" fillId="2" borderId="4" xfId="52" applyFont="1" applyAlignment="1">
      <alignment horizontal="left" vertical="center" indent="1"/>
    </xf>
    <xf numFmtId="0" fontId="4" fillId="2" borderId="4" xfId="52" applyFont="1" applyAlignment="1">
      <alignment horizontal="left" vertical="center" indent="2"/>
    </xf>
    <xf numFmtId="37" fontId="0" fillId="0" borderId="0" xfId="0" applyNumberFormat="1"/>
    <xf numFmtId="164" fontId="11" fillId="0" borderId="16" xfId="0" applyNumberFormat="1" applyFont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0" fontId="0" fillId="0" borderId="4" xfId="0" applyFill="1" applyBorder="1"/>
    <xf numFmtId="0" fontId="40" fillId="0" borderId="4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6" fillId="2" borderId="4" xfId="7" applyFont="1" applyBorder="1"/>
    <xf numFmtId="0" fontId="0" fillId="0" borderId="4" xfId="0" applyBorder="1"/>
    <xf numFmtId="0" fontId="42" fillId="2" borderId="4" xfId="52" applyFont="1" applyBorder="1"/>
    <xf numFmtId="0" fontId="19" fillId="2" borderId="1" xfId="76" applyBorder="1"/>
    <xf numFmtId="0" fontId="19" fillId="2" borderId="1" xfId="77" applyBorder="1"/>
    <xf numFmtId="0" fontId="19" fillId="2" borderId="1" xfId="78" applyBorder="1"/>
    <xf numFmtId="17" fontId="3" fillId="0" borderId="3" xfId="0" applyNumberFormat="1" applyFont="1" applyBorder="1" applyAlignment="1">
      <alignment horizontal="center" vertical="center" wrapText="1"/>
    </xf>
    <xf numFmtId="0" fontId="3" fillId="2" borderId="3" xfId="79" applyFont="1" applyBorder="1" applyAlignment="1">
      <alignment horizontal="center" vertical="center" wrapText="1"/>
    </xf>
    <xf numFmtId="0" fontId="9" fillId="2" borderId="4" xfId="5" applyFont="1" applyAlignment="1">
      <alignment horizontal="left" vertical="center" indent="2"/>
    </xf>
    <xf numFmtId="0" fontId="3" fillId="2" borderId="4" xfId="5" applyFont="1" applyAlignment="1">
      <alignment horizontal="left" vertical="center" indent="3"/>
    </xf>
    <xf numFmtId="0" fontId="19" fillId="2" borderId="4" xfId="81"/>
    <xf numFmtId="0" fontId="19" fillId="2" borderId="1" xfId="81" applyBorder="1"/>
    <xf numFmtId="0" fontId="3" fillId="2" borderId="4" xfId="81" applyFont="1"/>
    <xf numFmtId="0" fontId="3" fillId="2" borderId="3" xfId="81" applyFont="1" applyBorder="1" applyAlignment="1">
      <alignment horizontal="center" vertical="center" wrapText="1"/>
    </xf>
    <xf numFmtId="0" fontId="45" fillId="2" borderId="4" xfId="81" applyFont="1" applyAlignment="1">
      <alignment horizontal="left" vertical="center"/>
    </xf>
    <xf numFmtId="39" fontId="3" fillId="2" borderId="4" xfId="81" applyNumberFormat="1" applyFont="1" applyAlignment="1">
      <alignment horizontal="right" vertical="center"/>
    </xf>
    <xf numFmtId="0" fontId="4" fillId="2" borderId="4" xfId="81" applyFont="1" applyAlignment="1">
      <alignment horizontal="left" vertical="center" indent="1"/>
    </xf>
    <xf numFmtId="0" fontId="4" fillId="2" borderId="4" xfId="81" applyFont="1" applyAlignment="1">
      <alignment horizontal="left" vertical="center" indent="2"/>
    </xf>
    <xf numFmtId="0" fontId="4" fillId="2" borderId="4" xfId="81" applyFont="1" applyAlignment="1">
      <alignment horizontal="left" vertical="center" indent="3"/>
    </xf>
    <xf numFmtId="0" fontId="4" fillId="2" borderId="4" xfId="81" applyFont="1" applyAlignment="1">
      <alignment horizontal="left" vertical="center" indent="4"/>
    </xf>
    <xf numFmtId="0" fontId="4" fillId="2" borderId="4" xfId="81" applyFont="1" applyAlignment="1">
      <alignment horizontal="left" vertical="center" indent="5"/>
    </xf>
    <xf numFmtId="0" fontId="3" fillId="2" borderId="4" xfId="81" applyFont="1" applyAlignment="1">
      <alignment horizontal="left" vertical="center" indent="6"/>
    </xf>
    <xf numFmtId="0" fontId="3" fillId="2" borderId="4" xfId="81" applyFont="1" applyAlignment="1">
      <alignment horizontal="left" vertical="center" indent="7"/>
    </xf>
    <xf numFmtId="37" fontId="3" fillId="2" borderId="4" xfId="81" applyNumberFormat="1" applyFont="1" applyAlignment="1">
      <alignment horizontal="right" vertical="center"/>
    </xf>
    <xf numFmtId="37" fontId="9" fillId="2" borderId="5" xfId="81" applyNumberFormat="1" applyFont="1" applyBorder="1" applyAlignment="1">
      <alignment horizontal="right" vertical="center"/>
    </xf>
    <xf numFmtId="37" fontId="19" fillId="2" borderId="4" xfId="81" applyNumberFormat="1"/>
    <xf numFmtId="0" fontId="19" fillId="2" borderId="4" xfId="83"/>
    <xf numFmtId="0" fontId="19" fillId="2" borderId="1" xfId="83" applyBorder="1"/>
    <xf numFmtId="0" fontId="3" fillId="2" borderId="4" xfId="83" applyFont="1"/>
    <xf numFmtId="0" fontId="3" fillId="2" borderId="3" xfId="83" applyFont="1" applyBorder="1" applyAlignment="1">
      <alignment horizontal="center" vertical="center" wrapText="1"/>
    </xf>
    <xf numFmtId="0" fontId="45" fillId="2" borderId="4" xfId="83" applyFont="1" applyAlignment="1">
      <alignment horizontal="left" vertical="center"/>
    </xf>
    <xf numFmtId="168" fontId="3" fillId="2" borderId="4" xfId="83" applyNumberFormat="1" applyFont="1" applyAlignment="1">
      <alignment horizontal="right" vertical="center"/>
    </xf>
    <xf numFmtId="164" fontId="3" fillId="2" borderId="4" xfId="83" applyNumberFormat="1" applyFont="1" applyAlignment="1">
      <alignment horizontal="right" vertical="center"/>
    </xf>
    <xf numFmtId="0" fontId="45" fillId="2" borderId="4" xfId="83" applyFont="1" applyAlignment="1">
      <alignment horizontal="left" vertical="center" indent="1"/>
    </xf>
    <xf numFmtId="0" fontId="45" fillId="2" borderId="4" xfId="83" applyFont="1" applyAlignment="1">
      <alignment horizontal="left" vertical="center" indent="2"/>
    </xf>
    <xf numFmtId="0" fontId="45" fillId="2" borderId="4" xfId="83" applyFont="1" applyAlignment="1">
      <alignment horizontal="left" vertical="center" indent="3"/>
    </xf>
    <xf numFmtId="0" fontId="3" fillId="2" borderId="4" xfId="83" applyFont="1" applyAlignment="1">
      <alignment horizontal="left" vertical="center" indent="4"/>
    </xf>
    <xf numFmtId="166" fontId="3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3"/>
    </xf>
    <xf numFmtId="164" fontId="3" fillId="2" borderId="5" xfId="83" applyNumberFormat="1" applyFont="1" applyBorder="1" applyAlignment="1">
      <alignment horizontal="right" vertical="center"/>
    </xf>
    <xf numFmtId="164" fontId="44" fillId="2" borderId="4" xfId="83" applyNumberFormat="1" applyFont="1" applyAlignment="1">
      <alignment horizontal="right" vertical="center"/>
    </xf>
    <xf numFmtId="0" fontId="9" fillId="2" borderId="4" xfId="83" applyFont="1" applyAlignment="1">
      <alignment horizontal="left" vertical="center" indent="2"/>
    </xf>
    <xf numFmtId="164" fontId="9" fillId="2" borderId="5" xfId="83" applyNumberFormat="1" applyFont="1" applyBorder="1" applyAlignment="1">
      <alignment horizontal="right" vertical="center"/>
    </xf>
    <xf numFmtId="0" fontId="9" fillId="2" borderId="4" xfId="83" applyFont="1" applyAlignment="1">
      <alignment horizontal="left" vertical="center" indent="1"/>
    </xf>
    <xf numFmtId="0" fontId="19" fillId="2" borderId="4" xfId="84"/>
    <xf numFmtId="0" fontId="19" fillId="2" borderId="1" xfId="84" applyBorder="1"/>
    <xf numFmtId="0" fontId="3" fillId="2" borderId="4" xfId="84" applyFont="1"/>
    <xf numFmtId="0" fontId="3" fillId="2" borderId="3" xfId="84" applyFont="1" applyBorder="1" applyAlignment="1">
      <alignment horizontal="center" vertical="center" wrapText="1"/>
    </xf>
    <xf numFmtId="0" fontId="3" fillId="2" borderId="4" xfId="84" applyFont="1" applyAlignment="1">
      <alignment horizontal="left"/>
    </xf>
    <xf numFmtId="164" fontId="3" fillId="2" borderId="4" xfId="84" applyNumberFormat="1" applyFont="1" applyAlignment="1">
      <alignment horizontal="right"/>
    </xf>
    <xf numFmtId="0" fontId="45" fillId="2" borderId="4" xfId="84" applyFont="1" applyAlignment="1">
      <alignment horizontal="left" indent="1"/>
    </xf>
    <xf numFmtId="0" fontId="45" fillId="2" borderId="4" xfId="84" applyFont="1" applyAlignment="1">
      <alignment horizontal="left" indent="2"/>
    </xf>
    <xf numFmtId="0" fontId="45" fillId="2" borderId="4" xfId="84" applyFont="1" applyAlignment="1">
      <alignment horizontal="left" indent="3"/>
    </xf>
    <xf numFmtId="0" fontId="3" fillId="2" borderId="4" xfId="84" applyFont="1" applyAlignment="1">
      <alignment horizontal="left" indent="4"/>
    </xf>
    <xf numFmtId="165" fontId="3" fillId="2" borderId="4" xfId="84" applyNumberFormat="1" applyFont="1" applyAlignment="1">
      <alignment horizontal="right"/>
    </xf>
    <xf numFmtId="164" fontId="3" fillId="2" borderId="4" xfId="8" applyNumberFormat="1" applyFont="1" applyAlignment="1">
      <alignment horizontal="right" vertical="center"/>
    </xf>
    <xf numFmtId="164" fontId="3" fillId="2" borderId="17" xfId="8" applyNumberFormat="1" applyFont="1" applyBorder="1" applyAlignment="1">
      <alignment horizontal="right" vertical="center"/>
    </xf>
    <xf numFmtId="0" fontId="3" fillId="2" borderId="3" xfId="79" applyFont="1" applyBorder="1" applyAlignment="1">
      <alignment horizontal="center" vertical="center" wrapText="1"/>
    </xf>
    <xf numFmtId="0" fontId="36" fillId="2" borderId="3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84" applyFont="1" applyBorder="1" applyAlignment="1">
      <alignment horizontal="center" vertical="center" wrapText="1"/>
    </xf>
    <xf numFmtId="0" fontId="3" fillId="2" borderId="3" xfId="83" applyFont="1" applyBorder="1" applyAlignment="1">
      <alignment horizontal="center" vertical="center" wrapText="1"/>
    </xf>
    <xf numFmtId="0" fontId="3" fillId="2" borderId="3" xfId="81" applyFont="1" applyBorder="1" applyAlignment="1">
      <alignment horizontal="center" vertical="center" wrapText="1"/>
    </xf>
    <xf numFmtId="0" fontId="46" fillId="2" borderId="4" xfId="9" applyFont="1"/>
  </cellXfs>
  <cellStyles count="86">
    <cellStyle name="20% - Accent1 2" xfId="26" xr:uid="{00000000-0005-0000-0000-000000000000}"/>
    <cellStyle name="20% - Accent1 3" xfId="57" xr:uid="{F4B24AE5-AF03-4C0D-9013-404F036A25F5}"/>
    <cellStyle name="20% - Accent2 2" xfId="30" xr:uid="{00000000-0005-0000-0000-000001000000}"/>
    <cellStyle name="20% - Accent2 3" xfId="60" xr:uid="{08299C01-AEF7-4315-9DB0-B7C999B5067C}"/>
    <cellStyle name="20% - Accent3 2" xfId="34" xr:uid="{00000000-0005-0000-0000-000002000000}"/>
    <cellStyle name="20% - Accent3 3" xfId="63" xr:uid="{37FAAE4B-2BCD-4448-9499-6FCFFF0F5B83}"/>
    <cellStyle name="20% - Accent4 2" xfId="38" xr:uid="{00000000-0005-0000-0000-000003000000}"/>
    <cellStyle name="20% - Accent4 3" xfId="66" xr:uid="{B12C4724-C88D-4CDB-8217-42B568A1EC72}"/>
    <cellStyle name="20% - Accent5 2" xfId="42" xr:uid="{00000000-0005-0000-0000-000004000000}"/>
    <cellStyle name="20% - Accent5 3" xfId="69" xr:uid="{52F3ECCA-7FB9-43EB-A9F8-B8BC30539269}"/>
    <cellStyle name="20% - Accent6 2" xfId="46" xr:uid="{00000000-0005-0000-0000-000005000000}"/>
    <cellStyle name="20% - Accent6 3" xfId="72" xr:uid="{F69DB9DE-1FCC-4EAE-8A05-B79C213820AE}"/>
    <cellStyle name="40% - Accent1 2" xfId="27" xr:uid="{00000000-0005-0000-0000-000006000000}"/>
    <cellStyle name="40% - Accent1 3" xfId="58" xr:uid="{749FFB38-456C-43B7-9D72-C59EB98FD297}"/>
    <cellStyle name="40% - Accent2 2" xfId="31" xr:uid="{00000000-0005-0000-0000-000007000000}"/>
    <cellStyle name="40% - Accent2 3" xfId="61" xr:uid="{CD24D854-49CF-4EE0-868A-C8E4E0832BD1}"/>
    <cellStyle name="40% - Accent3 2" xfId="35" xr:uid="{00000000-0005-0000-0000-000008000000}"/>
    <cellStyle name="40% - Accent3 3" xfId="64" xr:uid="{60046FCD-3387-48D9-B891-A88C8E423E7C}"/>
    <cellStyle name="40% - Accent4 2" xfId="39" xr:uid="{00000000-0005-0000-0000-000009000000}"/>
    <cellStyle name="40% - Accent4 3" xfId="67" xr:uid="{4C94EAC7-C92D-47A3-9782-B0C302356D87}"/>
    <cellStyle name="40% - Accent5 2" xfId="43" xr:uid="{00000000-0005-0000-0000-00000A000000}"/>
    <cellStyle name="40% - Accent5 3" xfId="70" xr:uid="{19C7982F-BB5F-4A88-90C5-0E828D67EF7D}"/>
    <cellStyle name="40% - Accent6 2" xfId="47" xr:uid="{00000000-0005-0000-0000-00000B000000}"/>
    <cellStyle name="40% - Accent6 3" xfId="73" xr:uid="{DE82BCC4-0477-46B6-A4F4-18157D29EB02}"/>
    <cellStyle name="60% - Accent1 2" xfId="28" xr:uid="{00000000-0005-0000-0000-00000C000000}"/>
    <cellStyle name="60% - Accent1 3" xfId="59" xr:uid="{D1EAEA9B-2CB1-49FF-A29B-2B521F08E578}"/>
    <cellStyle name="60% - Accent2 2" xfId="32" xr:uid="{00000000-0005-0000-0000-00000D000000}"/>
    <cellStyle name="60% - Accent2 3" xfId="62" xr:uid="{EFE07840-4611-40F2-9AB0-A633E693E89E}"/>
    <cellStyle name="60% - Accent3 2" xfId="36" xr:uid="{00000000-0005-0000-0000-00000E000000}"/>
    <cellStyle name="60% - Accent3 3" xfId="65" xr:uid="{B00F7D47-807B-416B-A8C4-7AF7465004C6}"/>
    <cellStyle name="60% - Accent4 2" xfId="40" xr:uid="{00000000-0005-0000-0000-00000F000000}"/>
    <cellStyle name="60% - Accent4 3" xfId="68" xr:uid="{A27A7548-150D-4DD3-90C9-209685E2F60C}"/>
    <cellStyle name="60% - Accent5 2" xfId="44" xr:uid="{00000000-0005-0000-0000-000010000000}"/>
    <cellStyle name="60% - Accent5 3" xfId="71" xr:uid="{63B7B052-C770-4DE0-B235-FBC152A66E70}"/>
    <cellStyle name="60% - Accent6 2" xfId="48" xr:uid="{00000000-0005-0000-0000-000011000000}"/>
    <cellStyle name="60% - Accent6 3" xfId="74" xr:uid="{09877DA7-5AA6-491D-BD81-B7D5688C5822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8" xr:uid="{00000000-0005-0000-0000-000018000000}"/>
    <cellStyle name="Calculation" xfId="3" builtinId="22" customBuiltin="1"/>
    <cellStyle name="Check Cell" xfId="4" builtinId="23" customBuiltin="1"/>
    <cellStyle name="Explanatory Text 2" xfId="23" xr:uid="{00000000-0005-0000-0000-00001B000000}"/>
    <cellStyle name="Good 2" xfId="17" xr:uid="{00000000-0005-0000-0000-00001C000000}"/>
    <cellStyle name="Heading 1 2" xfId="13" xr:uid="{00000000-0005-0000-0000-00001D000000}"/>
    <cellStyle name="Heading 2 2" xfId="14" xr:uid="{00000000-0005-0000-0000-00001E000000}"/>
    <cellStyle name="Heading 3 2" xfId="15" xr:uid="{00000000-0005-0000-0000-00001F000000}"/>
    <cellStyle name="Heading 4 2" xfId="16" xr:uid="{00000000-0005-0000-0000-000020000000}"/>
    <cellStyle name="Input" xfId="1" builtinId="20" customBuiltin="1"/>
    <cellStyle name="Linked Cell 2" xfId="20" xr:uid="{00000000-0005-0000-0000-000022000000}"/>
    <cellStyle name="Neutral 2" xfId="19" xr:uid="{00000000-0005-0000-0000-000023000000}"/>
    <cellStyle name="Neutral 3" xfId="55" xr:uid="{1F275FD9-8F72-47CC-B658-F3C07CBA2B5C}"/>
    <cellStyle name="Normal" xfId="0" builtinId="0"/>
    <cellStyle name="Normal 10" xfId="50" xr:uid="{DC698C5D-7C64-4958-9F3A-B207E7341413}"/>
    <cellStyle name="Normal 11" xfId="51" xr:uid="{C9CC0D4F-5026-4081-BB0F-4CAE8E73EA98}"/>
    <cellStyle name="Normal 12" xfId="52" xr:uid="{70EBAE3B-79C5-4C4C-AB97-9D83EFBA37DB}"/>
    <cellStyle name="Normal 13" xfId="53" xr:uid="{115D58A5-91C7-4AB1-9307-10AF04A6CD06}"/>
    <cellStyle name="Normal 14" xfId="54" xr:uid="{5A9B217D-C7F2-44C7-82B1-D89F2A910847}"/>
    <cellStyle name="Normal 15" xfId="75" xr:uid="{C41874DC-1806-4E93-8AB8-A00F87F857DD}"/>
    <cellStyle name="Normal 16" xfId="76" xr:uid="{40D58A79-6168-475C-A367-2D64CDAC6CF9}"/>
    <cellStyle name="Normal 17" xfId="77" xr:uid="{17B8C51D-61B0-4BA2-A416-27FA816BAB08}"/>
    <cellStyle name="Normal 18" xfId="78" xr:uid="{0294EE9D-2287-4498-986F-1283CEDC3D53}"/>
    <cellStyle name="Normal 19" xfId="79" xr:uid="{C98B926D-7CB6-471E-A653-4EC84775F469}"/>
    <cellStyle name="Normal 2" xfId="5" xr:uid="{00000000-0005-0000-0000-000025000000}"/>
    <cellStyle name="Normal 20" xfId="80" xr:uid="{4402BD4A-4ED8-404C-AD6F-7338325A1E38}"/>
    <cellStyle name="Normal 21" xfId="82" xr:uid="{F1A11220-6B84-4EFD-8B03-1322B5353657}"/>
    <cellStyle name="Normal 22" xfId="81" xr:uid="{A9BCC39D-8DE3-4B1C-9390-951C4FC152FD}"/>
    <cellStyle name="Normal 23" xfId="83" xr:uid="{8AB058B6-9E92-4DD3-9090-AEE08989BCC1}"/>
    <cellStyle name="Normal 24" xfId="84" xr:uid="{8A168722-36E2-4F32-93EC-9D9107E04002}"/>
    <cellStyle name="Normal 25" xfId="85" xr:uid="{E6E23A46-1CB5-488B-ABF4-D1211A22E9AA}"/>
    <cellStyle name="Normal 3" xfId="6" xr:uid="{00000000-0005-0000-0000-000026000000}"/>
    <cellStyle name="Normal 4" xfId="7" xr:uid="{00000000-0005-0000-0000-000027000000}"/>
    <cellStyle name="Normal 5" xfId="8" xr:uid="{00000000-0005-0000-0000-000028000000}"/>
    <cellStyle name="Normal 6" xfId="10" xr:uid="{00000000-0005-0000-0000-000029000000}"/>
    <cellStyle name="Normal 7" xfId="11" xr:uid="{00000000-0005-0000-0000-00002A000000}"/>
    <cellStyle name="Normal 8" xfId="9" xr:uid="{00000000-0005-0000-0000-00002B000000}"/>
    <cellStyle name="Normal 9" xfId="49" xr:uid="{00000000-0005-0000-0000-00002C000000}"/>
    <cellStyle name="Note 2" xfId="22" xr:uid="{00000000-0005-0000-0000-00002E000000}"/>
    <cellStyle name="Note 3" xfId="56" xr:uid="{82E827E3-4F7C-4A27-BA7E-D33C7EA8FD71}"/>
    <cellStyle name="Output" xfId="2" builtinId="21" customBuiltin="1"/>
    <cellStyle name="Title 2" xfId="12" xr:uid="{00000000-0005-0000-0000-000030000000}"/>
    <cellStyle name="Total 2" xfId="24" xr:uid="{00000000-0005-0000-0000-000031000000}"/>
    <cellStyle name="Warning Text 2" xfId="21" xr:uid="{00000000-0005-0000-0000-00003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59B-C632-4314-92A0-1963E4C02BD4}">
  <sheetPr>
    <tabColor rgb="FFCCFFCC"/>
  </sheetPr>
  <dimension ref="A1:C14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71.5703125" bestFit="1" customWidth="1"/>
    <col min="2" max="3" width="13.5703125" customWidth="1"/>
  </cols>
  <sheetData>
    <row r="1" spans="1:3" x14ac:dyDescent="0.25">
      <c r="A1" s="107" t="s">
        <v>319</v>
      </c>
    </row>
    <row r="2" spans="1:3" x14ac:dyDescent="0.25">
      <c r="A2" s="107" t="s">
        <v>318</v>
      </c>
    </row>
    <row r="3" spans="1:3" s="45" customFormat="1" x14ac:dyDescent="0.25">
      <c r="A3" s="44" t="s">
        <v>279</v>
      </c>
    </row>
    <row r="4" spans="1:3" s="45" customFormat="1" x14ac:dyDescent="0.25">
      <c r="A4" s="44" t="s">
        <v>280</v>
      </c>
    </row>
    <row r="5" spans="1:3" s="45" customFormat="1" ht="15.75" customHeight="1" x14ac:dyDescent="0.25">
      <c r="A5" s="46"/>
    </row>
    <row r="6" spans="1:3" ht="15.75" thickBot="1" x14ac:dyDescent="0.3">
      <c r="A6" s="34"/>
    </row>
    <row r="7" spans="1:3" ht="15.75" thickBot="1" x14ac:dyDescent="0.3">
      <c r="A7" s="102" t="s">
        <v>312</v>
      </c>
      <c r="B7" s="101" t="s">
        <v>283</v>
      </c>
      <c r="C7" s="101"/>
    </row>
    <row r="8" spans="1:3" ht="26.25" thickBot="1" x14ac:dyDescent="0.3">
      <c r="A8" s="102"/>
      <c r="B8" s="51" t="s">
        <v>313</v>
      </c>
      <c r="C8" s="51" t="s">
        <v>314</v>
      </c>
    </row>
    <row r="9" spans="1:3" ht="15.75" x14ac:dyDescent="0.25">
      <c r="A9" s="35" t="s">
        <v>90</v>
      </c>
    </row>
    <row r="10" spans="1:3" x14ac:dyDescent="0.25">
      <c r="A10" s="36" t="s">
        <v>31</v>
      </c>
    </row>
    <row r="11" spans="1:3" x14ac:dyDescent="0.25">
      <c r="A11" s="37" t="s">
        <v>167</v>
      </c>
    </row>
    <row r="12" spans="1:3" x14ac:dyDescent="0.25">
      <c r="A12" s="53" t="s">
        <v>168</v>
      </c>
      <c r="B12" s="99">
        <v>34526.810178430271</v>
      </c>
      <c r="C12" s="99">
        <v>34526.810178429907</v>
      </c>
    </row>
    <row r="13" spans="1:3" ht="15.75" thickBot="1" x14ac:dyDescent="0.3">
      <c r="A13" s="53" t="s">
        <v>169</v>
      </c>
      <c r="B13" s="99">
        <v>9569.0328032938523</v>
      </c>
      <c r="C13" s="99">
        <v>9569.0328032937505</v>
      </c>
    </row>
    <row r="14" spans="1:3" ht="15.75" thickBot="1" x14ac:dyDescent="0.3">
      <c r="A14" s="52" t="s">
        <v>315</v>
      </c>
      <c r="B14" s="100">
        <v>44095.842981724127</v>
      </c>
      <c r="C14" s="100">
        <v>44095.842981723661</v>
      </c>
    </row>
  </sheetData>
  <mergeCells count="2">
    <mergeCell ref="B7:C7"/>
    <mergeCell ref="A7:A8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showZeros="0" zoomScale="90" zoomScaleNormal="9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7.5703125" bestFit="1" customWidth="1"/>
    <col min="2" max="2" width="13.42578125" customWidth="1"/>
    <col min="3" max="3" width="19.5703125" customWidth="1"/>
  </cols>
  <sheetData>
    <row r="1" spans="1:3" x14ac:dyDescent="0.25">
      <c r="A1" s="107" t="s">
        <v>320</v>
      </c>
    </row>
    <row r="2" spans="1:3" x14ac:dyDescent="0.25">
      <c r="A2" s="107" t="s">
        <v>318</v>
      </c>
    </row>
    <row r="3" spans="1:3" s="41" customFormat="1" ht="18.75" x14ac:dyDescent="0.3">
      <c r="A3" s="42" t="s">
        <v>316</v>
      </c>
    </row>
    <row r="4" spans="1:3" ht="15.75" thickBot="1" x14ac:dyDescent="0.3">
      <c r="A4" s="1"/>
      <c r="B4" s="1"/>
      <c r="C4" s="1"/>
    </row>
    <row r="5" spans="1:3" ht="15.75" thickBot="1" x14ac:dyDescent="0.3">
      <c r="A5" s="103" t="s">
        <v>277</v>
      </c>
      <c r="B5" s="19" t="s">
        <v>86</v>
      </c>
      <c r="C5" s="50">
        <v>45261</v>
      </c>
    </row>
    <row r="6" spans="1:3" ht="15.75" thickBot="1" x14ac:dyDescent="0.3">
      <c r="A6" s="103"/>
      <c r="B6" s="2"/>
      <c r="C6" s="43" t="s">
        <v>0</v>
      </c>
    </row>
    <row r="7" spans="1:3" x14ac:dyDescent="0.25">
      <c r="A7" s="25"/>
      <c r="B7" s="25"/>
      <c r="C7" s="25"/>
    </row>
    <row r="8" spans="1:3" x14ac:dyDescent="0.25">
      <c r="A8" s="3" t="s">
        <v>1</v>
      </c>
      <c r="B8" s="30"/>
      <c r="C8" s="5"/>
    </row>
    <row r="9" spans="1:3" x14ac:dyDescent="0.25">
      <c r="A9" s="4" t="s">
        <v>2</v>
      </c>
      <c r="B9" s="32" t="s">
        <v>278</v>
      </c>
      <c r="C9" s="6">
        <f>'1 - Cost of Capital'!B62</f>
        <v>1.3492270626221116E-2</v>
      </c>
    </row>
    <row r="10" spans="1:3" x14ac:dyDescent="0.25">
      <c r="A10" s="4" t="s">
        <v>3</v>
      </c>
      <c r="B10" s="32" t="str">
        <f>B9</f>
        <v>Tab 1</v>
      </c>
      <c r="C10" s="6">
        <f>'1 - Cost of Capital'!C62</f>
        <v>7.3473274110833311E-4</v>
      </c>
    </row>
    <row r="11" spans="1:3" x14ac:dyDescent="0.25">
      <c r="A11" s="4" t="s">
        <v>4</v>
      </c>
      <c r="B11" s="32" t="str">
        <f>B10</f>
        <v>Tab 1</v>
      </c>
      <c r="C11" s="33">
        <f>'1 - Cost of Capital'!E62</f>
        <v>2.0547780092053565E-4</v>
      </c>
    </row>
    <row r="12" spans="1:3" x14ac:dyDescent="0.25">
      <c r="A12" s="4" t="s">
        <v>5</v>
      </c>
      <c r="B12" s="29"/>
      <c r="C12" s="6">
        <f>SUM(C9:C11)</f>
        <v>1.4432481168249984E-2</v>
      </c>
    </row>
    <row r="13" spans="1:3" x14ac:dyDescent="0.25">
      <c r="B13" s="31"/>
    </row>
    <row r="14" spans="1:3" x14ac:dyDescent="0.25">
      <c r="A14" s="3" t="s">
        <v>6</v>
      </c>
      <c r="B14" s="28"/>
      <c r="C14" s="7"/>
    </row>
    <row r="15" spans="1:3" x14ac:dyDescent="0.25">
      <c r="A15" s="8" t="s">
        <v>6</v>
      </c>
      <c r="B15" s="32" t="s">
        <v>89</v>
      </c>
      <c r="C15" s="9">
        <f>'2 - Rate Base'!J216</f>
        <v>487422824.38024694</v>
      </c>
    </row>
    <row r="16" spans="1:3" x14ac:dyDescent="0.25">
      <c r="B16" s="31"/>
    </row>
    <row r="17" spans="1:3" x14ac:dyDescent="0.25">
      <c r="A17" s="3" t="s">
        <v>7</v>
      </c>
      <c r="B17" s="28"/>
      <c r="C17" s="10"/>
    </row>
    <row r="18" spans="1:3" x14ac:dyDescent="0.25">
      <c r="A18" s="4" t="s">
        <v>8</v>
      </c>
      <c r="B18" s="29"/>
      <c r="C18" s="10">
        <f t="shared" ref="C18:C20" si="0">C$15*C9</f>
        <v>6576440.6559353396</v>
      </c>
    </row>
    <row r="19" spans="1:3" x14ac:dyDescent="0.25">
      <c r="A19" s="4" t="s">
        <v>9</v>
      </c>
      <c r="B19" s="29"/>
      <c r="C19" s="10">
        <f t="shared" si="0"/>
        <v>358125.5078356645</v>
      </c>
    </row>
    <row r="20" spans="1:3" x14ac:dyDescent="0.25">
      <c r="A20" s="4" t="s">
        <v>10</v>
      </c>
      <c r="B20" s="29"/>
      <c r="C20" s="39">
        <f t="shared" si="0"/>
        <v>100154.57007212959</v>
      </c>
    </row>
    <row r="21" spans="1:3" x14ac:dyDescent="0.25">
      <c r="A21" s="4" t="s">
        <v>11</v>
      </c>
      <c r="B21" s="29"/>
      <c r="C21" s="10">
        <f>SUM(C18:C20)</f>
        <v>7034720.7338431338</v>
      </c>
    </row>
    <row r="22" spans="1:3" x14ac:dyDescent="0.25">
      <c r="B22" s="31"/>
    </row>
    <row r="23" spans="1:3" x14ac:dyDescent="0.25">
      <c r="A23" s="3" t="s">
        <v>275</v>
      </c>
      <c r="B23" s="28"/>
      <c r="C23" s="11"/>
    </row>
    <row r="24" spans="1:3" x14ac:dyDescent="0.25">
      <c r="A24" s="4" t="str">
        <f>'3 - Income Statement'!A139</f>
        <v>9428157: Amort of Loss on Reaquired Debt-Gas</v>
      </c>
      <c r="B24" s="32" t="s">
        <v>88</v>
      </c>
      <c r="C24" s="12">
        <f>'3 - Income Statement'!B139</f>
        <v>154330.32</v>
      </c>
    </row>
    <row r="25" spans="1:3" x14ac:dyDescent="0.25">
      <c r="A25" s="4" t="str">
        <f>'3 - Income Statement'!A140</f>
        <v>9430600: Interest on Debt to Assoc Cos-Gas</v>
      </c>
      <c r="B25" s="32" t="str">
        <f>B24</f>
        <v>Tab 3</v>
      </c>
      <c r="C25" s="12">
        <f>'3 - Income Statement'!B140</f>
        <v>6584756.2629060391</v>
      </c>
    </row>
    <row r="26" spans="1:3" x14ac:dyDescent="0.25">
      <c r="A26" s="4" t="str">
        <f>'3 - Income Statement'!A141</f>
        <v>9430601: Interest on Debt to Assoc Cos-S/T-Gas</v>
      </c>
      <c r="B26" s="32" t="str">
        <f t="shared" ref="B26:B30" si="1">B25</f>
        <v>Tab 3</v>
      </c>
      <c r="C26" s="12">
        <f>'3 - Income Statement'!B141</f>
        <v>366984.94554243458</v>
      </c>
    </row>
    <row r="27" spans="1:3" x14ac:dyDescent="0.25">
      <c r="A27" s="4" t="str">
        <f>'3 - Income Statement'!A142</f>
        <v>9431041: Other Interest Expense-Gas</v>
      </c>
      <c r="B27" s="32" t="str">
        <f t="shared" si="1"/>
        <v>Tab 3</v>
      </c>
      <c r="C27" s="12">
        <f>'3 - Income Statement'!B142</f>
        <v>102631.62</v>
      </c>
    </row>
    <row r="28" spans="1:3" x14ac:dyDescent="0.25">
      <c r="A28" s="4" t="str">
        <f>'3 - Income Statement'!A143</f>
        <v>9431042: Other Interest Exp-SAFE-A25-Gas</v>
      </c>
      <c r="B28" s="32" t="str">
        <f t="shared" si="1"/>
        <v>Tab 3</v>
      </c>
      <c r="C28" s="12">
        <f>'3 - Income Statement'!B143</f>
        <v>0</v>
      </c>
    </row>
    <row r="29" spans="1:3" x14ac:dyDescent="0.25">
      <c r="A29" s="4" t="str">
        <f>'3 - Income Statement'!A144</f>
        <v>9431043: Other Interest Exp-ECCR-A02-Gas</v>
      </c>
      <c r="B29" s="32" t="str">
        <f t="shared" si="1"/>
        <v>Tab 3</v>
      </c>
      <c r="C29" s="12">
        <f>'3 - Income Statement'!B144</f>
        <v>0</v>
      </c>
    </row>
    <row r="30" spans="1:3" ht="15.75" thickBot="1" x14ac:dyDescent="0.3">
      <c r="A30" s="4" t="str">
        <f>'3 - Income Statement'!A145</f>
        <v>9431044: Other Interest Exp-Fuel-A04-Gas</v>
      </c>
      <c r="B30" s="32" t="str">
        <f t="shared" si="1"/>
        <v>Tab 3</v>
      </c>
      <c r="C30" s="12">
        <f>'3 - Income Statement'!B145</f>
        <v>0</v>
      </c>
    </row>
    <row r="31" spans="1:3" x14ac:dyDescent="0.25">
      <c r="A31" s="4" t="s">
        <v>276</v>
      </c>
      <c r="B31" s="29"/>
      <c r="C31" s="13">
        <f>SUM(C24:C30)</f>
        <v>7208703.1484484738</v>
      </c>
    </row>
    <row r="32" spans="1:3" x14ac:dyDescent="0.25">
      <c r="B32" s="31"/>
    </row>
    <row r="33" spans="1:3" x14ac:dyDescent="0.25">
      <c r="A33" s="3" t="s">
        <v>13</v>
      </c>
      <c r="B33" s="28"/>
      <c r="C33" s="10"/>
    </row>
    <row r="34" spans="1:3" x14ac:dyDescent="0.25">
      <c r="A34" s="4" t="s">
        <v>11</v>
      </c>
      <c r="B34" s="29"/>
      <c r="C34" s="10">
        <f>C21</f>
        <v>7034720.7338431338</v>
      </c>
    </row>
    <row r="35" spans="1:3" ht="15.75" thickBot="1" x14ac:dyDescent="0.3">
      <c r="A35" s="4" t="s">
        <v>12</v>
      </c>
      <c r="B35" s="29"/>
      <c r="C35" s="14">
        <f t="shared" ref="C35" si="2">C31</f>
        <v>7208703.1484484738</v>
      </c>
    </row>
    <row r="36" spans="1:3" x14ac:dyDescent="0.25">
      <c r="A36" s="4" t="s">
        <v>14</v>
      </c>
      <c r="B36" s="29"/>
      <c r="C36" s="10">
        <f t="shared" ref="C36" si="3">C34-C35</f>
        <v>-173982.41460533999</v>
      </c>
    </row>
    <row r="37" spans="1:3" x14ac:dyDescent="0.25">
      <c r="B37" s="31"/>
    </row>
    <row r="38" spans="1:3" x14ac:dyDescent="0.25">
      <c r="A38" s="3" t="s">
        <v>15</v>
      </c>
      <c r="B38" s="28"/>
      <c r="C38" s="15"/>
    </row>
    <row r="39" spans="1:3" x14ac:dyDescent="0.25">
      <c r="A39" s="4" t="s">
        <v>16</v>
      </c>
      <c r="B39" s="29"/>
      <c r="C39" s="40">
        <v>5.5E-2</v>
      </c>
    </row>
    <row r="40" spans="1:3" x14ac:dyDescent="0.25">
      <c r="A40" s="4" t="s">
        <v>17</v>
      </c>
      <c r="B40" s="29"/>
      <c r="C40" s="40">
        <v>0.19844999999999999</v>
      </c>
    </row>
    <row r="41" spans="1:3" x14ac:dyDescent="0.25">
      <c r="B41" s="31"/>
    </row>
    <row r="42" spans="1:3" x14ac:dyDescent="0.25">
      <c r="A42" s="3" t="s">
        <v>18</v>
      </c>
      <c r="B42" s="28"/>
      <c r="C42" s="10"/>
    </row>
    <row r="43" spans="1:3" x14ac:dyDescent="0.25">
      <c r="A43" s="4" t="s">
        <v>19</v>
      </c>
      <c r="B43" s="29"/>
      <c r="C43" s="10">
        <f t="shared" ref="C43:C44" si="4">-C$36*C39</f>
        <v>9569.0328032936995</v>
      </c>
    </row>
    <row r="44" spans="1:3" ht="15.75" thickBot="1" x14ac:dyDescent="0.3">
      <c r="A44" s="4" t="s">
        <v>20</v>
      </c>
      <c r="B44" s="29"/>
      <c r="C44" s="16">
        <f t="shared" si="4"/>
        <v>34526.810178429718</v>
      </c>
    </row>
    <row r="45" spans="1:3" x14ac:dyDescent="0.25">
      <c r="A45" s="4" t="s">
        <v>21</v>
      </c>
      <c r="B45" s="29"/>
      <c r="C45" s="10">
        <f t="shared" ref="C45" si="5">SUM(C43:C44)</f>
        <v>44095.842981723414</v>
      </c>
    </row>
    <row r="46" spans="1:3" x14ac:dyDescent="0.25">
      <c r="B46" s="31"/>
    </row>
    <row r="47" spans="1:3" x14ac:dyDescent="0.25">
      <c r="A47" s="21" t="s">
        <v>45</v>
      </c>
      <c r="B47" s="27"/>
      <c r="C47" s="20">
        <v>1</v>
      </c>
    </row>
    <row r="48" spans="1:3" x14ac:dyDescent="0.25">
      <c r="B48" s="31"/>
    </row>
    <row r="49" spans="1:3" x14ac:dyDescent="0.25">
      <c r="A49" s="3" t="s">
        <v>22</v>
      </c>
      <c r="B49" s="28"/>
      <c r="C49" s="10"/>
    </row>
    <row r="50" spans="1:3" ht="15.75" thickBot="1" x14ac:dyDescent="0.3">
      <c r="A50" s="17" t="s">
        <v>23</v>
      </c>
      <c r="B50" s="26"/>
      <c r="C50" s="18">
        <f>C45*C47</f>
        <v>44095.842981723414</v>
      </c>
    </row>
    <row r="51" spans="1:3" ht="15.75" thickTop="1" x14ac:dyDescent="0.25"/>
    <row r="52" spans="1:3" x14ac:dyDescent="0.25">
      <c r="A52" s="3"/>
      <c r="B52" s="3"/>
      <c r="C52" s="10"/>
    </row>
    <row r="53" spans="1:3" x14ac:dyDescent="0.25">
      <c r="A53" s="4"/>
      <c r="B53" s="4"/>
      <c r="C53" s="10"/>
    </row>
    <row r="54" spans="1:3" x14ac:dyDescent="0.25">
      <c r="A54" s="4"/>
      <c r="B54" s="4"/>
      <c r="C54" s="10"/>
    </row>
    <row r="58" spans="1:3" x14ac:dyDescent="0.25">
      <c r="A58" s="23" t="s">
        <v>87</v>
      </c>
      <c r="B58" s="22"/>
      <c r="C58" s="24">
        <f>C50-WP!C14</f>
        <v>-2.4738255888223648E-10</v>
      </c>
    </row>
    <row r="59" spans="1:3" x14ac:dyDescent="0.25">
      <c r="A59" s="23" t="s">
        <v>87</v>
      </c>
      <c r="B59" s="22"/>
      <c r="C59" s="24">
        <f>C43-WP!C13</f>
        <v>-5.0931703299283981E-11</v>
      </c>
    </row>
    <row r="60" spans="1:3" x14ac:dyDescent="0.25">
      <c r="A60" s="23" t="s">
        <v>87</v>
      </c>
      <c r="B60" s="22"/>
      <c r="C60" s="24">
        <f>C44-WP!C12</f>
        <v>-1.8917489796876907E-10</v>
      </c>
    </row>
  </sheetData>
  <mergeCells count="1">
    <mergeCell ref="A5:A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1540-260A-4438-9D7B-D89A2CCF42D8}">
  <dimension ref="A1:H62"/>
  <sheetViews>
    <sheetView zoomScale="80" zoomScaleNormal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4.42578125" bestFit="1" customWidth="1"/>
    <col min="2" max="8" width="18.28515625" customWidth="1"/>
  </cols>
  <sheetData>
    <row r="1" spans="1:8" x14ac:dyDescent="0.25">
      <c r="A1" s="107" t="s">
        <v>321</v>
      </c>
    </row>
    <row r="2" spans="1:8" x14ac:dyDescent="0.25">
      <c r="A2" s="107" t="s">
        <v>318</v>
      </c>
    </row>
    <row r="3" spans="1:8" ht="15.75" thickBo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25">
      <c r="A4" s="90" t="s">
        <v>281</v>
      </c>
      <c r="B4" s="88"/>
      <c r="C4" s="88"/>
      <c r="D4" s="88"/>
      <c r="E4" s="88"/>
      <c r="F4" s="88"/>
      <c r="G4" s="88"/>
      <c r="H4" s="88"/>
    </row>
    <row r="5" spans="1:8" ht="15.75" thickBot="1" x14ac:dyDescent="0.3">
      <c r="A5" s="89"/>
      <c r="B5" s="89"/>
      <c r="C5" s="89"/>
      <c r="D5" s="89"/>
      <c r="E5" s="89"/>
      <c r="F5" s="89"/>
      <c r="G5" s="89"/>
      <c r="H5" s="89"/>
    </row>
    <row r="6" spans="1:8" ht="15.75" thickBot="1" x14ac:dyDescent="0.3">
      <c r="A6" s="104" t="s">
        <v>306</v>
      </c>
      <c r="B6" s="104" t="s">
        <v>283</v>
      </c>
      <c r="C6" s="104"/>
      <c r="D6" s="104"/>
      <c r="E6" s="104"/>
      <c r="F6" s="104"/>
      <c r="G6" s="104"/>
      <c r="H6" s="104"/>
    </row>
    <row r="7" spans="1:8" ht="64.5" customHeight="1" thickBot="1" x14ac:dyDescent="0.3">
      <c r="A7" s="104"/>
      <c r="B7" s="91" t="s">
        <v>24</v>
      </c>
      <c r="C7" s="91" t="s">
        <v>25</v>
      </c>
      <c r="D7" s="91" t="s">
        <v>26</v>
      </c>
      <c r="E7" s="91" t="s">
        <v>27</v>
      </c>
      <c r="F7" s="91" t="s">
        <v>28</v>
      </c>
      <c r="G7" s="91" t="s">
        <v>29</v>
      </c>
      <c r="H7" s="91" t="s">
        <v>30</v>
      </c>
    </row>
    <row r="8" spans="1:8" x14ac:dyDescent="0.25">
      <c r="A8" s="92" t="s">
        <v>90</v>
      </c>
      <c r="B8" s="93"/>
      <c r="C8" s="93"/>
      <c r="D8" s="93"/>
      <c r="E8" s="93"/>
      <c r="F8" s="93"/>
      <c r="G8" s="93"/>
      <c r="H8" s="93"/>
    </row>
    <row r="9" spans="1:8" x14ac:dyDescent="0.25">
      <c r="A9" s="94" t="s">
        <v>31</v>
      </c>
      <c r="B9" s="93"/>
      <c r="C9" s="93"/>
      <c r="D9" s="93"/>
      <c r="E9" s="93"/>
      <c r="F9" s="93"/>
      <c r="G9" s="93"/>
      <c r="H9" s="93"/>
    </row>
    <row r="10" spans="1:8" x14ac:dyDescent="0.25">
      <c r="A10" s="95" t="s">
        <v>32</v>
      </c>
      <c r="B10" s="93"/>
      <c r="C10" s="93"/>
      <c r="D10" s="93"/>
      <c r="E10" s="93"/>
      <c r="F10" s="93"/>
      <c r="G10" s="93"/>
      <c r="H10" s="93"/>
    </row>
    <row r="11" spans="1:8" x14ac:dyDescent="0.25">
      <c r="A11" s="96" t="s">
        <v>307</v>
      </c>
      <c r="B11" s="93"/>
      <c r="C11" s="93"/>
      <c r="D11" s="93"/>
      <c r="E11" s="93"/>
      <c r="F11" s="93"/>
      <c r="G11" s="93"/>
      <c r="H11" s="93"/>
    </row>
    <row r="12" spans="1:8" x14ac:dyDescent="0.25">
      <c r="A12" s="97" t="s">
        <v>33</v>
      </c>
      <c r="B12" s="93">
        <v>165323587.95462209</v>
      </c>
      <c r="C12" s="93">
        <v>20639405.395861305</v>
      </c>
      <c r="D12" s="93">
        <v>262522863.21239203</v>
      </c>
      <c r="E12" s="93">
        <v>3881270.3569230768</v>
      </c>
      <c r="F12" s="93">
        <v>0</v>
      </c>
      <c r="G12" s="93">
        <v>35421236.477863021</v>
      </c>
      <c r="H12" s="93">
        <v>19729281</v>
      </c>
    </row>
    <row r="13" spans="1:8" x14ac:dyDescent="0.25">
      <c r="A13" s="97" t="s">
        <v>34</v>
      </c>
      <c r="B13" s="93">
        <v>-16653.062602344518</v>
      </c>
      <c r="C13" s="93">
        <v>-2044.3102729200343</v>
      </c>
      <c r="D13" s="93">
        <v>-27373.478041685321</v>
      </c>
      <c r="E13" s="93">
        <v>-399.64973258639878</v>
      </c>
      <c r="F13" s="93">
        <v>0</v>
      </c>
      <c r="G13" s="93">
        <v>46470.500649536305</v>
      </c>
      <c r="H13" s="93">
        <v>0</v>
      </c>
    </row>
    <row r="14" spans="1:8" x14ac:dyDescent="0.25">
      <c r="A14" s="97" t="s">
        <v>35</v>
      </c>
      <c r="B14" s="93">
        <v>165340241.0172244</v>
      </c>
      <c r="C14" s="93">
        <v>20641449.706134226</v>
      </c>
      <c r="D14" s="93">
        <v>262550236.69043371</v>
      </c>
      <c r="E14" s="93">
        <v>3881670.0066556633</v>
      </c>
      <c r="F14" s="93">
        <v>0</v>
      </c>
      <c r="G14" s="93">
        <v>35374765.977213487</v>
      </c>
      <c r="H14" s="93">
        <v>19729281</v>
      </c>
    </row>
    <row r="15" spans="1:8" x14ac:dyDescent="0.25">
      <c r="A15" s="97" t="s">
        <v>36</v>
      </c>
      <c r="B15" s="93">
        <v>-24493797.297823742</v>
      </c>
      <c r="C15" s="93">
        <v>-2166912.6909380788</v>
      </c>
      <c r="D15" s="93">
        <v>-27562275.672583066</v>
      </c>
      <c r="E15" s="93">
        <v>-407493.52074306703</v>
      </c>
      <c r="F15" s="93">
        <v>0</v>
      </c>
      <c r="G15" s="93">
        <v>-3712132.2056029169</v>
      </c>
      <c r="H15" s="93">
        <v>-2071097.8252219292</v>
      </c>
    </row>
    <row r="16" spans="1:8" x14ac:dyDescent="0.25">
      <c r="A16" s="97" t="s">
        <v>287</v>
      </c>
      <c r="B16" s="93">
        <v>12705888.496484801</v>
      </c>
      <c r="C16" s="93">
        <v>1666609.4691385601</v>
      </c>
      <c r="D16" s="93">
        <v>21199486.720427439</v>
      </c>
      <c r="E16" s="93">
        <v>313418.06140178285</v>
      </c>
      <c r="F16" s="93">
        <v>0</v>
      </c>
      <c r="G16" s="93">
        <v>2841109.1964079672</v>
      </c>
      <c r="H16" s="93">
        <v>1592377.7064373975</v>
      </c>
    </row>
    <row r="17" spans="1:8" x14ac:dyDescent="0.25">
      <c r="A17" s="97" t="s">
        <v>37</v>
      </c>
      <c r="B17" s="93">
        <v>153552332.21588549</v>
      </c>
      <c r="C17" s="93">
        <v>20141146.484334707</v>
      </c>
      <c r="D17" s="93">
        <v>256187447.73827812</v>
      </c>
      <c r="E17" s="93">
        <v>3787594.5473143789</v>
      </c>
      <c r="F17" s="93">
        <v>0</v>
      </c>
      <c r="G17" s="93">
        <v>34503742.968018532</v>
      </c>
      <c r="H17" s="93">
        <v>19250560.881215468</v>
      </c>
    </row>
    <row r="18" spans="1:8" x14ac:dyDescent="0.25">
      <c r="A18" s="97" t="s">
        <v>38</v>
      </c>
      <c r="B18" s="93">
        <v>-3.0209776014089584E-8</v>
      </c>
      <c r="C18" s="93">
        <v>0</v>
      </c>
      <c r="D18" s="93">
        <v>-7.1129761636257172E-8</v>
      </c>
      <c r="E18" s="93">
        <v>0</v>
      </c>
      <c r="F18" s="93">
        <v>0</v>
      </c>
      <c r="G18" s="93">
        <v>0</v>
      </c>
      <c r="H18" s="93">
        <v>0</v>
      </c>
    </row>
    <row r="19" spans="1:8" x14ac:dyDescent="0.25">
      <c r="A19" s="97" t="s">
        <v>39</v>
      </c>
      <c r="B19" s="93">
        <v>165340241.01722446</v>
      </c>
      <c r="C19" s="93">
        <v>20641449.706134226</v>
      </c>
      <c r="D19" s="93">
        <v>262550236.69043383</v>
      </c>
      <c r="E19" s="93">
        <v>3881670.0066556628</v>
      </c>
      <c r="F19" s="93">
        <v>0</v>
      </c>
      <c r="G19" s="93">
        <v>35374765.977213502</v>
      </c>
      <c r="H19" s="93">
        <v>19729281.000000004</v>
      </c>
    </row>
    <row r="20" spans="1:8" x14ac:dyDescent="0.25">
      <c r="A20" s="97" t="s">
        <v>40</v>
      </c>
      <c r="B20" s="93">
        <v>-24493797.297823746</v>
      </c>
      <c r="C20" s="93">
        <v>-2166912.6909380788</v>
      </c>
      <c r="D20" s="93">
        <v>-27562275.672583073</v>
      </c>
      <c r="E20" s="93">
        <v>-407493.52074306679</v>
      </c>
      <c r="F20" s="93">
        <v>0</v>
      </c>
      <c r="G20" s="93">
        <v>-3712132.2056029174</v>
      </c>
      <c r="H20" s="93">
        <v>-2071097.825221929</v>
      </c>
    </row>
    <row r="21" spans="1:8" x14ac:dyDescent="0.25">
      <c r="A21" s="97" t="s">
        <v>288</v>
      </c>
      <c r="B21" s="93">
        <v>12705888.496484801</v>
      </c>
      <c r="C21" s="93">
        <v>1666609.4691385604</v>
      </c>
      <c r="D21" s="93">
        <v>21199486.720427442</v>
      </c>
      <c r="E21" s="93">
        <v>313418.06140178279</v>
      </c>
      <c r="F21" s="93">
        <v>0</v>
      </c>
      <c r="G21" s="93">
        <v>2841109.1964079672</v>
      </c>
      <c r="H21" s="93">
        <v>1592377.7064373975</v>
      </c>
    </row>
    <row r="22" spans="1:8" x14ac:dyDescent="0.25">
      <c r="A22" s="97" t="s">
        <v>0</v>
      </c>
      <c r="B22" s="93">
        <v>153552332.21588552</v>
      </c>
      <c r="C22" s="93">
        <v>20141146.484334711</v>
      </c>
      <c r="D22" s="93">
        <v>256187447.73827818</v>
      </c>
      <c r="E22" s="93">
        <v>3787594.5473143789</v>
      </c>
      <c r="F22" s="93">
        <v>0</v>
      </c>
      <c r="G22" s="93">
        <v>34503742.968018539</v>
      </c>
      <c r="H22" s="93">
        <v>19250560.881215472</v>
      </c>
    </row>
    <row r="24" spans="1:8" x14ac:dyDescent="0.25">
      <c r="A24" s="95" t="s">
        <v>41</v>
      </c>
      <c r="B24" s="93"/>
      <c r="C24" s="93"/>
      <c r="D24" s="93"/>
      <c r="E24" s="93"/>
      <c r="F24" s="93"/>
      <c r="G24" s="93"/>
      <c r="H24" s="93"/>
    </row>
    <row r="25" spans="1:8" x14ac:dyDescent="0.25">
      <c r="A25" s="96" t="s">
        <v>308</v>
      </c>
      <c r="B25" s="93"/>
      <c r="C25" s="93"/>
      <c r="D25" s="93"/>
      <c r="E25" s="93"/>
      <c r="F25" s="93"/>
      <c r="G25" s="93"/>
      <c r="H25" s="93"/>
    </row>
    <row r="26" spans="1:8" x14ac:dyDescent="0.25">
      <c r="A26" s="97" t="s">
        <v>33</v>
      </c>
      <c r="B26" s="98">
        <v>4.2828660217452991E-2</v>
      </c>
      <c r="C26" s="98">
        <v>1.7780790604366145E-2</v>
      </c>
      <c r="D26" s="98">
        <v>0.1075</v>
      </c>
      <c r="E26" s="98">
        <v>2.6442790777750004E-2</v>
      </c>
      <c r="F26" s="98">
        <v>8.2510432126946517E-2</v>
      </c>
      <c r="G26" s="98">
        <v>0</v>
      </c>
      <c r="H26" s="98">
        <v>0</v>
      </c>
    </row>
    <row r="27" spans="1:8" x14ac:dyDescent="0.25">
      <c r="A27" s="97" t="s">
        <v>35</v>
      </c>
      <c r="B27" s="98">
        <v>4.2828660217452991E-2</v>
      </c>
      <c r="C27" s="98">
        <v>1.7780790604366145E-2</v>
      </c>
      <c r="D27" s="98">
        <v>0.1075</v>
      </c>
      <c r="E27" s="98">
        <v>2.6442790777750004E-2</v>
      </c>
      <c r="F27" s="98">
        <v>8.2510486412696898E-2</v>
      </c>
      <c r="G27" s="98">
        <v>0</v>
      </c>
      <c r="H27" s="98">
        <v>0</v>
      </c>
    </row>
    <row r="28" spans="1:8" x14ac:dyDescent="0.25">
      <c r="A28" s="97" t="s">
        <v>37</v>
      </c>
      <c r="B28" s="98">
        <v>4.2828660217452991E-2</v>
      </c>
      <c r="C28" s="98">
        <v>1.7780790604366145E-2</v>
      </c>
      <c r="D28" s="98">
        <v>0.1075</v>
      </c>
      <c r="E28" s="98">
        <v>2.6442790777750004E-2</v>
      </c>
      <c r="F28" s="98">
        <v>8.3264044554700142E-2</v>
      </c>
      <c r="G28" s="98">
        <v>0</v>
      </c>
      <c r="H28" s="98">
        <v>0</v>
      </c>
    </row>
    <row r="29" spans="1:8" x14ac:dyDescent="0.25">
      <c r="A29" s="97" t="s">
        <v>38</v>
      </c>
      <c r="B29" s="98">
        <v>4.2828660217452991E-2</v>
      </c>
      <c r="C29" s="98">
        <v>1.7780790604366145E-2</v>
      </c>
      <c r="D29" s="98">
        <v>0.1075</v>
      </c>
      <c r="E29" s="98">
        <v>2.6442790777750004E-2</v>
      </c>
      <c r="F29" s="98">
        <v>0</v>
      </c>
      <c r="G29" s="98">
        <v>0</v>
      </c>
      <c r="H29" s="98">
        <v>0</v>
      </c>
    </row>
    <row r="30" spans="1:8" x14ac:dyDescent="0.25">
      <c r="A30" s="97" t="s">
        <v>39</v>
      </c>
      <c r="B30" s="98">
        <v>4.2828660217452991E-2</v>
      </c>
      <c r="C30" s="98">
        <v>1.7780790604366145E-2</v>
      </c>
      <c r="D30" s="98">
        <v>0.1075</v>
      </c>
      <c r="E30" s="98">
        <v>2.6442790777750004E-2</v>
      </c>
      <c r="F30" s="98">
        <v>8.2510486412696912E-2</v>
      </c>
      <c r="G30" s="98">
        <v>0</v>
      </c>
      <c r="H30" s="98">
        <v>0</v>
      </c>
    </row>
    <row r="31" spans="1:8" x14ac:dyDescent="0.25">
      <c r="A31" s="97" t="s">
        <v>0</v>
      </c>
      <c r="B31" s="98">
        <v>4.2828660217452991E-2</v>
      </c>
      <c r="C31" s="98">
        <v>1.7780790604366145E-2</v>
      </c>
      <c r="D31" s="98">
        <v>0.1075</v>
      </c>
      <c r="E31" s="98">
        <v>2.6442790777750004E-2</v>
      </c>
      <c r="F31" s="98">
        <v>8.3264044554700156E-2</v>
      </c>
      <c r="G31" s="98">
        <v>0</v>
      </c>
      <c r="H31" s="98">
        <v>0</v>
      </c>
    </row>
    <row r="33" spans="1:8" x14ac:dyDescent="0.25">
      <c r="A33" s="95" t="s">
        <v>42</v>
      </c>
      <c r="B33" s="93"/>
      <c r="C33" s="93"/>
      <c r="D33" s="93"/>
      <c r="E33" s="93"/>
      <c r="F33" s="93"/>
      <c r="G33" s="93"/>
      <c r="H33" s="93"/>
    </row>
    <row r="34" spans="1:8" x14ac:dyDescent="0.25">
      <c r="A34" s="96" t="s">
        <v>309</v>
      </c>
      <c r="B34" s="93"/>
      <c r="C34" s="93"/>
      <c r="D34" s="93"/>
      <c r="E34" s="93"/>
      <c r="F34" s="93"/>
      <c r="G34" s="93"/>
      <c r="H34" s="93"/>
    </row>
    <row r="35" spans="1:8" x14ac:dyDescent="0.25">
      <c r="A35" s="97" t="s">
        <v>33</v>
      </c>
      <c r="B35" s="93">
        <v>-16520136.907823741</v>
      </c>
      <c r="C35" s="93">
        <v>-2166912.6909380788</v>
      </c>
      <c r="D35" s="93">
        <v>-27562275.672583066</v>
      </c>
      <c r="E35" s="93">
        <v>-407493.52074306703</v>
      </c>
      <c r="F35" s="93">
        <v>0</v>
      </c>
      <c r="G35" s="93">
        <v>-3712132.2056029169</v>
      </c>
      <c r="H35" s="93">
        <v>-2071097.8252219292</v>
      </c>
    </row>
    <row r="36" spans="1:8" x14ac:dyDescent="0.25">
      <c r="A36" s="97" t="s">
        <v>34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</row>
    <row r="37" spans="1:8" x14ac:dyDescent="0.25">
      <c r="A37" s="97" t="s">
        <v>35</v>
      </c>
      <c r="B37" s="93">
        <v>-16520136.907823741</v>
      </c>
      <c r="C37" s="93">
        <v>-2166912.6909380788</v>
      </c>
      <c r="D37" s="93">
        <v>-27562275.672583066</v>
      </c>
      <c r="E37" s="93">
        <v>-407493.52074306703</v>
      </c>
      <c r="F37" s="93">
        <v>0</v>
      </c>
      <c r="G37" s="93">
        <v>-3712132.2056029169</v>
      </c>
      <c r="H37" s="93">
        <v>-2071097.8252219292</v>
      </c>
    </row>
    <row r="38" spans="1:8" x14ac:dyDescent="0.25">
      <c r="A38" s="97" t="s">
        <v>36</v>
      </c>
      <c r="B38" s="93">
        <v>-16520136.907823741</v>
      </c>
      <c r="C38" s="93">
        <v>-2166912.6909380788</v>
      </c>
      <c r="D38" s="93">
        <v>-27562275.672583066</v>
      </c>
      <c r="E38" s="93">
        <v>-407493.52074306703</v>
      </c>
      <c r="F38" s="93">
        <v>0</v>
      </c>
      <c r="G38" s="93">
        <v>-3712132.2056029169</v>
      </c>
      <c r="H38" s="93">
        <v>-2071097.8252219292</v>
      </c>
    </row>
    <row r="39" spans="1:8" x14ac:dyDescent="0.25">
      <c r="A39" s="97" t="s">
        <v>39</v>
      </c>
      <c r="B39" s="93">
        <v>-16520136.907823741</v>
      </c>
      <c r="C39" s="93">
        <v>-2166912.6909380783</v>
      </c>
      <c r="D39" s="93">
        <v>-27562275.672583073</v>
      </c>
      <c r="E39" s="93">
        <v>-407493.52074306679</v>
      </c>
      <c r="F39" s="93">
        <v>0</v>
      </c>
      <c r="G39" s="93">
        <v>-3712132.2056029174</v>
      </c>
      <c r="H39" s="93">
        <v>-2071097.825221929</v>
      </c>
    </row>
    <row r="40" spans="1:8" x14ac:dyDescent="0.25">
      <c r="A40" s="97" t="s">
        <v>40</v>
      </c>
      <c r="B40" s="93">
        <v>-16520136.907823741</v>
      </c>
      <c r="C40" s="93">
        <v>-2166912.6909380788</v>
      </c>
      <c r="D40" s="93">
        <v>-27562275.672583073</v>
      </c>
      <c r="E40" s="93">
        <v>-407493.52074306679</v>
      </c>
      <c r="F40" s="93">
        <v>0</v>
      </c>
      <c r="G40" s="93">
        <v>-3712132.2056029174</v>
      </c>
      <c r="H40" s="93">
        <v>-2071097.825221929</v>
      </c>
    </row>
    <row r="41" spans="1:8" x14ac:dyDescent="0.25">
      <c r="A41" s="97" t="s">
        <v>288</v>
      </c>
      <c r="B41" s="93">
        <v>12701620.077503249</v>
      </c>
      <c r="C41" s="93">
        <v>1666045.6202624431</v>
      </c>
      <c r="D41" s="93">
        <v>21191443.873492602</v>
      </c>
      <c r="E41" s="93">
        <v>313304.17619429127</v>
      </c>
      <c r="F41" s="93">
        <v>0</v>
      </c>
      <c r="G41" s="93">
        <v>2854098.1964079672</v>
      </c>
      <c r="H41" s="93">
        <v>1592377.7064373975</v>
      </c>
    </row>
    <row r="43" spans="1:8" x14ac:dyDescent="0.25">
      <c r="A43" s="95" t="s">
        <v>43</v>
      </c>
      <c r="B43" s="93"/>
      <c r="C43" s="93"/>
      <c r="D43" s="93"/>
      <c r="E43" s="93"/>
      <c r="F43" s="93"/>
      <c r="G43" s="93"/>
      <c r="H43" s="93"/>
    </row>
    <row r="44" spans="1:8" x14ac:dyDescent="0.25">
      <c r="A44" s="96" t="s">
        <v>310</v>
      </c>
      <c r="B44" s="93"/>
      <c r="C44" s="93"/>
      <c r="D44" s="93"/>
      <c r="E44" s="93"/>
      <c r="F44" s="93"/>
      <c r="G44" s="93"/>
      <c r="H44" s="93"/>
    </row>
    <row r="45" spans="1:8" x14ac:dyDescent="0.25">
      <c r="A45" s="97" t="s">
        <v>33</v>
      </c>
      <c r="B45" s="98">
        <v>0.3257494390186837</v>
      </c>
      <c r="C45" s="98">
        <v>4.0667365211226936E-2</v>
      </c>
      <c r="D45" s="98">
        <v>0.51726844595514054</v>
      </c>
      <c r="E45" s="98">
        <v>7.6475574785769161E-3</v>
      </c>
      <c r="F45" s="98">
        <v>0</v>
      </c>
      <c r="G45" s="98">
        <v>6.979311334072355E-2</v>
      </c>
      <c r="H45" s="98">
        <v>3.8874078995648223E-2</v>
      </c>
    </row>
    <row r="46" spans="1:8" x14ac:dyDescent="0.25">
      <c r="A46" s="97" t="s">
        <v>34</v>
      </c>
      <c r="B46" s="98"/>
      <c r="C46" s="98"/>
      <c r="D46" s="98"/>
      <c r="E46" s="98"/>
      <c r="F46" s="98"/>
      <c r="G46" s="98"/>
      <c r="H46" s="98"/>
    </row>
    <row r="47" spans="1:8" x14ac:dyDescent="0.25">
      <c r="A47" s="97" t="s">
        <v>35</v>
      </c>
      <c r="B47" s="98">
        <v>0.32578225179433035</v>
      </c>
      <c r="C47" s="98">
        <v>4.0671393268764407E-2</v>
      </c>
      <c r="D47" s="98">
        <v>0.51732238196769853</v>
      </c>
      <c r="E47" s="98">
        <v>7.6483449383568814E-3</v>
      </c>
      <c r="F47" s="98">
        <v>0</v>
      </c>
      <c r="G47" s="98">
        <v>6.9701549035201329E-2</v>
      </c>
      <c r="H47" s="98">
        <v>3.8874078995648216E-2</v>
      </c>
    </row>
    <row r="48" spans="1:8" x14ac:dyDescent="0.25">
      <c r="A48" s="97" t="s">
        <v>36</v>
      </c>
      <c r="B48" s="98">
        <v>0.40543442236763794</v>
      </c>
      <c r="C48" s="98">
        <v>3.5867896859326162E-2</v>
      </c>
      <c r="D48" s="98">
        <v>0.45622551622259805</v>
      </c>
      <c r="E48" s="98">
        <v>6.7450505200228562E-3</v>
      </c>
      <c r="F48" s="98">
        <v>0</v>
      </c>
      <c r="G48" s="98">
        <v>6.1445196031921313E-2</v>
      </c>
      <c r="H48" s="98">
        <v>3.4281917998493859E-2</v>
      </c>
    </row>
    <row r="49" spans="1:8" x14ac:dyDescent="0.25">
      <c r="A49" s="97" t="s">
        <v>287</v>
      </c>
      <c r="B49" s="98">
        <v>0.31513488111126364</v>
      </c>
      <c r="C49" s="98">
        <v>4.1335698566943156E-2</v>
      </c>
      <c r="D49" s="98">
        <v>0.52579540022801152</v>
      </c>
      <c r="E49" s="98">
        <v>7.7734794812105339E-3</v>
      </c>
      <c r="F49" s="98">
        <v>0</v>
      </c>
      <c r="G49" s="98">
        <v>7.0465958290271816E-2</v>
      </c>
      <c r="H49" s="98">
        <v>3.9494582322299403E-2</v>
      </c>
    </row>
    <row r="50" spans="1:8" x14ac:dyDescent="0.25">
      <c r="A50" s="97" t="s">
        <v>37</v>
      </c>
      <c r="B50" s="98">
        <v>0.31502901462985561</v>
      </c>
      <c r="C50" s="98">
        <v>4.132171383469959E-2</v>
      </c>
      <c r="D50" s="98">
        <v>0.5255959193642129</v>
      </c>
      <c r="E50" s="98">
        <v>7.7706548695091852E-3</v>
      </c>
      <c r="F50" s="98">
        <v>0</v>
      </c>
      <c r="G50" s="98">
        <v>7.0788114979423167E-2</v>
      </c>
      <c r="H50" s="98">
        <v>3.9494582322299389E-2</v>
      </c>
    </row>
    <row r="51" spans="1:8" x14ac:dyDescent="0.25">
      <c r="A51" s="97" t="s">
        <v>39</v>
      </c>
      <c r="B51" s="98">
        <v>0.3257822517943304</v>
      </c>
      <c r="C51" s="98">
        <v>4.0671393268764421E-2</v>
      </c>
      <c r="D51" s="98">
        <v>0.51732238196769886</v>
      </c>
      <c r="E51" s="98">
        <v>7.6483449383568823E-3</v>
      </c>
      <c r="F51" s="98">
        <v>0</v>
      </c>
      <c r="G51" s="98">
        <v>6.9701549035201357E-2</v>
      </c>
      <c r="H51" s="98">
        <v>3.887407899564823E-2</v>
      </c>
    </row>
    <row r="52" spans="1:8" x14ac:dyDescent="0.25">
      <c r="A52" s="97" t="s">
        <v>40</v>
      </c>
      <c r="B52" s="98">
        <v>0.40543442236763766</v>
      </c>
      <c r="C52" s="98">
        <v>3.5867896859326134E-2</v>
      </c>
      <c r="D52" s="98">
        <v>0.45622551622259788</v>
      </c>
      <c r="E52" s="98">
        <v>6.7450505200228467E-3</v>
      </c>
      <c r="F52" s="98">
        <v>0</v>
      </c>
      <c r="G52" s="98">
        <v>6.1445196031921279E-2</v>
      </c>
      <c r="H52" s="98">
        <v>3.4281917998493838E-2</v>
      </c>
    </row>
    <row r="53" spans="1:8" x14ac:dyDescent="0.25">
      <c r="A53" s="97" t="s">
        <v>288</v>
      </c>
      <c r="B53" s="98">
        <v>0.31513488111126364</v>
      </c>
      <c r="C53" s="98">
        <v>4.1335698566943163E-2</v>
      </c>
      <c r="D53" s="98">
        <v>0.52579540022801152</v>
      </c>
      <c r="E53" s="98">
        <v>7.7734794812105322E-3</v>
      </c>
      <c r="F53" s="98">
        <v>0</v>
      </c>
      <c r="G53" s="98">
        <v>7.0465958290271816E-2</v>
      </c>
      <c r="H53" s="98">
        <v>3.9494582322299403E-2</v>
      </c>
    </row>
    <row r="54" spans="1:8" x14ac:dyDescent="0.25">
      <c r="A54" s="97" t="s">
        <v>0</v>
      </c>
      <c r="B54" s="98">
        <v>0.31502901462985566</v>
      </c>
      <c r="C54" s="98">
        <v>4.1321713834699597E-2</v>
      </c>
      <c r="D54" s="98">
        <v>0.52559591936421302</v>
      </c>
      <c r="E54" s="98">
        <v>7.7706548695091852E-3</v>
      </c>
      <c r="F54" s="98">
        <v>0</v>
      </c>
      <c r="G54" s="98">
        <v>7.0788114979423195E-2</v>
      </c>
      <c r="H54" s="98">
        <v>3.9494582322299396E-2</v>
      </c>
    </row>
    <row r="56" spans="1:8" x14ac:dyDescent="0.25">
      <c r="A56" s="95" t="s">
        <v>44</v>
      </c>
      <c r="B56" s="93"/>
      <c r="C56" s="93"/>
      <c r="D56" s="93"/>
      <c r="E56" s="93"/>
      <c r="F56" s="93"/>
      <c r="G56" s="93"/>
      <c r="H56" s="93"/>
    </row>
    <row r="57" spans="1:8" x14ac:dyDescent="0.25">
      <c r="A57" s="96" t="s">
        <v>311</v>
      </c>
      <c r="B57" s="93"/>
      <c r="C57" s="93"/>
      <c r="D57" s="93"/>
      <c r="E57" s="93"/>
      <c r="F57" s="93"/>
      <c r="G57" s="93"/>
      <c r="H57" s="93"/>
    </row>
    <row r="58" spans="1:8" x14ac:dyDescent="0.25">
      <c r="A58" s="97" t="s">
        <v>33</v>
      </c>
      <c r="B58" s="98">
        <v>1.3951412039757128E-2</v>
      </c>
      <c r="C58" s="98">
        <v>7.2309790525211049E-4</v>
      </c>
      <c r="D58" s="98">
        <v>5.5606357940177605E-2</v>
      </c>
      <c r="E58" s="98">
        <v>2.0222276236682676E-4</v>
      </c>
      <c r="F58" s="98">
        <v>0</v>
      </c>
      <c r="G58" s="98">
        <v>0</v>
      </c>
      <c r="H58" s="98">
        <v>0</v>
      </c>
    </row>
    <row r="59" spans="1:8" x14ac:dyDescent="0.25">
      <c r="A59" s="97" t="s">
        <v>35</v>
      </c>
      <c r="B59" s="98">
        <v>1.3952817366976089E-2</v>
      </c>
      <c r="C59" s="98">
        <v>7.2316952729972663E-4</v>
      </c>
      <c r="D59" s="98">
        <v>5.5612156061527591E-2</v>
      </c>
      <c r="E59" s="98">
        <v>2.0224358500103428E-4</v>
      </c>
      <c r="F59" s="98">
        <v>0</v>
      </c>
      <c r="G59" s="98">
        <v>0</v>
      </c>
      <c r="H59" s="98">
        <v>0</v>
      </c>
    </row>
    <row r="60" spans="1:8" x14ac:dyDescent="0.25">
      <c r="A60" s="97" t="s">
        <v>37</v>
      </c>
      <c r="B60" s="98">
        <v>1.3492270626221114E-2</v>
      </c>
      <c r="C60" s="98">
        <v>7.34732741108333E-4</v>
      </c>
      <c r="D60" s="98">
        <v>5.6501561331652884E-2</v>
      </c>
      <c r="E60" s="98">
        <v>2.0547780092053565E-4</v>
      </c>
      <c r="F60" s="98">
        <v>0</v>
      </c>
      <c r="G60" s="98">
        <v>0</v>
      </c>
      <c r="H60" s="98">
        <v>0</v>
      </c>
    </row>
    <row r="61" spans="1:8" x14ac:dyDescent="0.25">
      <c r="A61" s="97" t="s">
        <v>39</v>
      </c>
      <c r="B61" s="98">
        <v>1.3952817366976091E-2</v>
      </c>
      <c r="C61" s="98">
        <v>7.2316952729972685E-4</v>
      </c>
      <c r="D61" s="98">
        <v>5.5612156061527626E-2</v>
      </c>
      <c r="E61" s="98">
        <v>2.0224358500103428E-4</v>
      </c>
      <c r="F61" s="98">
        <v>0</v>
      </c>
      <c r="G61" s="98">
        <v>0</v>
      </c>
      <c r="H61" s="98">
        <v>0</v>
      </c>
    </row>
    <row r="62" spans="1:8" x14ac:dyDescent="0.25">
      <c r="A62" s="97" t="s">
        <v>0</v>
      </c>
      <c r="B62" s="98">
        <v>1.3492270626221116E-2</v>
      </c>
      <c r="C62" s="98">
        <v>7.3473274110833311E-4</v>
      </c>
      <c r="D62" s="98">
        <v>5.6501561331652898E-2</v>
      </c>
      <c r="E62" s="98">
        <v>2.0547780092053565E-4</v>
      </c>
      <c r="F62" s="98">
        <v>0</v>
      </c>
      <c r="G62" s="98">
        <v>0</v>
      </c>
      <c r="H62" s="98">
        <v>0</v>
      </c>
    </row>
  </sheetData>
  <mergeCells count="2">
    <mergeCell ref="A6:A7"/>
    <mergeCell ref="B6:H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5DE9-255B-40DE-8797-923A1A2E373A}">
  <dimension ref="A1:K216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6.28515625" bestFit="1" customWidth="1"/>
    <col min="2" max="3" width="13.42578125" bestFit="1" customWidth="1"/>
    <col min="4" max="4" width="12.28515625" bestFit="1" customWidth="1"/>
    <col min="5" max="5" width="11.5703125" bestFit="1" customWidth="1"/>
    <col min="6" max="7" width="13.42578125" bestFit="1" customWidth="1"/>
    <col min="8" max="8" width="12.28515625" bestFit="1" customWidth="1"/>
    <col min="9" max="9" width="11.5703125" bestFit="1" customWidth="1"/>
    <col min="10" max="10" width="13.42578125" bestFit="1" customWidth="1"/>
    <col min="11" max="11" width="10" bestFit="1" customWidth="1"/>
  </cols>
  <sheetData>
    <row r="1" spans="1:11" x14ac:dyDescent="0.25">
      <c r="A1" s="107" t="s">
        <v>322</v>
      </c>
    </row>
    <row r="2" spans="1:11" x14ac:dyDescent="0.25">
      <c r="A2" s="107" t="s">
        <v>318</v>
      </c>
    </row>
    <row r="3" spans="1:11" ht="15.75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72" t="s">
        <v>281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15.75" thickBo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5.75" thickBot="1" x14ac:dyDescent="0.3">
      <c r="A6" s="105" t="s">
        <v>317</v>
      </c>
      <c r="B6" s="105" t="s">
        <v>283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1" ht="39" thickBot="1" x14ac:dyDescent="0.3">
      <c r="A7" s="105"/>
      <c r="B7" s="73" t="s">
        <v>33</v>
      </c>
      <c r="C7" s="73" t="s">
        <v>35</v>
      </c>
      <c r="D7" s="73" t="s">
        <v>36</v>
      </c>
      <c r="E7" s="73" t="s">
        <v>287</v>
      </c>
      <c r="F7" s="73" t="s">
        <v>37</v>
      </c>
      <c r="G7" s="73" t="s">
        <v>39</v>
      </c>
      <c r="H7" s="73" t="s">
        <v>40</v>
      </c>
      <c r="I7" s="73" t="s">
        <v>288</v>
      </c>
      <c r="J7" s="73" t="s">
        <v>0</v>
      </c>
      <c r="K7" s="73" t="s">
        <v>45</v>
      </c>
    </row>
    <row r="8" spans="1:11" x14ac:dyDescent="0.25">
      <c r="A8" s="74" t="s">
        <v>46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x14ac:dyDescent="0.25">
      <c r="A9" s="77" t="s">
        <v>47</v>
      </c>
      <c r="B9" s="75"/>
      <c r="C9" s="75"/>
      <c r="D9" s="75"/>
      <c r="E9" s="75"/>
      <c r="F9" s="75"/>
      <c r="G9" s="75"/>
      <c r="H9" s="75"/>
      <c r="I9" s="75"/>
      <c r="J9" s="75"/>
      <c r="K9" s="76"/>
    </row>
    <row r="10" spans="1:11" x14ac:dyDescent="0.25">
      <c r="A10" s="78" t="s">
        <v>48</v>
      </c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1" x14ac:dyDescent="0.25">
      <c r="A11" s="79" t="s">
        <v>49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</row>
    <row r="12" spans="1:11" ht="15.75" thickBot="1" x14ac:dyDescent="0.3">
      <c r="A12" s="80" t="s">
        <v>91</v>
      </c>
      <c r="B12" s="75">
        <v>18592920.70613477</v>
      </c>
      <c r="C12" s="75">
        <v>18592920.70613477</v>
      </c>
      <c r="D12" s="75">
        <v>0</v>
      </c>
      <c r="E12" s="75">
        <v>0</v>
      </c>
      <c r="F12" s="75">
        <v>18592920.70613477</v>
      </c>
      <c r="G12" s="75">
        <v>18592920.70613477</v>
      </c>
      <c r="H12" s="75">
        <v>0</v>
      </c>
      <c r="I12" s="75">
        <v>0</v>
      </c>
      <c r="J12" s="75">
        <v>18592920.70613477</v>
      </c>
      <c r="K12" s="81">
        <v>1</v>
      </c>
    </row>
    <row r="13" spans="1:11" x14ac:dyDescent="0.25">
      <c r="A13" s="82" t="s">
        <v>49</v>
      </c>
      <c r="B13" s="83">
        <v>18592920.70613477</v>
      </c>
      <c r="C13" s="83">
        <v>18592920.70613477</v>
      </c>
      <c r="D13" s="83">
        <v>0</v>
      </c>
      <c r="E13" s="83">
        <v>0</v>
      </c>
      <c r="F13" s="83">
        <v>18592920.70613477</v>
      </c>
      <c r="G13" s="83">
        <v>18592920.70613477</v>
      </c>
      <c r="H13" s="83">
        <v>0</v>
      </c>
      <c r="I13" s="83">
        <v>0</v>
      </c>
      <c r="J13" s="83">
        <v>18592920.70613477</v>
      </c>
      <c r="K13" s="84">
        <v>1</v>
      </c>
    </row>
    <row r="15" spans="1:11" x14ac:dyDescent="0.25">
      <c r="A15" s="79" t="s">
        <v>50</v>
      </c>
      <c r="B15" s="75"/>
      <c r="C15" s="75"/>
      <c r="D15" s="75"/>
      <c r="E15" s="75"/>
      <c r="F15" s="75"/>
      <c r="G15" s="75"/>
      <c r="H15" s="75"/>
      <c r="I15" s="75"/>
      <c r="J15" s="75"/>
      <c r="K15" s="76"/>
    </row>
    <row r="16" spans="1:11" x14ac:dyDescent="0.25">
      <c r="A16" s="80" t="s">
        <v>289</v>
      </c>
      <c r="B16" s="75">
        <v>1361280.429638155</v>
      </c>
      <c r="C16" s="75">
        <v>1361280.429638155</v>
      </c>
      <c r="D16" s="75">
        <v>0</v>
      </c>
      <c r="E16" s="75">
        <v>0</v>
      </c>
      <c r="F16" s="75">
        <v>1361280.429638155</v>
      </c>
      <c r="G16" s="75">
        <v>1361280.429638155</v>
      </c>
      <c r="H16" s="75">
        <v>0</v>
      </c>
      <c r="I16" s="75">
        <v>0</v>
      </c>
      <c r="J16" s="75">
        <v>1361280.429638155</v>
      </c>
      <c r="K16" s="81">
        <v>1</v>
      </c>
    </row>
    <row r="17" spans="1:11" x14ac:dyDescent="0.25">
      <c r="A17" s="80" t="s">
        <v>290</v>
      </c>
      <c r="B17" s="75">
        <v>222871.69287991294</v>
      </c>
      <c r="C17" s="75">
        <v>222871.69287991294</v>
      </c>
      <c r="D17" s="75">
        <v>0</v>
      </c>
      <c r="E17" s="75">
        <v>0</v>
      </c>
      <c r="F17" s="75">
        <v>222871.69287991294</v>
      </c>
      <c r="G17" s="75">
        <v>222871.69287991294</v>
      </c>
      <c r="H17" s="75">
        <v>0</v>
      </c>
      <c r="I17" s="75">
        <v>0</v>
      </c>
      <c r="J17" s="75">
        <v>222871.69287991294</v>
      </c>
      <c r="K17" s="81">
        <v>1</v>
      </c>
    </row>
    <row r="18" spans="1:11" x14ac:dyDescent="0.25">
      <c r="A18" s="80" t="s">
        <v>92</v>
      </c>
      <c r="B18" s="75">
        <v>318069138.80011588</v>
      </c>
      <c r="C18" s="75">
        <v>318069138.80011588</v>
      </c>
      <c r="D18" s="75">
        <v>0</v>
      </c>
      <c r="E18" s="75">
        <v>0</v>
      </c>
      <c r="F18" s="75">
        <v>318069138.80011588</v>
      </c>
      <c r="G18" s="75">
        <v>318069138.80011588</v>
      </c>
      <c r="H18" s="75">
        <v>0</v>
      </c>
      <c r="I18" s="75">
        <v>0</v>
      </c>
      <c r="J18" s="75">
        <v>318069138.80011588</v>
      </c>
      <c r="K18" s="81">
        <v>1</v>
      </c>
    </row>
    <row r="19" spans="1:11" x14ac:dyDescent="0.25">
      <c r="A19" s="80" t="s">
        <v>291</v>
      </c>
      <c r="B19" s="75">
        <v>2891692.6937149265</v>
      </c>
      <c r="C19" s="75">
        <v>2891692.6937149265</v>
      </c>
      <c r="D19" s="75">
        <v>0</v>
      </c>
      <c r="E19" s="75">
        <v>0</v>
      </c>
      <c r="F19" s="75">
        <v>2891692.6937149265</v>
      </c>
      <c r="G19" s="75">
        <v>2891692.6937149265</v>
      </c>
      <c r="H19" s="75">
        <v>0</v>
      </c>
      <c r="I19" s="75">
        <v>0</v>
      </c>
      <c r="J19" s="75">
        <v>2891692.6937149265</v>
      </c>
      <c r="K19" s="81">
        <v>1</v>
      </c>
    </row>
    <row r="20" spans="1:11" x14ac:dyDescent="0.25">
      <c r="A20" s="80" t="s">
        <v>292</v>
      </c>
      <c r="B20" s="75">
        <v>20897241.540517204</v>
      </c>
      <c r="C20" s="75">
        <v>20897241.540517204</v>
      </c>
      <c r="D20" s="75">
        <v>0</v>
      </c>
      <c r="E20" s="75">
        <v>0</v>
      </c>
      <c r="F20" s="75">
        <v>20897241.540517204</v>
      </c>
      <c r="G20" s="75">
        <v>20897241.540517204</v>
      </c>
      <c r="H20" s="75">
        <v>0</v>
      </c>
      <c r="I20" s="75">
        <v>0</v>
      </c>
      <c r="J20" s="75">
        <v>20897241.540517204</v>
      </c>
      <c r="K20" s="81">
        <v>1</v>
      </c>
    </row>
    <row r="21" spans="1:11" x14ac:dyDescent="0.25">
      <c r="A21" s="80" t="s">
        <v>293</v>
      </c>
      <c r="B21" s="75">
        <v>113543645.19094294</v>
      </c>
      <c r="C21" s="75">
        <v>113543645.19094294</v>
      </c>
      <c r="D21" s="75">
        <v>0</v>
      </c>
      <c r="E21" s="75">
        <v>0</v>
      </c>
      <c r="F21" s="75">
        <v>113543645.19094294</v>
      </c>
      <c r="G21" s="75">
        <v>113543645.19094294</v>
      </c>
      <c r="H21" s="75">
        <v>0</v>
      </c>
      <c r="I21" s="75">
        <v>0</v>
      </c>
      <c r="J21" s="75">
        <v>113543645.19094294</v>
      </c>
      <c r="K21" s="81">
        <v>1</v>
      </c>
    </row>
    <row r="22" spans="1:11" x14ac:dyDescent="0.25">
      <c r="A22" s="80" t="s">
        <v>294</v>
      </c>
      <c r="B22" s="75">
        <v>24949408.111492924</v>
      </c>
      <c r="C22" s="75">
        <v>24949408.111492924</v>
      </c>
      <c r="D22" s="75">
        <v>0</v>
      </c>
      <c r="E22" s="75">
        <v>0</v>
      </c>
      <c r="F22" s="75">
        <v>24949408.111492924</v>
      </c>
      <c r="G22" s="75">
        <v>24949408.111492924</v>
      </c>
      <c r="H22" s="75">
        <v>0</v>
      </c>
      <c r="I22" s="75">
        <v>0</v>
      </c>
      <c r="J22" s="75">
        <v>24949408.111492924</v>
      </c>
      <c r="K22" s="81">
        <v>1</v>
      </c>
    </row>
    <row r="23" spans="1:11" x14ac:dyDescent="0.25">
      <c r="A23" s="80" t="s">
        <v>295</v>
      </c>
      <c r="B23" s="75">
        <v>5712942.3218917996</v>
      </c>
      <c r="C23" s="75">
        <v>5712942.3218917996</v>
      </c>
      <c r="D23" s="75">
        <v>0</v>
      </c>
      <c r="E23" s="75">
        <v>0</v>
      </c>
      <c r="F23" s="75">
        <v>5712942.3218917996</v>
      </c>
      <c r="G23" s="75">
        <v>5712942.3218917996</v>
      </c>
      <c r="H23" s="75">
        <v>0</v>
      </c>
      <c r="I23" s="75">
        <v>0</v>
      </c>
      <c r="J23" s="75">
        <v>5712942.3218917996</v>
      </c>
      <c r="K23" s="81">
        <v>1</v>
      </c>
    </row>
    <row r="24" spans="1:11" x14ac:dyDescent="0.25">
      <c r="A24" s="80" t="s">
        <v>296</v>
      </c>
      <c r="B24" s="75">
        <v>7917129.3866669405</v>
      </c>
      <c r="C24" s="75">
        <v>7917129.3866669405</v>
      </c>
      <c r="D24" s="75">
        <v>0</v>
      </c>
      <c r="E24" s="75">
        <v>0</v>
      </c>
      <c r="F24" s="75">
        <v>7917129.3866669405</v>
      </c>
      <c r="G24" s="75">
        <v>7917129.3866669405</v>
      </c>
      <c r="H24" s="75">
        <v>0</v>
      </c>
      <c r="I24" s="75">
        <v>0</v>
      </c>
      <c r="J24" s="75">
        <v>7917129.3866669405</v>
      </c>
      <c r="K24" s="81">
        <v>1</v>
      </c>
    </row>
    <row r="25" spans="1:11" x14ac:dyDescent="0.25">
      <c r="A25" s="80" t="s">
        <v>297</v>
      </c>
      <c r="B25" s="75">
        <v>2246666.1610924173</v>
      </c>
      <c r="C25" s="75">
        <v>2246666.1610924173</v>
      </c>
      <c r="D25" s="75">
        <v>0</v>
      </c>
      <c r="E25" s="75">
        <v>0</v>
      </c>
      <c r="F25" s="75">
        <v>2246666.1610924173</v>
      </c>
      <c r="G25" s="75">
        <v>2246666.1610924173</v>
      </c>
      <c r="H25" s="75">
        <v>0</v>
      </c>
      <c r="I25" s="75">
        <v>0</v>
      </c>
      <c r="J25" s="75">
        <v>2246666.1610924173</v>
      </c>
      <c r="K25" s="81">
        <v>1</v>
      </c>
    </row>
    <row r="26" spans="1:11" x14ac:dyDescent="0.25">
      <c r="A26" s="80" t="s">
        <v>298</v>
      </c>
      <c r="B26" s="75">
        <v>3835810.8608887969</v>
      </c>
      <c r="C26" s="75">
        <v>3835810.8608887969</v>
      </c>
      <c r="D26" s="75">
        <v>0</v>
      </c>
      <c r="E26" s="75">
        <v>0</v>
      </c>
      <c r="F26" s="75">
        <v>3835810.8608887969</v>
      </c>
      <c r="G26" s="75">
        <v>3835810.8608887969</v>
      </c>
      <c r="H26" s="75">
        <v>0</v>
      </c>
      <c r="I26" s="75">
        <v>0</v>
      </c>
      <c r="J26" s="75">
        <v>3835810.8608887969</v>
      </c>
      <c r="K26" s="81">
        <v>1</v>
      </c>
    </row>
    <row r="27" spans="1:11" x14ac:dyDescent="0.25">
      <c r="A27" s="80" t="s">
        <v>299</v>
      </c>
      <c r="B27" s="75">
        <v>2078077.5132405499</v>
      </c>
      <c r="C27" s="75">
        <v>2078077.5132405499</v>
      </c>
      <c r="D27" s="75">
        <v>0</v>
      </c>
      <c r="E27" s="75">
        <v>0</v>
      </c>
      <c r="F27" s="75">
        <v>2078077.5132405499</v>
      </c>
      <c r="G27" s="75">
        <v>2078077.5132405499</v>
      </c>
      <c r="H27" s="75">
        <v>0</v>
      </c>
      <c r="I27" s="75">
        <v>0</v>
      </c>
      <c r="J27" s="75">
        <v>2078077.5132405499</v>
      </c>
      <c r="K27" s="81">
        <v>1</v>
      </c>
    </row>
    <row r="28" spans="1:11" x14ac:dyDescent="0.25">
      <c r="A28" s="80" t="s">
        <v>93</v>
      </c>
      <c r="B28" s="75">
        <v>37706976.287613466</v>
      </c>
      <c r="C28" s="75">
        <v>37706976.287613466</v>
      </c>
      <c r="D28" s="75">
        <v>-37706976.287613466</v>
      </c>
      <c r="E28" s="75">
        <v>32504054.248599868</v>
      </c>
      <c r="F28" s="75">
        <v>32504054.248599868</v>
      </c>
      <c r="G28" s="75">
        <v>37706976.287613466</v>
      </c>
      <c r="H28" s="75">
        <v>-37706976.287613466</v>
      </c>
      <c r="I28" s="75">
        <v>32504054.248599868</v>
      </c>
      <c r="J28" s="75">
        <v>32504054.248599868</v>
      </c>
      <c r="K28" s="81">
        <v>1</v>
      </c>
    </row>
    <row r="29" spans="1:11" x14ac:dyDescent="0.25">
      <c r="A29" s="80" t="s">
        <v>300</v>
      </c>
      <c r="B29" s="75">
        <v>10439101.270241354</v>
      </c>
      <c r="C29" s="75">
        <v>10439101.270241354</v>
      </c>
      <c r="D29" s="75">
        <v>-10439101.270241354</v>
      </c>
      <c r="E29" s="75">
        <v>9129741.2205460928</v>
      </c>
      <c r="F29" s="75">
        <v>9129741.2205460928</v>
      </c>
      <c r="G29" s="75">
        <v>10439101.270241354</v>
      </c>
      <c r="H29" s="75">
        <v>-10439101.270241354</v>
      </c>
      <c r="I29" s="75">
        <v>9129741.2205460928</v>
      </c>
      <c r="J29" s="75">
        <v>9129741.2205460928</v>
      </c>
      <c r="K29" s="81">
        <v>1</v>
      </c>
    </row>
    <row r="30" spans="1:11" x14ac:dyDescent="0.25">
      <c r="A30" s="80" t="s">
        <v>301</v>
      </c>
      <c r="B30" s="75">
        <v>591089.92332328926</v>
      </c>
      <c r="C30" s="75">
        <v>591089.92332328926</v>
      </c>
      <c r="D30" s="75">
        <v>-591089.92332328926</v>
      </c>
      <c r="E30" s="75">
        <v>513227.53621653363</v>
      </c>
      <c r="F30" s="75">
        <v>513227.53621653363</v>
      </c>
      <c r="G30" s="75">
        <v>591089.92332328926</v>
      </c>
      <c r="H30" s="75">
        <v>-591089.92332328926</v>
      </c>
      <c r="I30" s="75">
        <v>513227.53621653363</v>
      </c>
      <c r="J30" s="75">
        <v>513227.53621653363</v>
      </c>
      <c r="K30" s="81">
        <v>1</v>
      </c>
    </row>
    <row r="31" spans="1:11" x14ac:dyDescent="0.25">
      <c r="A31" s="80" t="s">
        <v>302</v>
      </c>
      <c r="B31" s="75">
        <v>830483.65223894245</v>
      </c>
      <c r="C31" s="75">
        <v>830483.65223894245</v>
      </c>
      <c r="D31" s="75">
        <v>-830483.65223894245</v>
      </c>
      <c r="E31" s="75">
        <v>702601.77615216805</v>
      </c>
      <c r="F31" s="75">
        <v>702601.77615216805</v>
      </c>
      <c r="G31" s="75">
        <v>830483.65223894245</v>
      </c>
      <c r="H31" s="75">
        <v>-830483.65223894245</v>
      </c>
      <c r="I31" s="75">
        <v>702601.77615216805</v>
      </c>
      <c r="J31" s="75">
        <v>702601.77615216805</v>
      </c>
      <c r="K31" s="81">
        <v>1</v>
      </c>
    </row>
    <row r="32" spans="1:11" ht="15.75" thickBot="1" x14ac:dyDescent="0.3">
      <c r="A32" s="80" t="s">
        <v>303</v>
      </c>
      <c r="B32" s="75">
        <v>52257049.915664025</v>
      </c>
      <c r="C32" s="75">
        <v>52257049.915664025</v>
      </c>
      <c r="D32" s="75">
        <v>0</v>
      </c>
      <c r="E32" s="75">
        <v>0</v>
      </c>
      <c r="F32" s="75">
        <v>52257049.915664025</v>
      </c>
      <c r="G32" s="75">
        <v>52257049.915664025</v>
      </c>
      <c r="H32" s="75">
        <v>0</v>
      </c>
      <c r="I32" s="75">
        <v>0</v>
      </c>
      <c r="J32" s="75">
        <v>52257049.915664025</v>
      </c>
      <c r="K32" s="81">
        <v>1</v>
      </c>
    </row>
    <row r="33" spans="1:11" x14ac:dyDescent="0.25">
      <c r="A33" s="82" t="s">
        <v>50</v>
      </c>
      <c r="B33" s="83">
        <v>605550605.75216365</v>
      </c>
      <c r="C33" s="83">
        <v>605550605.75216365</v>
      </c>
      <c r="D33" s="83">
        <v>-49567651.133417048</v>
      </c>
      <c r="E33" s="83">
        <v>42849624.781514667</v>
      </c>
      <c r="F33" s="83">
        <v>598832579.40026116</v>
      </c>
      <c r="G33" s="83">
        <v>605550605.75216365</v>
      </c>
      <c r="H33" s="83">
        <v>-49567651.133417048</v>
      </c>
      <c r="I33" s="83">
        <v>42849624.781514667</v>
      </c>
      <c r="J33" s="83">
        <v>598832579.40026116</v>
      </c>
      <c r="K33" s="84">
        <v>17</v>
      </c>
    </row>
    <row r="35" spans="1:11" x14ac:dyDescent="0.25">
      <c r="A35" s="79" t="s">
        <v>51</v>
      </c>
      <c r="B35" s="75"/>
      <c r="C35" s="75"/>
      <c r="D35" s="75"/>
      <c r="E35" s="75"/>
      <c r="F35" s="75"/>
      <c r="G35" s="75"/>
      <c r="H35" s="75"/>
      <c r="I35" s="75"/>
      <c r="J35" s="75"/>
      <c r="K35" s="76"/>
    </row>
    <row r="36" spans="1:11" x14ac:dyDescent="0.25">
      <c r="A36" s="80" t="s">
        <v>94</v>
      </c>
      <c r="B36" s="75">
        <v>8748147.3499999978</v>
      </c>
      <c r="C36" s="75">
        <v>8748147.3499999978</v>
      </c>
      <c r="D36" s="75">
        <v>0</v>
      </c>
      <c r="E36" s="75">
        <v>0</v>
      </c>
      <c r="F36" s="75">
        <v>8748147.3499999978</v>
      </c>
      <c r="G36" s="75">
        <v>8748147.3499999978</v>
      </c>
      <c r="H36" s="75">
        <v>0</v>
      </c>
      <c r="I36" s="75">
        <v>0</v>
      </c>
      <c r="J36" s="75">
        <v>8748147.3499999978</v>
      </c>
      <c r="K36" s="81">
        <v>1</v>
      </c>
    </row>
    <row r="37" spans="1:11" x14ac:dyDescent="0.25">
      <c r="A37" s="80" t="s">
        <v>95</v>
      </c>
      <c r="B37" s="75">
        <v>11608814.930000005</v>
      </c>
      <c r="C37" s="75">
        <v>11608814.930000005</v>
      </c>
      <c r="D37" s="75">
        <v>0</v>
      </c>
      <c r="E37" s="75">
        <v>0</v>
      </c>
      <c r="F37" s="75">
        <v>11608814.930000005</v>
      </c>
      <c r="G37" s="75">
        <v>11608814.930000005</v>
      </c>
      <c r="H37" s="75">
        <v>0</v>
      </c>
      <c r="I37" s="75">
        <v>0</v>
      </c>
      <c r="J37" s="75">
        <v>11608814.930000005</v>
      </c>
      <c r="K37" s="81">
        <v>1</v>
      </c>
    </row>
    <row r="38" spans="1:11" x14ac:dyDescent="0.25">
      <c r="A38" s="80" t="s">
        <v>96</v>
      </c>
      <c r="B38" s="75">
        <v>-159337.83000000002</v>
      </c>
      <c r="C38" s="75">
        <v>-159337.83000000002</v>
      </c>
      <c r="D38" s="75">
        <v>159337.83000000002</v>
      </c>
      <c r="E38" s="75">
        <v>-147081.07384615386</v>
      </c>
      <c r="F38" s="75">
        <v>-147081.07384615386</v>
      </c>
      <c r="G38" s="75">
        <v>-159337.83000000002</v>
      </c>
      <c r="H38" s="75">
        <v>159337.83000000002</v>
      </c>
      <c r="I38" s="75">
        <v>-147081.07384615386</v>
      </c>
      <c r="J38" s="75">
        <v>-147081.07384615386</v>
      </c>
      <c r="K38" s="81">
        <v>1</v>
      </c>
    </row>
    <row r="39" spans="1:11" x14ac:dyDescent="0.25">
      <c r="A39" s="80" t="s">
        <v>97</v>
      </c>
      <c r="B39" s="75">
        <v>5444322.2938461537</v>
      </c>
      <c r="C39" s="75">
        <v>5444322.2938461537</v>
      </c>
      <c r="D39" s="75">
        <v>0</v>
      </c>
      <c r="E39" s="75">
        <v>0</v>
      </c>
      <c r="F39" s="75">
        <v>5444322.2938461537</v>
      </c>
      <c r="G39" s="75">
        <v>5444322.2938461537</v>
      </c>
      <c r="H39" s="75">
        <v>0</v>
      </c>
      <c r="I39" s="75">
        <v>0</v>
      </c>
      <c r="J39" s="75">
        <v>5444322.2938461537</v>
      </c>
      <c r="K39" s="81">
        <v>1</v>
      </c>
    </row>
    <row r="40" spans="1:11" x14ac:dyDescent="0.25">
      <c r="A40" s="80" t="s">
        <v>98</v>
      </c>
      <c r="B40" s="75">
        <v>21656835</v>
      </c>
      <c r="C40" s="75">
        <v>21656835</v>
      </c>
      <c r="D40" s="75">
        <v>0</v>
      </c>
      <c r="E40" s="75">
        <v>0</v>
      </c>
      <c r="F40" s="75">
        <v>21656835</v>
      </c>
      <c r="G40" s="75">
        <v>21656835</v>
      </c>
      <c r="H40" s="75">
        <v>0</v>
      </c>
      <c r="I40" s="75">
        <v>0</v>
      </c>
      <c r="J40" s="75">
        <v>21656835</v>
      </c>
      <c r="K40" s="81">
        <v>1</v>
      </c>
    </row>
    <row r="41" spans="1:11" ht="15.75" thickBot="1" x14ac:dyDescent="0.3">
      <c r="A41" s="80" t="s">
        <v>99</v>
      </c>
      <c r="B41" s="75">
        <v>9677542</v>
      </c>
      <c r="C41" s="75">
        <v>9677542</v>
      </c>
      <c r="D41" s="75">
        <v>-9677542</v>
      </c>
      <c r="E41" s="75">
        <v>0</v>
      </c>
      <c r="F41" s="75">
        <v>0</v>
      </c>
      <c r="G41" s="75">
        <v>9677542</v>
      </c>
      <c r="H41" s="75">
        <v>-9677542</v>
      </c>
      <c r="I41" s="75">
        <v>0</v>
      </c>
      <c r="J41" s="75">
        <v>0</v>
      </c>
      <c r="K41" s="81">
        <v>1</v>
      </c>
    </row>
    <row r="42" spans="1:11" x14ac:dyDescent="0.25">
      <c r="A42" s="82" t="s">
        <v>51</v>
      </c>
      <c r="B42" s="83">
        <v>56976323.743846156</v>
      </c>
      <c r="C42" s="83">
        <v>56976323.743846156</v>
      </c>
      <c r="D42" s="83">
        <v>-9518204.1699999999</v>
      </c>
      <c r="E42" s="83">
        <v>-147081.07384615386</v>
      </c>
      <c r="F42" s="83">
        <v>47311038.5</v>
      </c>
      <c r="G42" s="83">
        <v>56976323.743846156</v>
      </c>
      <c r="H42" s="83">
        <v>-9518204.1699999999</v>
      </c>
      <c r="I42" s="83">
        <v>-147081.07384615386</v>
      </c>
      <c r="J42" s="83">
        <v>47311038.5</v>
      </c>
      <c r="K42" s="84">
        <v>6</v>
      </c>
    </row>
    <row r="43" spans="1:11" ht="15.75" thickBot="1" x14ac:dyDescent="0.3"/>
    <row r="44" spans="1:11" x14ac:dyDescent="0.25">
      <c r="A44" s="85" t="s">
        <v>48</v>
      </c>
      <c r="B44" s="86">
        <v>681119850.20214462</v>
      </c>
      <c r="C44" s="86">
        <v>681119850.20214462</v>
      </c>
      <c r="D44" s="86">
        <v>-59085855.303417049</v>
      </c>
      <c r="E44" s="86">
        <v>42702543.707668513</v>
      </c>
      <c r="F44" s="86">
        <v>664736538.60639596</v>
      </c>
      <c r="G44" s="86">
        <v>681119850.20214462</v>
      </c>
      <c r="H44" s="86">
        <v>-59085855.303417049</v>
      </c>
      <c r="I44" s="86">
        <v>42702543.707668513</v>
      </c>
      <c r="J44" s="86">
        <v>664736538.60639596</v>
      </c>
      <c r="K44" s="76">
        <v>24</v>
      </c>
    </row>
    <row r="46" spans="1:11" x14ac:dyDescent="0.25">
      <c r="A46" s="78" t="s">
        <v>52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</row>
    <row r="47" spans="1:11" x14ac:dyDescent="0.25">
      <c r="A47" s="80" t="s">
        <v>100</v>
      </c>
      <c r="B47" s="75">
        <v>207587.98155754386</v>
      </c>
      <c r="C47" s="75">
        <v>207587.98155754386</v>
      </c>
      <c r="D47" s="75">
        <v>0</v>
      </c>
      <c r="E47" s="75">
        <v>0</v>
      </c>
      <c r="F47" s="75">
        <v>207587.98155754386</v>
      </c>
      <c r="G47" s="75">
        <v>207587.98155754386</v>
      </c>
      <c r="H47" s="75">
        <v>0</v>
      </c>
      <c r="I47" s="75">
        <v>0</v>
      </c>
      <c r="J47" s="75">
        <v>207587.98155754386</v>
      </c>
      <c r="K47" s="81">
        <v>1</v>
      </c>
    </row>
    <row r="48" spans="1:11" x14ac:dyDescent="0.25">
      <c r="A48" s="80" t="s">
        <v>101</v>
      </c>
      <c r="B48" s="75">
        <v>15259274.220128398</v>
      </c>
      <c r="C48" s="75">
        <v>15259274.220128398</v>
      </c>
      <c r="D48" s="75">
        <v>0</v>
      </c>
      <c r="E48" s="75">
        <v>0</v>
      </c>
      <c r="F48" s="75">
        <v>15259274.220128398</v>
      </c>
      <c r="G48" s="75">
        <v>15259274.220128398</v>
      </c>
      <c r="H48" s="75">
        <v>0</v>
      </c>
      <c r="I48" s="75">
        <v>0</v>
      </c>
      <c r="J48" s="75">
        <v>15259274.220128398</v>
      </c>
      <c r="K48" s="81">
        <v>1</v>
      </c>
    </row>
    <row r="49" spans="1:11" x14ac:dyDescent="0.25">
      <c r="A49" s="80" t="s">
        <v>102</v>
      </c>
      <c r="B49" s="75">
        <v>11843802.433033768</v>
      </c>
      <c r="C49" s="75">
        <v>11843802.433033768</v>
      </c>
      <c r="D49" s="75">
        <v>0</v>
      </c>
      <c r="E49" s="75">
        <v>0</v>
      </c>
      <c r="F49" s="75">
        <v>11843802.433033768</v>
      </c>
      <c r="G49" s="75">
        <v>11843802.433033768</v>
      </c>
      <c r="H49" s="75">
        <v>0</v>
      </c>
      <c r="I49" s="75">
        <v>0</v>
      </c>
      <c r="J49" s="75">
        <v>11843802.433033768</v>
      </c>
      <c r="K49" s="81">
        <v>1</v>
      </c>
    </row>
    <row r="50" spans="1:11" x14ac:dyDescent="0.25">
      <c r="A50" s="80" t="s">
        <v>103</v>
      </c>
      <c r="B50" s="75">
        <v>2601.686923076923</v>
      </c>
      <c r="C50" s="75">
        <v>2601.686923076923</v>
      </c>
      <c r="D50" s="75">
        <v>0</v>
      </c>
      <c r="E50" s="75">
        <v>0</v>
      </c>
      <c r="F50" s="75">
        <v>2601.686923076923</v>
      </c>
      <c r="G50" s="75">
        <v>2601.686923076923</v>
      </c>
      <c r="H50" s="75">
        <v>0</v>
      </c>
      <c r="I50" s="75">
        <v>0</v>
      </c>
      <c r="J50" s="75">
        <v>2601.686923076923</v>
      </c>
      <c r="K50" s="81">
        <v>1</v>
      </c>
    </row>
    <row r="51" spans="1:11" ht="15.75" thickBot="1" x14ac:dyDescent="0.3">
      <c r="A51" s="80" t="s">
        <v>104</v>
      </c>
      <c r="B51" s="75">
        <v>3555214.0227053412</v>
      </c>
      <c r="C51" s="75">
        <v>3555214.0227053412</v>
      </c>
      <c r="D51" s="75">
        <v>-3555214.0227053412</v>
      </c>
      <c r="E51" s="75">
        <v>879173.84259832825</v>
      </c>
      <c r="F51" s="75">
        <v>879173.84259832825</v>
      </c>
      <c r="G51" s="75">
        <v>3555214.0227053412</v>
      </c>
      <c r="H51" s="75">
        <v>-3555214.0227053412</v>
      </c>
      <c r="I51" s="75">
        <v>879173.84259832825</v>
      </c>
      <c r="J51" s="75">
        <v>879173.84259832825</v>
      </c>
      <c r="K51" s="81">
        <v>1</v>
      </c>
    </row>
    <row r="52" spans="1:11" x14ac:dyDescent="0.25">
      <c r="A52" s="85" t="s">
        <v>52</v>
      </c>
      <c r="B52" s="86">
        <v>30868480.344348129</v>
      </c>
      <c r="C52" s="86">
        <v>30868480.344348129</v>
      </c>
      <c r="D52" s="86">
        <v>-3555214.0227053412</v>
      </c>
      <c r="E52" s="86">
        <v>879173.84259832825</v>
      </c>
      <c r="F52" s="86">
        <v>28192440.164241113</v>
      </c>
      <c r="G52" s="86">
        <v>30868480.344348129</v>
      </c>
      <c r="H52" s="86">
        <v>-3555214.0227053412</v>
      </c>
      <c r="I52" s="86">
        <v>879173.84259832825</v>
      </c>
      <c r="J52" s="86">
        <v>28192440.164241113</v>
      </c>
      <c r="K52" s="76">
        <v>5</v>
      </c>
    </row>
    <row r="54" spans="1:11" x14ac:dyDescent="0.25">
      <c r="A54" s="78" t="s">
        <v>53</v>
      </c>
      <c r="B54" s="75"/>
      <c r="C54" s="75"/>
      <c r="D54" s="75"/>
      <c r="E54" s="75"/>
      <c r="F54" s="75"/>
      <c r="G54" s="75"/>
      <c r="H54" s="75"/>
      <c r="I54" s="75"/>
      <c r="J54" s="75"/>
      <c r="K54" s="76"/>
    </row>
    <row r="55" spans="1:11" x14ac:dyDescent="0.25">
      <c r="A55" s="79" t="s">
        <v>54</v>
      </c>
      <c r="B55" s="75"/>
      <c r="C55" s="75"/>
      <c r="D55" s="75"/>
      <c r="E55" s="75"/>
      <c r="F55" s="75"/>
      <c r="G55" s="75"/>
      <c r="H55" s="75"/>
      <c r="I55" s="75"/>
      <c r="J55" s="75"/>
      <c r="K55" s="76"/>
    </row>
    <row r="56" spans="1:11" ht="15.75" thickBot="1" x14ac:dyDescent="0.3">
      <c r="A56" s="80" t="s">
        <v>105</v>
      </c>
      <c r="B56" s="75">
        <v>-3216177.405911989</v>
      </c>
      <c r="C56" s="75">
        <v>-3216177.405911989</v>
      </c>
      <c r="D56" s="75">
        <v>0</v>
      </c>
      <c r="E56" s="75">
        <v>0</v>
      </c>
      <c r="F56" s="75">
        <v>-3216177.405911989</v>
      </c>
      <c r="G56" s="75">
        <v>-3216177.405911989</v>
      </c>
      <c r="H56" s="75">
        <v>0</v>
      </c>
      <c r="I56" s="75">
        <v>0</v>
      </c>
      <c r="J56" s="75">
        <v>-3216177.405911989</v>
      </c>
      <c r="K56" s="81">
        <v>1</v>
      </c>
    </row>
    <row r="57" spans="1:11" x14ac:dyDescent="0.25">
      <c r="A57" s="82" t="s">
        <v>54</v>
      </c>
      <c r="B57" s="83">
        <v>-3216177.405911989</v>
      </c>
      <c r="C57" s="83">
        <v>-3216177.405911989</v>
      </c>
      <c r="D57" s="83">
        <v>0</v>
      </c>
      <c r="E57" s="83">
        <v>0</v>
      </c>
      <c r="F57" s="83">
        <v>-3216177.405911989</v>
      </c>
      <c r="G57" s="83">
        <v>-3216177.405911989</v>
      </c>
      <c r="H57" s="83">
        <v>0</v>
      </c>
      <c r="I57" s="83">
        <v>0</v>
      </c>
      <c r="J57" s="83">
        <v>-3216177.405911989</v>
      </c>
      <c r="K57" s="84">
        <v>1</v>
      </c>
    </row>
    <row r="59" spans="1:11" x14ac:dyDescent="0.25">
      <c r="A59" s="79" t="s">
        <v>55</v>
      </c>
      <c r="B59" s="75"/>
      <c r="C59" s="75"/>
      <c r="D59" s="75"/>
      <c r="E59" s="75"/>
      <c r="F59" s="75"/>
      <c r="G59" s="75"/>
      <c r="H59" s="75"/>
      <c r="I59" s="75"/>
      <c r="J59" s="75"/>
      <c r="K59" s="76"/>
    </row>
    <row r="60" spans="1:11" x14ac:dyDescent="0.25">
      <c r="A60" s="80" t="s">
        <v>106</v>
      </c>
      <c r="B60" s="75">
        <v>-13416.049999999997</v>
      </c>
      <c r="C60" s="75">
        <v>-13416.049999999997</v>
      </c>
      <c r="D60" s="75">
        <v>0</v>
      </c>
      <c r="E60" s="75">
        <v>0</v>
      </c>
      <c r="F60" s="75">
        <v>-13416.049999999997</v>
      </c>
      <c r="G60" s="75">
        <v>-13416.049999999997</v>
      </c>
      <c r="H60" s="75">
        <v>0</v>
      </c>
      <c r="I60" s="75">
        <v>0</v>
      </c>
      <c r="J60" s="75">
        <v>-13416.049999999997</v>
      </c>
      <c r="K60" s="81">
        <v>1</v>
      </c>
    </row>
    <row r="61" spans="1:11" x14ac:dyDescent="0.25">
      <c r="A61" s="80" t="s">
        <v>107</v>
      </c>
      <c r="B61" s="75">
        <v>31592.84811352324</v>
      </c>
      <c r="C61" s="75">
        <v>31592.84811352324</v>
      </c>
      <c r="D61" s="75">
        <v>0</v>
      </c>
      <c r="E61" s="75">
        <v>-49069.796661833199</v>
      </c>
      <c r="F61" s="75">
        <v>-17476.94854830996</v>
      </c>
      <c r="G61" s="75">
        <v>31592.84811352324</v>
      </c>
      <c r="H61" s="75">
        <v>0</v>
      </c>
      <c r="I61" s="75">
        <v>-49069.796661833199</v>
      </c>
      <c r="J61" s="75">
        <v>-17476.94854830996</v>
      </c>
      <c r="K61" s="81">
        <v>1</v>
      </c>
    </row>
    <row r="62" spans="1:11" x14ac:dyDescent="0.25">
      <c r="A62" s="80" t="s">
        <v>108</v>
      </c>
      <c r="B62" s="75">
        <v>-132914873.78508022</v>
      </c>
      <c r="C62" s="75">
        <v>-132914873.78508022</v>
      </c>
      <c r="D62" s="75">
        <v>0</v>
      </c>
      <c r="E62" s="75">
        <v>-56669.679207888352</v>
      </c>
      <c r="F62" s="75">
        <v>-132971543.46428812</v>
      </c>
      <c r="G62" s="75">
        <v>-132914873.78508022</v>
      </c>
      <c r="H62" s="75">
        <v>0</v>
      </c>
      <c r="I62" s="75">
        <v>-56669.679207888352</v>
      </c>
      <c r="J62" s="75">
        <v>-132971543.46428812</v>
      </c>
      <c r="K62" s="81">
        <v>1</v>
      </c>
    </row>
    <row r="63" spans="1:11" x14ac:dyDescent="0.25">
      <c r="A63" s="80" t="s">
        <v>109</v>
      </c>
      <c r="B63" s="75">
        <v>-412535.57674540672</v>
      </c>
      <c r="C63" s="75">
        <v>-412535.57674540672</v>
      </c>
      <c r="D63" s="75">
        <v>0</v>
      </c>
      <c r="E63" s="75">
        <v>7944.7249818386272</v>
      </c>
      <c r="F63" s="75">
        <v>-404590.85176356812</v>
      </c>
      <c r="G63" s="75">
        <v>-412535.57674540672</v>
      </c>
      <c r="H63" s="75">
        <v>0</v>
      </c>
      <c r="I63" s="75">
        <v>7944.7249818386272</v>
      </c>
      <c r="J63" s="75">
        <v>-404590.85176356812</v>
      </c>
      <c r="K63" s="81">
        <v>1</v>
      </c>
    </row>
    <row r="64" spans="1:11" x14ac:dyDescent="0.25">
      <c r="A64" s="80" t="s">
        <v>110</v>
      </c>
      <c r="B64" s="75">
        <v>-5825522.0140800588</v>
      </c>
      <c r="C64" s="75">
        <v>-5825522.0140800588</v>
      </c>
      <c r="D64" s="75">
        <v>0</v>
      </c>
      <c r="E64" s="75">
        <v>-33822.456176272637</v>
      </c>
      <c r="F64" s="75">
        <v>-5859344.4702563314</v>
      </c>
      <c r="G64" s="75">
        <v>-5825522.0140800588</v>
      </c>
      <c r="H64" s="75">
        <v>0</v>
      </c>
      <c r="I64" s="75">
        <v>-33822.456176272637</v>
      </c>
      <c r="J64" s="75">
        <v>-5859344.4702563314</v>
      </c>
      <c r="K64" s="81">
        <v>1</v>
      </c>
    </row>
    <row r="65" spans="1:11" x14ac:dyDescent="0.25">
      <c r="A65" s="80" t="s">
        <v>111</v>
      </c>
      <c r="B65" s="75">
        <v>-50008850.02421464</v>
      </c>
      <c r="C65" s="75">
        <v>-50008850.02421464</v>
      </c>
      <c r="D65" s="75">
        <v>0</v>
      </c>
      <c r="E65" s="75">
        <v>7439055.779461192</v>
      </c>
      <c r="F65" s="75">
        <v>-42569794.24475345</v>
      </c>
      <c r="G65" s="75">
        <v>-50008850.02421464</v>
      </c>
      <c r="H65" s="75">
        <v>0</v>
      </c>
      <c r="I65" s="75">
        <v>7439055.779461192</v>
      </c>
      <c r="J65" s="75">
        <v>-42569794.24475345</v>
      </c>
      <c r="K65" s="81">
        <v>1</v>
      </c>
    </row>
    <row r="66" spans="1:11" x14ac:dyDescent="0.25">
      <c r="A66" s="80" t="s">
        <v>112</v>
      </c>
      <c r="B66" s="75">
        <v>-1522474.0771467756</v>
      </c>
      <c r="C66" s="75">
        <v>-1522474.0771467756</v>
      </c>
      <c r="D66" s="75">
        <v>0</v>
      </c>
      <c r="E66" s="75">
        <v>-4909556.405085356</v>
      </c>
      <c r="F66" s="75">
        <v>-6432030.4822321311</v>
      </c>
      <c r="G66" s="75">
        <v>-1522474.0771467756</v>
      </c>
      <c r="H66" s="75">
        <v>0</v>
      </c>
      <c r="I66" s="75">
        <v>-4909556.405085356</v>
      </c>
      <c r="J66" s="75">
        <v>-6432030.4822321311</v>
      </c>
      <c r="K66" s="81">
        <v>1</v>
      </c>
    </row>
    <row r="67" spans="1:11" x14ac:dyDescent="0.25">
      <c r="A67" s="80" t="s">
        <v>113</v>
      </c>
      <c r="B67" s="75">
        <v>1450896.7367004792</v>
      </c>
      <c r="C67" s="75">
        <v>1450896.7367004792</v>
      </c>
      <c r="D67" s="75">
        <v>0</v>
      </c>
      <c r="E67" s="75">
        <v>-2966556.5719833518</v>
      </c>
      <c r="F67" s="75">
        <v>-1515659.8352828727</v>
      </c>
      <c r="G67" s="75">
        <v>1450896.7367004792</v>
      </c>
      <c r="H67" s="75">
        <v>0</v>
      </c>
      <c r="I67" s="75">
        <v>-2966556.5719833518</v>
      </c>
      <c r="J67" s="75">
        <v>-1515659.8352828727</v>
      </c>
      <c r="K67" s="81">
        <v>1</v>
      </c>
    </row>
    <row r="68" spans="1:11" x14ac:dyDescent="0.25">
      <c r="A68" s="80" t="s">
        <v>114</v>
      </c>
      <c r="B68" s="75">
        <v>-1983478.4333461015</v>
      </c>
      <c r="C68" s="75">
        <v>-1983478.4333461015</v>
      </c>
      <c r="D68" s="75">
        <v>0</v>
      </c>
      <c r="E68" s="75">
        <v>16007.507181421966</v>
      </c>
      <c r="F68" s="75">
        <v>-1967470.9261646797</v>
      </c>
      <c r="G68" s="75">
        <v>-1983478.4333461015</v>
      </c>
      <c r="H68" s="75">
        <v>0</v>
      </c>
      <c r="I68" s="75">
        <v>16007.507181421966</v>
      </c>
      <c r="J68" s="75">
        <v>-1967470.9261646797</v>
      </c>
      <c r="K68" s="81">
        <v>1</v>
      </c>
    </row>
    <row r="69" spans="1:11" x14ac:dyDescent="0.25">
      <c r="A69" s="80" t="s">
        <v>115</v>
      </c>
      <c r="B69" s="75">
        <v>-139457.74906157504</v>
      </c>
      <c r="C69" s="75">
        <v>-139457.74906157504</v>
      </c>
      <c r="D69" s="75">
        <v>0</v>
      </c>
      <c r="E69" s="75">
        <v>-5631.0221305794994</v>
      </c>
      <c r="F69" s="75">
        <v>-145088.77119215456</v>
      </c>
      <c r="G69" s="75">
        <v>-139457.74906157504</v>
      </c>
      <c r="H69" s="75">
        <v>0</v>
      </c>
      <c r="I69" s="75">
        <v>-5631.0221305794994</v>
      </c>
      <c r="J69" s="75">
        <v>-145088.77119215456</v>
      </c>
      <c r="K69" s="81">
        <v>1</v>
      </c>
    </row>
    <row r="70" spans="1:11" x14ac:dyDescent="0.25">
      <c r="A70" s="80" t="s">
        <v>116</v>
      </c>
      <c r="B70" s="75">
        <v>-2292690.7366329478</v>
      </c>
      <c r="C70" s="75">
        <v>-2292690.7366329478</v>
      </c>
      <c r="D70" s="75">
        <v>0</v>
      </c>
      <c r="E70" s="75">
        <v>-19959.235617570477</v>
      </c>
      <c r="F70" s="75">
        <v>-2312649.9722505184</v>
      </c>
      <c r="G70" s="75">
        <v>-2292690.7366329478</v>
      </c>
      <c r="H70" s="75">
        <v>0</v>
      </c>
      <c r="I70" s="75">
        <v>-19959.235617570477</v>
      </c>
      <c r="J70" s="75">
        <v>-2312649.9722505184</v>
      </c>
      <c r="K70" s="81">
        <v>1</v>
      </c>
    </row>
    <row r="71" spans="1:11" x14ac:dyDescent="0.25">
      <c r="A71" s="80" t="s">
        <v>117</v>
      </c>
      <c r="B71" s="75">
        <v>-402026.17908449896</v>
      </c>
      <c r="C71" s="75">
        <v>-402026.17908449896</v>
      </c>
      <c r="D71" s="75">
        <v>0</v>
      </c>
      <c r="E71" s="75">
        <v>2039.8525650997051</v>
      </c>
      <c r="F71" s="75">
        <v>-399986.32651939924</v>
      </c>
      <c r="G71" s="75">
        <v>-402026.17908449896</v>
      </c>
      <c r="H71" s="75">
        <v>0</v>
      </c>
      <c r="I71" s="75">
        <v>2039.8525650997051</v>
      </c>
      <c r="J71" s="75">
        <v>-399986.32651939924</v>
      </c>
      <c r="K71" s="81">
        <v>1</v>
      </c>
    </row>
    <row r="72" spans="1:11" x14ac:dyDescent="0.25">
      <c r="A72" s="80" t="s">
        <v>118</v>
      </c>
      <c r="B72" s="75">
        <v>-2075839.3866942956</v>
      </c>
      <c r="C72" s="75">
        <v>-2075839.3866942956</v>
      </c>
      <c r="D72" s="75">
        <v>2075839.3866942956</v>
      </c>
      <c r="E72" s="75">
        <v>-1918606.8977642986</v>
      </c>
      <c r="F72" s="75">
        <v>-1918606.8977642986</v>
      </c>
      <c r="G72" s="75">
        <v>-2075839.3866942956</v>
      </c>
      <c r="H72" s="75">
        <v>2075839.3866942956</v>
      </c>
      <c r="I72" s="75">
        <v>-1918606.8977642986</v>
      </c>
      <c r="J72" s="75">
        <v>-1918606.8977642986</v>
      </c>
      <c r="K72" s="81">
        <v>1</v>
      </c>
    </row>
    <row r="73" spans="1:11" x14ac:dyDescent="0.25">
      <c r="A73" s="80" t="s">
        <v>119</v>
      </c>
      <c r="B73" s="75">
        <v>-494303.38183287974</v>
      </c>
      <c r="C73" s="75">
        <v>-494303.38183287974</v>
      </c>
      <c r="D73" s="75">
        <v>494303.38183287974</v>
      </c>
      <c r="E73" s="75">
        <v>-500019.45042830484</v>
      </c>
      <c r="F73" s="75">
        <v>-500019.45042830484</v>
      </c>
      <c r="G73" s="75">
        <v>-494303.38183287974</v>
      </c>
      <c r="H73" s="75">
        <v>494303.38183287974</v>
      </c>
      <c r="I73" s="75">
        <v>-500019.45042830484</v>
      </c>
      <c r="J73" s="75">
        <v>-500019.45042830484</v>
      </c>
      <c r="K73" s="81">
        <v>1</v>
      </c>
    </row>
    <row r="74" spans="1:11" x14ac:dyDescent="0.25">
      <c r="A74" s="80" t="s">
        <v>120</v>
      </c>
      <c r="B74" s="75">
        <v>-87766.795525953887</v>
      </c>
      <c r="C74" s="75">
        <v>-87766.795525953887</v>
      </c>
      <c r="D74" s="75">
        <v>87766.795525953887</v>
      </c>
      <c r="E74" s="75">
        <v>-80168.629017994259</v>
      </c>
      <c r="F74" s="75">
        <v>-80168.629017994259</v>
      </c>
      <c r="G74" s="75">
        <v>-87766.795525953887</v>
      </c>
      <c r="H74" s="75">
        <v>87766.795525953887</v>
      </c>
      <c r="I74" s="75">
        <v>-80168.629017994259</v>
      </c>
      <c r="J74" s="75">
        <v>-80168.629017994259</v>
      </c>
      <c r="K74" s="81">
        <v>1</v>
      </c>
    </row>
    <row r="75" spans="1:11" x14ac:dyDescent="0.25">
      <c r="A75" s="80" t="s">
        <v>121</v>
      </c>
      <c r="B75" s="75">
        <v>-52019.665384151849</v>
      </c>
      <c r="C75" s="75">
        <v>-52019.665384151849</v>
      </c>
      <c r="D75" s="75">
        <v>52019.665384151849</v>
      </c>
      <c r="E75" s="75">
        <v>-47238.237352490949</v>
      </c>
      <c r="F75" s="75">
        <v>-47238.237352490949</v>
      </c>
      <c r="G75" s="75">
        <v>-52019.665384151849</v>
      </c>
      <c r="H75" s="75">
        <v>52019.665384151849</v>
      </c>
      <c r="I75" s="75">
        <v>-47238.237352490949</v>
      </c>
      <c r="J75" s="75">
        <v>-47238.237352490949</v>
      </c>
      <c r="K75" s="81">
        <v>1</v>
      </c>
    </row>
    <row r="76" spans="1:11" ht="15.75" thickBot="1" x14ac:dyDescent="0.3">
      <c r="A76" s="80" t="s">
        <v>304</v>
      </c>
      <c r="B76" s="75">
        <v>-382147.48904929584</v>
      </c>
      <c r="C76" s="75">
        <v>-382147.48904929584</v>
      </c>
      <c r="D76" s="75">
        <v>0</v>
      </c>
      <c r="E76" s="75">
        <v>0</v>
      </c>
      <c r="F76" s="75">
        <v>-382147.48904929584</v>
      </c>
      <c r="G76" s="75">
        <v>-382147.48904929584</v>
      </c>
      <c r="H76" s="75">
        <v>0</v>
      </c>
      <c r="I76" s="75">
        <v>0</v>
      </c>
      <c r="J76" s="75">
        <v>-382147.48904929584</v>
      </c>
      <c r="K76" s="81">
        <v>1</v>
      </c>
    </row>
    <row r="77" spans="1:11" x14ac:dyDescent="0.25">
      <c r="A77" s="82" t="s">
        <v>55</v>
      </c>
      <c r="B77" s="83">
        <v>-197124911.75906476</v>
      </c>
      <c r="C77" s="83">
        <v>-197124911.75906476</v>
      </c>
      <c r="D77" s="83">
        <v>2709929.2294372814</v>
      </c>
      <c r="E77" s="83">
        <v>-3122250.5172363878</v>
      </c>
      <c r="F77" s="83">
        <v>-197537233.04686391</v>
      </c>
      <c r="G77" s="83">
        <v>-197124911.75906476</v>
      </c>
      <c r="H77" s="83">
        <v>2709929.2294372814</v>
      </c>
      <c r="I77" s="83">
        <v>-3122250.5172363878</v>
      </c>
      <c r="J77" s="83">
        <v>-197537233.04686391</v>
      </c>
      <c r="K77" s="84">
        <v>17</v>
      </c>
    </row>
    <row r="79" spans="1:11" x14ac:dyDescent="0.25">
      <c r="A79" s="79" t="s">
        <v>56</v>
      </c>
      <c r="B79" s="75"/>
      <c r="C79" s="75"/>
      <c r="D79" s="75"/>
      <c r="E79" s="75"/>
      <c r="F79" s="75"/>
      <c r="G79" s="75"/>
      <c r="H79" s="75"/>
      <c r="I79" s="75"/>
      <c r="J79" s="75"/>
      <c r="K79" s="76"/>
    </row>
    <row r="80" spans="1:11" x14ac:dyDescent="0.25">
      <c r="A80" s="80" t="s">
        <v>122</v>
      </c>
      <c r="B80" s="75">
        <v>-4673774.3235843759</v>
      </c>
      <c r="C80" s="75">
        <v>-4673774.3235843759</v>
      </c>
      <c r="D80" s="75">
        <v>0</v>
      </c>
      <c r="E80" s="75">
        <v>143913.41846400005</v>
      </c>
      <c r="F80" s="75">
        <v>-4529860.9051203756</v>
      </c>
      <c r="G80" s="75">
        <v>-4673774.3235843759</v>
      </c>
      <c r="H80" s="75">
        <v>0</v>
      </c>
      <c r="I80" s="75">
        <v>143913.41846400005</v>
      </c>
      <c r="J80" s="75">
        <v>-4529860.9051203756</v>
      </c>
      <c r="K80" s="81">
        <v>1</v>
      </c>
    </row>
    <row r="81" spans="1:11" x14ac:dyDescent="0.25">
      <c r="A81" s="80" t="s">
        <v>123</v>
      </c>
      <c r="B81" s="75">
        <v>-1781838.2372499986</v>
      </c>
      <c r="C81" s="75">
        <v>-1781838.2372499986</v>
      </c>
      <c r="D81" s="75">
        <v>0</v>
      </c>
      <c r="E81" s="75">
        <v>-49288.005684000003</v>
      </c>
      <c r="F81" s="75">
        <v>-1831126.2429339986</v>
      </c>
      <c r="G81" s="75">
        <v>-1781838.2372499986</v>
      </c>
      <c r="H81" s="75">
        <v>0</v>
      </c>
      <c r="I81" s="75">
        <v>-49288.005684000003</v>
      </c>
      <c r="J81" s="75">
        <v>-1831126.2429339986</v>
      </c>
      <c r="K81" s="81">
        <v>1</v>
      </c>
    </row>
    <row r="82" spans="1:11" x14ac:dyDescent="0.25">
      <c r="A82" s="80" t="s">
        <v>124</v>
      </c>
      <c r="B82" s="75">
        <v>-2383927.7570310263</v>
      </c>
      <c r="C82" s="75">
        <v>-2383927.7570310263</v>
      </c>
      <c r="D82" s="75">
        <v>0</v>
      </c>
      <c r="E82" s="75">
        <v>13686.779487500004</v>
      </c>
      <c r="F82" s="75">
        <v>-2370240.9775435263</v>
      </c>
      <c r="G82" s="75">
        <v>-2383927.7570310263</v>
      </c>
      <c r="H82" s="75">
        <v>0</v>
      </c>
      <c r="I82" s="75">
        <v>13686.779487500004</v>
      </c>
      <c r="J82" s="75">
        <v>-2370240.9775435263</v>
      </c>
      <c r="K82" s="81">
        <v>1</v>
      </c>
    </row>
    <row r="83" spans="1:11" x14ac:dyDescent="0.25">
      <c r="A83" s="80" t="s">
        <v>125</v>
      </c>
      <c r="B83" s="75">
        <v>-13475364.529999999</v>
      </c>
      <c r="C83" s="75">
        <v>-13475364.529999999</v>
      </c>
      <c r="D83" s="75">
        <v>0</v>
      </c>
      <c r="E83" s="75">
        <v>0</v>
      </c>
      <c r="F83" s="75">
        <v>-13475364.529999999</v>
      </c>
      <c r="G83" s="75">
        <v>-13475364.529999999</v>
      </c>
      <c r="H83" s="75">
        <v>0</v>
      </c>
      <c r="I83" s="75">
        <v>0</v>
      </c>
      <c r="J83" s="75">
        <v>-13475364.529999999</v>
      </c>
      <c r="K83" s="81">
        <v>1</v>
      </c>
    </row>
    <row r="84" spans="1:11" ht="15.75" thickBot="1" x14ac:dyDescent="0.3">
      <c r="A84" s="80" t="s">
        <v>126</v>
      </c>
      <c r="B84" s="75">
        <v>-1703881.6099999996</v>
      </c>
      <c r="C84" s="75">
        <v>-1703881.6099999996</v>
      </c>
      <c r="D84" s="75">
        <v>1703881.6099999996</v>
      </c>
      <c r="E84" s="75">
        <v>0</v>
      </c>
      <c r="F84" s="75">
        <v>0</v>
      </c>
      <c r="G84" s="75">
        <v>-1703881.6099999996</v>
      </c>
      <c r="H84" s="75">
        <v>1703881.6099999996</v>
      </c>
      <c r="I84" s="75">
        <v>0</v>
      </c>
      <c r="J84" s="75">
        <v>0</v>
      </c>
      <c r="K84" s="81">
        <v>1</v>
      </c>
    </row>
    <row r="85" spans="1:11" x14ac:dyDescent="0.25">
      <c r="A85" s="82" t="s">
        <v>56</v>
      </c>
      <c r="B85" s="83">
        <v>-24018786.457865402</v>
      </c>
      <c r="C85" s="83">
        <v>-24018786.457865402</v>
      </c>
      <c r="D85" s="83">
        <v>1703881.6099999996</v>
      </c>
      <c r="E85" s="83">
        <v>108312.19226750004</v>
      </c>
      <c r="F85" s="83">
        <v>-22206592.655597903</v>
      </c>
      <c r="G85" s="83">
        <v>-24018786.457865402</v>
      </c>
      <c r="H85" s="83">
        <v>1703881.6099999996</v>
      </c>
      <c r="I85" s="83">
        <v>108312.19226750004</v>
      </c>
      <c r="J85" s="83">
        <v>-22206592.655597903</v>
      </c>
      <c r="K85" s="84">
        <v>5</v>
      </c>
    </row>
    <row r="86" spans="1:11" ht="15.75" thickBot="1" x14ac:dyDescent="0.3"/>
    <row r="87" spans="1:11" x14ac:dyDescent="0.25">
      <c r="A87" s="85" t="s">
        <v>53</v>
      </c>
      <c r="B87" s="86">
        <v>-224359875.62284213</v>
      </c>
      <c r="C87" s="86">
        <v>-224359875.62284213</v>
      </c>
      <c r="D87" s="86">
        <v>4413810.8394372808</v>
      </c>
      <c r="E87" s="86">
        <v>-3013938.324968888</v>
      </c>
      <c r="F87" s="86">
        <v>-222960003.10837379</v>
      </c>
      <c r="G87" s="86">
        <v>-224359875.62284213</v>
      </c>
      <c r="H87" s="86">
        <v>4413810.8394372808</v>
      </c>
      <c r="I87" s="86">
        <v>-3013938.324968888</v>
      </c>
      <c r="J87" s="86">
        <v>-222960003.10837379</v>
      </c>
      <c r="K87" s="76">
        <v>23</v>
      </c>
    </row>
    <row r="88" spans="1:11" ht="15.75" thickBot="1" x14ac:dyDescent="0.3"/>
    <row r="89" spans="1:11" x14ac:dyDescent="0.25">
      <c r="A89" s="87" t="s">
        <v>47</v>
      </c>
      <c r="B89" s="86">
        <v>487628454.92365056</v>
      </c>
      <c r="C89" s="86">
        <v>487628454.92365056</v>
      </c>
      <c r="D89" s="86">
        <v>-58227258.486685105</v>
      </c>
      <c r="E89" s="86">
        <v>40567779.22529795</v>
      </c>
      <c r="F89" s="86">
        <v>469968975.66226327</v>
      </c>
      <c r="G89" s="86">
        <v>487628454.92365056</v>
      </c>
      <c r="H89" s="86">
        <v>-58227258.486685105</v>
      </c>
      <c r="I89" s="86">
        <v>40567779.22529795</v>
      </c>
      <c r="J89" s="86">
        <v>469968975.66226327</v>
      </c>
      <c r="K89" s="76">
        <v>52</v>
      </c>
    </row>
    <row r="91" spans="1:11" x14ac:dyDescent="0.25">
      <c r="A91" s="77" t="s">
        <v>57</v>
      </c>
      <c r="B91" s="75"/>
      <c r="C91" s="75"/>
      <c r="D91" s="75"/>
      <c r="E91" s="75"/>
      <c r="F91" s="75"/>
      <c r="G91" s="75"/>
      <c r="H91" s="75"/>
      <c r="I91" s="75"/>
      <c r="J91" s="75"/>
      <c r="K91" s="76"/>
    </row>
    <row r="92" spans="1:11" x14ac:dyDescent="0.25">
      <c r="A92" s="78" t="s">
        <v>58</v>
      </c>
      <c r="B92" s="75"/>
      <c r="C92" s="75"/>
      <c r="D92" s="75"/>
      <c r="E92" s="75"/>
      <c r="F92" s="75"/>
      <c r="G92" s="75"/>
      <c r="H92" s="75"/>
      <c r="I92" s="75"/>
      <c r="J92" s="75"/>
      <c r="K92" s="76"/>
    </row>
    <row r="93" spans="1:11" x14ac:dyDescent="0.25">
      <c r="A93" s="79" t="s">
        <v>59</v>
      </c>
      <c r="B93" s="75"/>
      <c r="C93" s="75"/>
      <c r="D93" s="75"/>
      <c r="E93" s="75"/>
      <c r="F93" s="75"/>
      <c r="G93" s="75"/>
      <c r="H93" s="75"/>
      <c r="I93" s="75"/>
      <c r="J93" s="75"/>
      <c r="K93" s="76"/>
    </row>
    <row r="94" spans="1:11" ht="15.75" thickBot="1" x14ac:dyDescent="0.3">
      <c r="A94" s="80" t="s">
        <v>127</v>
      </c>
      <c r="B94" s="75">
        <v>5000000</v>
      </c>
      <c r="C94" s="75">
        <v>5000000</v>
      </c>
      <c r="D94" s="75">
        <v>0</v>
      </c>
      <c r="E94" s="75">
        <v>0</v>
      </c>
      <c r="F94" s="75">
        <v>5000000</v>
      </c>
      <c r="G94" s="75">
        <v>5000000</v>
      </c>
      <c r="H94" s="75">
        <v>0</v>
      </c>
      <c r="I94" s="75">
        <v>0</v>
      </c>
      <c r="J94" s="75">
        <v>5000000</v>
      </c>
      <c r="K94" s="81">
        <v>1</v>
      </c>
    </row>
    <row r="95" spans="1:11" x14ac:dyDescent="0.25">
      <c r="A95" s="82" t="s">
        <v>59</v>
      </c>
      <c r="B95" s="83">
        <v>5000000</v>
      </c>
      <c r="C95" s="83">
        <v>5000000</v>
      </c>
      <c r="D95" s="83">
        <v>0</v>
      </c>
      <c r="E95" s="83">
        <v>0</v>
      </c>
      <c r="F95" s="83">
        <v>5000000</v>
      </c>
      <c r="G95" s="83">
        <v>5000000</v>
      </c>
      <c r="H95" s="83">
        <v>0</v>
      </c>
      <c r="I95" s="83">
        <v>0</v>
      </c>
      <c r="J95" s="83">
        <v>5000000</v>
      </c>
      <c r="K95" s="84">
        <v>1</v>
      </c>
    </row>
    <row r="97" spans="1:11" x14ac:dyDescent="0.25">
      <c r="A97" s="79" t="s">
        <v>60</v>
      </c>
      <c r="B97" s="75"/>
      <c r="C97" s="75"/>
      <c r="D97" s="75"/>
      <c r="E97" s="75"/>
      <c r="F97" s="75"/>
      <c r="G97" s="75"/>
      <c r="H97" s="75"/>
      <c r="I97" s="75"/>
      <c r="J97" s="75"/>
      <c r="K97" s="76"/>
    </row>
    <row r="98" spans="1:11" ht="15.75" thickBot="1" x14ac:dyDescent="0.3">
      <c r="A98" s="80" t="s">
        <v>128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81">
        <v>1</v>
      </c>
    </row>
    <row r="99" spans="1:11" x14ac:dyDescent="0.25">
      <c r="A99" s="82" t="s">
        <v>60</v>
      </c>
      <c r="B99" s="83">
        <v>0</v>
      </c>
      <c r="C99" s="83">
        <v>0</v>
      </c>
      <c r="D99" s="83">
        <v>0</v>
      </c>
      <c r="E99" s="83">
        <v>0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4">
        <v>1</v>
      </c>
    </row>
    <row r="101" spans="1:11" x14ac:dyDescent="0.25">
      <c r="A101" s="79" t="s">
        <v>61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6"/>
    </row>
    <row r="102" spans="1:11" ht="15.75" thickBot="1" x14ac:dyDescent="0.3">
      <c r="A102" s="80" t="s">
        <v>129</v>
      </c>
      <c r="B102" s="75">
        <v>15503936.435384618</v>
      </c>
      <c r="C102" s="75">
        <v>15503936.435384618</v>
      </c>
      <c r="D102" s="75">
        <v>0</v>
      </c>
      <c r="E102" s="75">
        <v>0</v>
      </c>
      <c r="F102" s="75">
        <v>15503936.435384618</v>
      </c>
      <c r="G102" s="75">
        <v>15503936.435384618</v>
      </c>
      <c r="H102" s="75">
        <v>0</v>
      </c>
      <c r="I102" s="75">
        <v>0</v>
      </c>
      <c r="J102" s="75">
        <v>15503936.435384618</v>
      </c>
      <c r="K102" s="81">
        <v>1</v>
      </c>
    </row>
    <row r="103" spans="1:11" x14ac:dyDescent="0.25">
      <c r="A103" s="82" t="s">
        <v>61</v>
      </c>
      <c r="B103" s="83">
        <v>15503936.435384618</v>
      </c>
      <c r="C103" s="83">
        <v>15503936.435384618</v>
      </c>
      <c r="D103" s="83">
        <v>0</v>
      </c>
      <c r="E103" s="83">
        <v>0</v>
      </c>
      <c r="F103" s="83">
        <v>15503936.435384618</v>
      </c>
      <c r="G103" s="83">
        <v>15503936.435384618</v>
      </c>
      <c r="H103" s="83">
        <v>0</v>
      </c>
      <c r="I103" s="83">
        <v>0</v>
      </c>
      <c r="J103" s="83">
        <v>15503936.435384618</v>
      </c>
      <c r="K103" s="84">
        <v>1</v>
      </c>
    </row>
    <row r="105" spans="1:11" x14ac:dyDescent="0.25">
      <c r="A105" s="79" t="s">
        <v>62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6"/>
    </row>
    <row r="106" spans="1:11" ht="15.75" thickBot="1" x14ac:dyDescent="0.3">
      <c r="A106" s="80" t="s">
        <v>130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v>0</v>
      </c>
      <c r="J106" s="75">
        <v>0</v>
      </c>
      <c r="K106" s="81">
        <v>1</v>
      </c>
    </row>
    <row r="107" spans="1:11" x14ac:dyDescent="0.25">
      <c r="A107" s="82" t="s">
        <v>62</v>
      </c>
      <c r="B107" s="83">
        <v>0</v>
      </c>
      <c r="C107" s="83">
        <v>0</v>
      </c>
      <c r="D107" s="83">
        <v>0</v>
      </c>
      <c r="E107" s="83">
        <v>0</v>
      </c>
      <c r="F107" s="83">
        <v>0</v>
      </c>
      <c r="G107" s="83">
        <v>0</v>
      </c>
      <c r="H107" s="83">
        <v>0</v>
      </c>
      <c r="I107" s="83">
        <v>0</v>
      </c>
      <c r="J107" s="83">
        <v>0</v>
      </c>
      <c r="K107" s="84">
        <v>1</v>
      </c>
    </row>
    <row r="109" spans="1:11" x14ac:dyDescent="0.25">
      <c r="A109" s="79" t="s">
        <v>63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6"/>
    </row>
    <row r="110" spans="1:11" ht="15.75" thickBot="1" x14ac:dyDescent="0.3">
      <c r="A110" s="80" t="s">
        <v>131</v>
      </c>
      <c r="B110" s="75">
        <v>-360368.17375259229</v>
      </c>
      <c r="C110" s="75">
        <v>-360368.17375259229</v>
      </c>
      <c r="D110" s="75">
        <v>0</v>
      </c>
      <c r="E110" s="75">
        <v>0</v>
      </c>
      <c r="F110" s="75">
        <v>-360368.17375259229</v>
      </c>
      <c r="G110" s="75">
        <v>-360368.17375259229</v>
      </c>
      <c r="H110" s="75">
        <v>0</v>
      </c>
      <c r="I110" s="75">
        <v>0</v>
      </c>
      <c r="J110" s="75">
        <v>-360368.17375259229</v>
      </c>
      <c r="K110" s="81">
        <v>1</v>
      </c>
    </row>
    <row r="111" spans="1:11" x14ac:dyDescent="0.25">
      <c r="A111" s="82" t="s">
        <v>63</v>
      </c>
      <c r="B111" s="83">
        <v>-360368.17375259229</v>
      </c>
      <c r="C111" s="83">
        <v>-360368.17375259229</v>
      </c>
      <c r="D111" s="83">
        <v>0</v>
      </c>
      <c r="E111" s="83">
        <v>0</v>
      </c>
      <c r="F111" s="83">
        <v>-360368.17375259229</v>
      </c>
      <c r="G111" s="83">
        <v>-360368.17375259229</v>
      </c>
      <c r="H111" s="83">
        <v>0</v>
      </c>
      <c r="I111" s="83">
        <v>0</v>
      </c>
      <c r="J111" s="83">
        <v>-360368.17375259229</v>
      </c>
      <c r="K111" s="84">
        <v>1</v>
      </c>
    </row>
    <row r="113" spans="1:11" x14ac:dyDescent="0.25">
      <c r="A113" s="79" t="s">
        <v>64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6"/>
    </row>
    <row r="114" spans="1:11" ht="15.75" thickBot="1" x14ac:dyDescent="0.3">
      <c r="A114" s="80" t="s">
        <v>132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  <c r="H114" s="75">
        <v>0</v>
      </c>
      <c r="I114" s="75">
        <v>0</v>
      </c>
      <c r="J114" s="75">
        <v>0</v>
      </c>
      <c r="K114" s="81">
        <v>1</v>
      </c>
    </row>
    <row r="115" spans="1:11" x14ac:dyDescent="0.25">
      <c r="A115" s="82" t="s">
        <v>64</v>
      </c>
      <c r="B115" s="83">
        <v>0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  <c r="J115" s="83">
        <v>0</v>
      </c>
      <c r="K115" s="84">
        <v>1</v>
      </c>
    </row>
    <row r="117" spans="1:11" x14ac:dyDescent="0.25">
      <c r="A117" s="79" t="s">
        <v>65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6"/>
    </row>
    <row r="118" spans="1:11" ht="15.75" thickBot="1" x14ac:dyDescent="0.3">
      <c r="A118" s="80" t="s">
        <v>133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81">
        <v>1</v>
      </c>
    </row>
    <row r="119" spans="1:11" x14ac:dyDescent="0.25">
      <c r="A119" s="82" t="s">
        <v>65</v>
      </c>
      <c r="B119" s="83">
        <v>0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3">
        <v>0</v>
      </c>
      <c r="I119" s="83">
        <v>0</v>
      </c>
      <c r="J119" s="83">
        <v>0</v>
      </c>
      <c r="K119" s="84">
        <v>1</v>
      </c>
    </row>
    <row r="121" spans="1:11" x14ac:dyDescent="0.25">
      <c r="A121" s="79" t="s">
        <v>66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6"/>
    </row>
    <row r="122" spans="1:11" ht="15.75" thickBot="1" x14ac:dyDescent="0.3">
      <c r="A122" s="80" t="s">
        <v>134</v>
      </c>
      <c r="B122" s="75">
        <v>659536.19384615368</v>
      </c>
      <c r="C122" s="75">
        <v>659536.19384615368</v>
      </c>
      <c r="D122" s="75">
        <v>0</v>
      </c>
      <c r="E122" s="75">
        <v>0</v>
      </c>
      <c r="F122" s="75">
        <v>659536.19384615368</v>
      </c>
      <c r="G122" s="75">
        <v>659536.19384615368</v>
      </c>
      <c r="H122" s="75">
        <v>0</v>
      </c>
      <c r="I122" s="75">
        <v>0</v>
      </c>
      <c r="J122" s="75">
        <v>659536.19384615368</v>
      </c>
      <c r="K122" s="81">
        <v>1</v>
      </c>
    </row>
    <row r="123" spans="1:11" x14ac:dyDescent="0.25">
      <c r="A123" s="82" t="s">
        <v>66</v>
      </c>
      <c r="B123" s="83">
        <v>659536.19384615368</v>
      </c>
      <c r="C123" s="83">
        <v>659536.19384615368</v>
      </c>
      <c r="D123" s="83">
        <v>0</v>
      </c>
      <c r="E123" s="83">
        <v>0</v>
      </c>
      <c r="F123" s="83">
        <v>659536.19384615368</v>
      </c>
      <c r="G123" s="83">
        <v>659536.19384615368</v>
      </c>
      <c r="H123" s="83">
        <v>0</v>
      </c>
      <c r="I123" s="83">
        <v>0</v>
      </c>
      <c r="J123" s="83">
        <v>659536.19384615368</v>
      </c>
      <c r="K123" s="84">
        <v>1</v>
      </c>
    </row>
    <row r="125" spans="1:11" x14ac:dyDescent="0.25">
      <c r="A125" s="79" t="s">
        <v>67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6"/>
    </row>
    <row r="126" spans="1:11" ht="15.75" thickBot="1" x14ac:dyDescent="0.3">
      <c r="A126" s="80" t="s">
        <v>135</v>
      </c>
      <c r="B126" s="75">
        <v>10515090.053556614</v>
      </c>
      <c r="C126" s="75">
        <v>10515090.053556614</v>
      </c>
      <c r="D126" s="75">
        <v>0</v>
      </c>
      <c r="E126" s="75">
        <v>0</v>
      </c>
      <c r="F126" s="75">
        <v>10515090.053556614</v>
      </c>
      <c r="G126" s="75">
        <v>10515090.053556614</v>
      </c>
      <c r="H126" s="75">
        <v>0</v>
      </c>
      <c r="I126" s="75">
        <v>0</v>
      </c>
      <c r="J126" s="75">
        <v>10515090.053556614</v>
      </c>
      <c r="K126" s="81">
        <v>1</v>
      </c>
    </row>
    <row r="127" spans="1:11" x14ac:dyDescent="0.25">
      <c r="A127" s="82" t="s">
        <v>67</v>
      </c>
      <c r="B127" s="83">
        <v>10515090.053556614</v>
      </c>
      <c r="C127" s="83">
        <v>10515090.053556614</v>
      </c>
      <c r="D127" s="83">
        <v>0</v>
      </c>
      <c r="E127" s="83">
        <v>0</v>
      </c>
      <c r="F127" s="83">
        <v>10515090.053556614</v>
      </c>
      <c r="G127" s="83">
        <v>10515090.053556614</v>
      </c>
      <c r="H127" s="83">
        <v>0</v>
      </c>
      <c r="I127" s="83">
        <v>0</v>
      </c>
      <c r="J127" s="83">
        <v>10515090.053556614</v>
      </c>
      <c r="K127" s="84">
        <v>1</v>
      </c>
    </row>
    <row r="129" spans="1:11" x14ac:dyDescent="0.25">
      <c r="A129" s="79" t="s">
        <v>68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6"/>
    </row>
    <row r="130" spans="1:11" x14ac:dyDescent="0.25">
      <c r="A130" s="80" t="s">
        <v>136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  <c r="H130" s="75">
        <v>0</v>
      </c>
      <c r="I130" s="75">
        <v>0</v>
      </c>
      <c r="J130" s="75">
        <v>0</v>
      </c>
      <c r="K130" s="81">
        <v>1</v>
      </c>
    </row>
    <row r="131" spans="1:11" ht="15.75" thickBot="1" x14ac:dyDescent="0.3">
      <c r="A131" s="80" t="s">
        <v>137</v>
      </c>
      <c r="B131" s="75">
        <v>-1966975.8907692311</v>
      </c>
      <c r="C131" s="75">
        <v>-1966975.8907692311</v>
      </c>
      <c r="D131" s="75">
        <v>0</v>
      </c>
      <c r="E131" s="75">
        <v>0</v>
      </c>
      <c r="F131" s="75">
        <v>-1966975.8907692311</v>
      </c>
      <c r="G131" s="75">
        <v>-1966975.8907692311</v>
      </c>
      <c r="H131" s="75">
        <v>0</v>
      </c>
      <c r="I131" s="75">
        <v>0</v>
      </c>
      <c r="J131" s="75">
        <v>-1966975.8907692311</v>
      </c>
      <c r="K131" s="81">
        <v>1</v>
      </c>
    </row>
    <row r="132" spans="1:11" x14ac:dyDescent="0.25">
      <c r="A132" s="82" t="s">
        <v>68</v>
      </c>
      <c r="B132" s="83">
        <v>-1966975.8907692311</v>
      </c>
      <c r="C132" s="83">
        <v>-1966975.8907692311</v>
      </c>
      <c r="D132" s="83">
        <v>0</v>
      </c>
      <c r="E132" s="83">
        <v>0</v>
      </c>
      <c r="F132" s="83">
        <v>-1966975.8907692311</v>
      </c>
      <c r="G132" s="83">
        <v>-1966975.8907692311</v>
      </c>
      <c r="H132" s="83">
        <v>0</v>
      </c>
      <c r="I132" s="83">
        <v>0</v>
      </c>
      <c r="J132" s="83">
        <v>-1966975.8907692311</v>
      </c>
      <c r="K132" s="84">
        <v>2</v>
      </c>
    </row>
    <row r="133" spans="1:11" ht="15.75" thickBot="1" x14ac:dyDescent="0.3"/>
    <row r="134" spans="1:11" x14ac:dyDescent="0.25">
      <c r="A134" s="85" t="s">
        <v>58</v>
      </c>
      <c r="B134" s="86">
        <v>29351218.618265562</v>
      </c>
      <c r="C134" s="86">
        <v>29351218.618265562</v>
      </c>
      <c r="D134" s="86">
        <v>0</v>
      </c>
      <c r="E134" s="86">
        <v>0</v>
      </c>
      <c r="F134" s="86">
        <v>29351218.618265562</v>
      </c>
      <c r="G134" s="86">
        <v>29351218.618265562</v>
      </c>
      <c r="H134" s="86">
        <v>0</v>
      </c>
      <c r="I134" s="86">
        <v>0</v>
      </c>
      <c r="J134" s="86">
        <v>29351218.618265562</v>
      </c>
      <c r="K134" s="76">
        <v>11</v>
      </c>
    </row>
    <row r="136" spans="1:11" x14ac:dyDescent="0.25">
      <c r="A136" s="78" t="s">
        <v>69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6"/>
    </row>
    <row r="137" spans="1:11" x14ac:dyDescent="0.25">
      <c r="A137" s="79" t="s">
        <v>70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6"/>
    </row>
    <row r="138" spans="1:11" x14ac:dyDescent="0.25">
      <c r="A138" s="80" t="s">
        <v>138</v>
      </c>
      <c r="B138" s="75">
        <v>2637251.7201923677</v>
      </c>
      <c r="C138" s="75">
        <v>2637251.7201923677</v>
      </c>
      <c r="D138" s="75">
        <v>0</v>
      </c>
      <c r="E138" s="75">
        <v>0</v>
      </c>
      <c r="F138" s="75">
        <v>2637251.7201923677</v>
      </c>
      <c r="G138" s="75">
        <v>2637251.7201923677</v>
      </c>
      <c r="H138" s="75">
        <v>0</v>
      </c>
      <c r="I138" s="75">
        <v>0</v>
      </c>
      <c r="J138" s="75">
        <v>2637251.7201923677</v>
      </c>
      <c r="K138" s="81">
        <v>1</v>
      </c>
    </row>
    <row r="139" spans="1:11" x14ac:dyDescent="0.25">
      <c r="A139" s="80" t="s">
        <v>139</v>
      </c>
      <c r="B139" s="75">
        <v>2283.6092307692275</v>
      </c>
      <c r="C139" s="75">
        <v>2283.6092307692275</v>
      </c>
      <c r="D139" s="75">
        <v>0</v>
      </c>
      <c r="E139" s="75">
        <v>0</v>
      </c>
      <c r="F139" s="75">
        <v>2283.6092307692275</v>
      </c>
      <c r="G139" s="75">
        <v>2283.6092307692275</v>
      </c>
      <c r="H139" s="75">
        <v>0</v>
      </c>
      <c r="I139" s="75">
        <v>0</v>
      </c>
      <c r="J139" s="75">
        <v>2283.6092307692275</v>
      </c>
      <c r="K139" s="81">
        <v>1</v>
      </c>
    </row>
    <row r="140" spans="1:11" x14ac:dyDescent="0.25">
      <c r="A140" s="80" t="s">
        <v>140</v>
      </c>
      <c r="B140" s="75">
        <v>2.0000000004074536E-2</v>
      </c>
      <c r="C140" s="75">
        <v>2.0000000004074536E-2</v>
      </c>
      <c r="D140" s="75">
        <v>0</v>
      </c>
      <c r="E140" s="75">
        <v>0</v>
      </c>
      <c r="F140" s="75">
        <v>2.0000000004074536E-2</v>
      </c>
      <c r="G140" s="75">
        <v>2.0000000004074536E-2</v>
      </c>
      <c r="H140" s="75">
        <v>0</v>
      </c>
      <c r="I140" s="75">
        <v>0</v>
      </c>
      <c r="J140" s="75">
        <v>2.0000000004074536E-2</v>
      </c>
      <c r="K140" s="81">
        <v>1</v>
      </c>
    </row>
    <row r="141" spans="1:11" x14ac:dyDescent="0.25">
      <c r="A141" s="80" t="s">
        <v>141</v>
      </c>
      <c r="B141" s="75">
        <v>1502929.4769230767</v>
      </c>
      <c r="C141" s="75">
        <v>1502929.4769230767</v>
      </c>
      <c r="D141" s="75">
        <v>0</v>
      </c>
      <c r="E141" s="75">
        <v>0</v>
      </c>
      <c r="F141" s="75">
        <v>1502929.4769230767</v>
      </c>
      <c r="G141" s="75">
        <v>1502929.4769230767</v>
      </c>
      <c r="H141" s="75">
        <v>0</v>
      </c>
      <c r="I141" s="75">
        <v>0</v>
      </c>
      <c r="J141" s="75">
        <v>1502929.4769230767</v>
      </c>
      <c r="K141" s="81">
        <v>1</v>
      </c>
    </row>
    <row r="142" spans="1:11" x14ac:dyDescent="0.25">
      <c r="A142" s="80" t="s">
        <v>142</v>
      </c>
      <c r="B142" s="75">
        <v>1132456.8000000005</v>
      </c>
      <c r="C142" s="75">
        <v>1132456.8000000005</v>
      </c>
      <c r="D142" s="75">
        <v>-1132456.8000000005</v>
      </c>
      <c r="E142" s="75">
        <v>0</v>
      </c>
      <c r="F142" s="75">
        <v>0</v>
      </c>
      <c r="G142" s="75">
        <v>1132456.8000000005</v>
      </c>
      <c r="H142" s="75">
        <v>-1132456.8000000005</v>
      </c>
      <c r="I142" s="75">
        <v>0</v>
      </c>
      <c r="J142" s="75">
        <v>0</v>
      </c>
      <c r="K142" s="81">
        <v>1</v>
      </c>
    </row>
    <row r="143" spans="1:11" x14ac:dyDescent="0.25">
      <c r="A143" s="80" t="s">
        <v>143</v>
      </c>
      <c r="B143" s="75">
        <v>343884.53084307694</v>
      </c>
      <c r="C143" s="75">
        <v>343884.53084307694</v>
      </c>
      <c r="D143" s="75">
        <v>-343884.53084307694</v>
      </c>
      <c r="E143" s="75">
        <v>0</v>
      </c>
      <c r="F143" s="75">
        <v>0</v>
      </c>
      <c r="G143" s="75">
        <v>343884.53084307694</v>
      </c>
      <c r="H143" s="75">
        <v>-343884.53084307694</v>
      </c>
      <c r="I143" s="75">
        <v>0</v>
      </c>
      <c r="J143" s="75">
        <v>0</v>
      </c>
      <c r="K143" s="81">
        <v>1</v>
      </c>
    </row>
    <row r="144" spans="1:11" x14ac:dyDescent="0.25">
      <c r="A144" s="80" t="s">
        <v>144</v>
      </c>
      <c r="B144" s="75">
        <v>710109.56538461545</v>
      </c>
      <c r="C144" s="75">
        <v>710109.56538461545</v>
      </c>
      <c r="D144" s="75">
        <v>-710109.56538461545</v>
      </c>
      <c r="E144" s="75">
        <v>0</v>
      </c>
      <c r="F144" s="75">
        <v>0</v>
      </c>
      <c r="G144" s="75">
        <v>710109.56538461545</v>
      </c>
      <c r="H144" s="75">
        <v>-710109.56538461545</v>
      </c>
      <c r="I144" s="75">
        <v>0</v>
      </c>
      <c r="J144" s="75">
        <v>0</v>
      </c>
      <c r="K144" s="81">
        <v>1</v>
      </c>
    </row>
    <row r="145" spans="1:11" ht="15.75" thickBot="1" x14ac:dyDescent="0.3">
      <c r="A145" s="80" t="s">
        <v>145</v>
      </c>
      <c r="B145" s="75">
        <v>-0.16999999992549419</v>
      </c>
      <c r="C145" s="75">
        <v>-0.16999999992549419</v>
      </c>
      <c r="D145" s="75">
        <v>0.16999999992549419</v>
      </c>
      <c r="E145" s="75">
        <v>0</v>
      </c>
      <c r="F145" s="75">
        <v>0</v>
      </c>
      <c r="G145" s="75">
        <v>-0.16999999992549419</v>
      </c>
      <c r="H145" s="75">
        <v>0.16999999992549419</v>
      </c>
      <c r="I145" s="75">
        <v>0</v>
      </c>
      <c r="J145" s="75">
        <v>0</v>
      </c>
      <c r="K145" s="81">
        <v>1</v>
      </c>
    </row>
    <row r="146" spans="1:11" x14ac:dyDescent="0.25">
      <c r="A146" s="82" t="s">
        <v>70</v>
      </c>
      <c r="B146" s="83">
        <v>6328915.5525739072</v>
      </c>
      <c r="C146" s="83">
        <v>6328915.5525739072</v>
      </c>
      <c r="D146" s="83">
        <v>-2186450.7262276933</v>
      </c>
      <c r="E146" s="83">
        <v>0</v>
      </c>
      <c r="F146" s="83">
        <v>4142464.8263462139</v>
      </c>
      <c r="G146" s="83">
        <v>6328915.5525739072</v>
      </c>
      <c r="H146" s="83">
        <v>-2186450.7262276933</v>
      </c>
      <c r="I146" s="83">
        <v>0</v>
      </c>
      <c r="J146" s="83">
        <v>4142464.8263462139</v>
      </c>
      <c r="K146" s="84">
        <v>8</v>
      </c>
    </row>
    <row r="148" spans="1:11" x14ac:dyDescent="0.25">
      <c r="A148" s="79" t="s">
        <v>71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6"/>
    </row>
    <row r="149" spans="1:11" x14ac:dyDescent="0.25">
      <c r="A149" s="80" t="s">
        <v>146</v>
      </c>
      <c r="B149" s="75">
        <v>5004262.9434000012</v>
      </c>
      <c r="C149" s="75">
        <v>5004262.9434000012</v>
      </c>
      <c r="D149" s="75">
        <v>0</v>
      </c>
      <c r="E149" s="75">
        <v>0</v>
      </c>
      <c r="F149" s="75">
        <v>5004262.9434000012</v>
      </c>
      <c r="G149" s="75">
        <v>5004262.9434000012</v>
      </c>
      <c r="H149" s="75">
        <v>0</v>
      </c>
      <c r="I149" s="75">
        <v>0</v>
      </c>
      <c r="J149" s="75">
        <v>5004262.9434000012</v>
      </c>
      <c r="K149" s="81">
        <v>1</v>
      </c>
    </row>
    <row r="150" spans="1:11" x14ac:dyDescent="0.25">
      <c r="A150" s="80" t="s">
        <v>147</v>
      </c>
      <c r="B150" s="75">
        <v>4973.785384615383</v>
      </c>
      <c r="C150" s="75">
        <v>4973.785384615383</v>
      </c>
      <c r="D150" s="75">
        <v>0</v>
      </c>
      <c r="E150" s="75">
        <v>0</v>
      </c>
      <c r="F150" s="75">
        <v>4973.785384615383</v>
      </c>
      <c r="G150" s="75">
        <v>4973.785384615383</v>
      </c>
      <c r="H150" s="75">
        <v>0</v>
      </c>
      <c r="I150" s="75">
        <v>0</v>
      </c>
      <c r="J150" s="75">
        <v>4973.785384615383</v>
      </c>
      <c r="K150" s="81">
        <v>1</v>
      </c>
    </row>
    <row r="151" spans="1:11" ht="15.75" thickBot="1" x14ac:dyDescent="0.3">
      <c r="A151" s="80" t="s">
        <v>148</v>
      </c>
      <c r="B151" s="75">
        <v>1991116.4100000001</v>
      </c>
      <c r="C151" s="75">
        <v>1991116.4100000001</v>
      </c>
      <c r="D151" s="75">
        <v>0</v>
      </c>
      <c r="E151" s="75">
        <v>-248889.57500000004</v>
      </c>
      <c r="F151" s="75">
        <v>1742226.8350000002</v>
      </c>
      <c r="G151" s="75">
        <v>1991116.4100000001</v>
      </c>
      <c r="H151" s="75">
        <v>0</v>
      </c>
      <c r="I151" s="75">
        <v>-248889.57500000004</v>
      </c>
      <c r="J151" s="75">
        <v>1742226.8350000002</v>
      </c>
      <c r="K151" s="81">
        <v>1</v>
      </c>
    </row>
    <row r="152" spans="1:11" x14ac:dyDescent="0.25">
      <c r="A152" s="82" t="s">
        <v>71</v>
      </c>
      <c r="B152" s="83">
        <v>7000353.1387846163</v>
      </c>
      <c r="C152" s="83">
        <v>7000353.1387846163</v>
      </c>
      <c r="D152" s="83">
        <v>0</v>
      </c>
      <c r="E152" s="83">
        <v>-248889.57500000004</v>
      </c>
      <c r="F152" s="83">
        <v>6751463.5637846161</v>
      </c>
      <c r="G152" s="83">
        <v>7000353.1387846163</v>
      </c>
      <c r="H152" s="83">
        <v>0</v>
      </c>
      <c r="I152" s="83">
        <v>-248889.57500000004</v>
      </c>
      <c r="J152" s="83">
        <v>6751463.5637846161</v>
      </c>
      <c r="K152" s="84">
        <v>3</v>
      </c>
    </row>
    <row r="153" spans="1:11" ht="15.75" thickBot="1" x14ac:dyDescent="0.3"/>
    <row r="154" spans="1:11" x14ac:dyDescent="0.25">
      <c r="A154" s="85" t="s">
        <v>69</v>
      </c>
      <c r="B154" s="86">
        <v>13329268.691358523</v>
      </c>
      <c r="C154" s="86">
        <v>13329268.691358523</v>
      </c>
      <c r="D154" s="86">
        <v>-2186450.7262276933</v>
      </c>
      <c r="E154" s="86">
        <v>-248889.57500000004</v>
      </c>
      <c r="F154" s="86">
        <v>10893928.390130829</v>
      </c>
      <c r="G154" s="86">
        <v>13329268.691358523</v>
      </c>
      <c r="H154" s="86">
        <v>-2186450.7262276933</v>
      </c>
      <c r="I154" s="86">
        <v>-248889.57500000004</v>
      </c>
      <c r="J154" s="86">
        <v>10893928.390130829</v>
      </c>
      <c r="K154" s="76">
        <v>11</v>
      </c>
    </row>
    <row r="155" spans="1:11" ht="15.75" thickBot="1" x14ac:dyDescent="0.3"/>
    <row r="156" spans="1:11" x14ac:dyDescent="0.25">
      <c r="A156" s="87" t="s">
        <v>57</v>
      </c>
      <c r="B156" s="86">
        <v>42680487.309624083</v>
      </c>
      <c r="C156" s="86">
        <v>42680487.309624083</v>
      </c>
      <c r="D156" s="86">
        <v>-2186450.7262276933</v>
      </c>
      <c r="E156" s="86">
        <v>-248889.57500000004</v>
      </c>
      <c r="F156" s="86">
        <v>40245147.008396387</v>
      </c>
      <c r="G156" s="86">
        <v>42680487.309624083</v>
      </c>
      <c r="H156" s="86">
        <v>-2186450.7262276933</v>
      </c>
      <c r="I156" s="86">
        <v>-248889.57500000004</v>
      </c>
      <c r="J156" s="86">
        <v>40245147.008396387</v>
      </c>
      <c r="K156" s="76">
        <v>22</v>
      </c>
    </row>
    <row r="158" spans="1:11" x14ac:dyDescent="0.25">
      <c r="A158" s="77" t="s">
        <v>72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6"/>
    </row>
    <row r="159" spans="1:11" x14ac:dyDescent="0.25">
      <c r="A159" s="78" t="s">
        <v>73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6"/>
    </row>
    <row r="160" spans="1:11" x14ac:dyDescent="0.25">
      <c r="A160" s="79" t="s">
        <v>74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76"/>
    </row>
    <row r="161" spans="1:11" x14ac:dyDescent="0.25">
      <c r="A161" s="80" t="s">
        <v>149</v>
      </c>
      <c r="B161" s="75">
        <v>-234165.34999999998</v>
      </c>
      <c r="C161" s="75">
        <v>-234165.34999999998</v>
      </c>
      <c r="D161" s="75">
        <v>0</v>
      </c>
      <c r="E161" s="75">
        <v>0</v>
      </c>
      <c r="F161" s="75">
        <v>-234165.34999999998</v>
      </c>
      <c r="G161" s="75">
        <v>-234165.34999999998</v>
      </c>
      <c r="H161" s="75">
        <v>0</v>
      </c>
      <c r="I161" s="75">
        <v>0</v>
      </c>
      <c r="J161" s="75">
        <v>-234165.34999999998</v>
      </c>
      <c r="K161" s="81">
        <v>1</v>
      </c>
    </row>
    <row r="162" spans="1:11" x14ac:dyDescent="0.25">
      <c r="A162" s="80" t="s">
        <v>150</v>
      </c>
      <c r="B162" s="75">
        <v>-85000</v>
      </c>
      <c r="C162" s="75">
        <v>-85000</v>
      </c>
      <c r="D162" s="75">
        <v>0</v>
      </c>
      <c r="E162" s="75">
        <v>0</v>
      </c>
      <c r="F162" s="75">
        <v>-85000</v>
      </c>
      <c r="G162" s="75">
        <v>-85000</v>
      </c>
      <c r="H162" s="75">
        <v>0</v>
      </c>
      <c r="I162" s="75">
        <v>0</v>
      </c>
      <c r="J162" s="75">
        <v>-85000</v>
      </c>
      <c r="K162" s="81">
        <v>1</v>
      </c>
    </row>
    <row r="163" spans="1:11" x14ac:dyDescent="0.25">
      <c r="A163" s="80" t="s">
        <v>151</v>
      </c>
      <c r="B163" s="75">
        <v>-10626.809992615385</v>
      </c>
      <c r="C163" s="75">
        <v>-10626.809992615385</v>
      </c>
      <c r="D163" s="75">
        <v>0</v>
      </c>
      <c r="E163" s="75">
        <v>0</v>
      </c>
      <c r="F163" s="75">
        <v>-10626.809992615385</v>
      </c>
      <c r="G163" s="75">
        <v>-10626.809992615385</v>
      </c>
      <c r="H163" s="75">
        <v>0</v>
      </c>
      <c r="I163" s="75">
        <v>0</v>
      </c>
      <c r="J163" s="75">
        <v>-10626.809992615385</v>
      </c>
      <c r="K163" s="81">
        <v>1</v>
      </c>
    </row>
    <row r="164" spans="1:11" ht="15.75" thickBot="1" x14ac:dyDescent="0.3">
      <c r="A164" s="80" t="s">
        <v>305</v>
      </c>
      <c r="B164" s="75">
        <v>-3198.0099995999999</v>
      </c>
      <c r="C164" s="75">
        <v>-3198.0099995999999</v>
      </c>
      <c r="D164" s="75">
        <v>0</v>
      </c>
      <c r="E164" s="75">
        <v>0</v>
      </c>
      <c r="F164" s="75">
        <v>-3198.0099995999999</v>
      </c>
      <c r="G164" s="75">
        <v>-3198.0099995999999</v>
      </c>
      <c r="H164" s="75">
        <v>0</v>
      </c>
      <c r="I164" s="75">
        <v>0</v>
      </c>
      <c r="J164" s="75">
        <v>-3198.0099995999999</v>
      </c>
      <c r="K164" s="81">
        <v>1</v>
      </c>
    </row>
    <row r="165" spans="1:11" x14ac:dyDescent="0.25">
      <c r="A165" s="82" t="s">
        <v>74</v>
      </c>
      <c r="B165" s="83">
        <v>-332990.16999221535</v>
      </c>
      <c r="C165" s="83">
        <v>-332990.16999221535</v>
      </c>
      <c r="D165" s="83">
        <v>0</v>
      </c>
      <c r="E165" s="83">
        <v>0</v>
      </c>
      <c r="F165" s="83">
        <v>-332990.16999221535</v>
      </c>
      <c r="G165" s="83">
        <v>-332990.16999221535</v>
      </c>
      <c r="H165" s="83">
        <v>0</v>
      </c>
      <c r="I165" s="83">
        <v>0</v>
      </c>
      <c r="J165" s="83">
        <v>-332990.16999221535</v>
      </c>
      <c r="K165" s="84">
        <v>4</v>
      </c>
    </row>
    <row r="166" spans="1:11" ht="15.75" thickBot="1" x14ac:dyDescent="0.3"/>
    <row r="167" spans="1:11" x14ac:dyDescent="0.25">
      <c r="A167" s="85" t="s">
        <v>73</v>
      </c>
      <c r="B167" s="86">
        <v>-332990.16999221535</v>
      </c>
      <c r="C167" s="86">
        <v>-332990.16999221535</v>
      </c>
      <c r="D167" s="86">
        <v>0</v>
      </c>
      <c r="E167" s="86">
        <v>0</v>
      </c>
      <c r="F167" s="86">
        <v>-332990.16999221535</v>
      </c>
      <c r="G167" s="86">
        <v>-332990.16999221535</v>
      </c>
      <c r="H167" s="86">
        <v>0</v>
      </c>
      <c r="I167" s="86">
        <v>0</v>
      </c>
      <c r="J167" s="86">
        <v>-332990.16999221535</v>
      </c>
      <c r="K167" s="76">
        <v>4</v>
      </c>
    </row>
    <row r="169" spans="1:11" x14ac:dyDescent="0.25">
      <c r="A169" s="78" t="s">
        <v>75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6"/>
    </row>
    <row r="170" spans="1:11" x14ac:dyDescent="0.25">
      <c r="A170" s="79" t="s">
        <v>76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6"/>
    </row>
    <row r="171" spans="1:11" ht="15.75" thickBot="1" x14ac:dyDescent="0.3">
      <c r="A171" s="80" t="s">
        <v>152</v>
      </c>
      <c r="B171" s="75">
        <v>-10973113.19846154</v>
      </c>
      <c r="C171" s="75">
        <v>-10973113.19846154</v>
      </c>
      <c r="D171" s="75">
        <v>0</v>
      </c>
      <c r="E171" s="75">
        <v>0</v>
      </c>
      <c r="F171" s="75">
        <v>-10973113.19846154</v>
      </c>
      <c r="G171" s="75">
        <v>-10973113.19846154</v>
      </c>
      <c r="H171" s="75">
        <v>0</v>
      </c>
      <c r="I171" s="75">
        <v>0</v>
      </c>
      <c r="J171" s="75">
        <v>-10973113.19846154</v>
      </c>
      <c r="K171" s="81">
        <v>1</v>
      </c>
    </row>
    <row r="172" spans="1:11" x14ac:dyDescent="0.25">
      <c r="A172" s="82" t="s">
        <v>76</v>
      </c>
      <c r="B172" s="83">
        <v>-10973113.19846154</v>
      </c>
      <c r="C172" s="83">
        <v>-10973113.19846154</v>
      </c>
      <c r="D172" s="83">
        <v>0</v>
      </c>
      <c r="E172" s="83">
        <v>0</v>
      </c>
      <c r="F172" s="83">
        <v>-10973113.19846154</v>
      </c>
      <c r="G172" s="83">
        <v>-10973113.19846154</v>
      </c>
      <c r="H172" s="83">
        <v>0</v>
      </c>
      <c r="I172" s="83">
        <v>0</v>
      </c>
      <c r="J172" s="83">
        <v>-10973113.19846154</v>
      </c>
      <c r="K172" s="84">
        <v>1</v>
      </c>
    </row>
    <row r="174" spans="1:11" x14ac:dyDescent="0.25">
      <c r="A174" s="79" t="s">
        <v>77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6"/>
    </row>
    <row r="175" spans="1:11" ht="15.75" thickBot="1" x14ac:dyDescent="0.3">
      <c r="A175" s="80" t="s">
        <v>153</v>
      </c>
      <c r="B175" s="75">
        <v>-2168521.3400000003</v>
      </c>
      <c r="C175" s="75">
        <v>-2168521.3400000003</v>
      </c>
      <c r="D175" s="75">
        <v>0</v>
      </c>
      <c r="E175" s="75">
        <v>0</v>
      </c>
      <c r="F175" s="75">
        <v>-2168521.3400000003</v>
      </c>
      <c r="G175" s="75">
        <v>-2168521.3400000003</v>
      </c>
      <c r="H175" s="75">
        <v>0</v>
      </c>
      <c r="I175" s="75">
        <v>0</v>
      </c>
      <c r="J175" s="75">
        <v>-2168521.3400000003</v>
      </c>
      <c r="K175" s="81">
        <v>1</v>
      </c>
    </row>
    <row r="176" spans="1:11" x14ac:dyDescent="0.25">
      <c r="A176" s="82" t="s">
        <v>77</v>
      </c>
      <c r="B176" s="83">
        <v>-2168521.3400000003</v>
      </c>
      <c r="C176" s="83">
        <v>-2168521.3400000003</v>
      </c>
      <c r="D176" s="83">
        <v>0</v>
      </c>
      <c r="E176" s="83">
        <v>0</v>
      </c>
      <c r="F176" s="83">
        <v>-2168521.3400000003</v>
      </c>
      <c r="G176" s="83">
        <v>-2168521.3400000003</v>
      </c>
      <c r="H176" s="83">
        <v>0</v>
      </c>
      <c r="I176" s="83">
        <v>0</v>
      </c>
      <c r="J176" s="83">
        <v>-2168521.3400000003</v>
      </c>
      <c r="K176" s="84">
        <v>1</v>
      </c>
    </row>
    <row r="178" spans="1:11" x14ac:dyDescent="0.25">
      <c r="A178" s="79" t="s">
        <v>78</v>
      </c>
      <c r="B178" s="75"/>
      <c r="C178" s="75"/>
      <c r="D178" s="75"/>
      <c r="E178" s="75"/>
      <c r="F178" s="75"/>
      <c r="G178" s="75"/>
      <c r="H178" s="75"/>
      <c r="I178" s="75"/>
      <c r="J178" s="75"/>
      <c r="K178" s="76"/>
    </row>
    <row r="179" spans="1:11" x14ac:dyDescent="0.25">
      <c r="A179" s="80" t="s">
        <v>154</v>
      </c>
      <c r="B179" s="75">
        <v>-1523810.1863130678</v>
      </c>
      <c r="C179" s="75">
        <v>-1523810.1863130678</v>
      </c>
      <c r="D179" s="75">
        <v>0</v>
      </c>
      <c r="E179" s="75">
        <v>0</v>
      </c>
      <c r="F179" s="75">
        <v>-1523810.1863130678</v>
      </c>
      <c r="G179" s="75">
        <v>-1523810.1863130678</v>
      </c>
      <c r="H179" s="75">
        <v>0</v>
      </c>
      <c r="I179" s="75">
        <v>0</v>
      </c>
      <c r="J179" s="75">
        <v>-1523810.1863130678</v>
      </c>
      <c r="K179" s="81">
        <v>1</v>
      </c>
    </row>
    <row r="180" spans="1:11" x14ac:dyDescent="0.25">
      <c r="A180" s="80" t="s">
        <v>155</v>
      </c>
      <c r="B180" s="75">
        <v>-103830.99537126582</v>
      </c>
      <c r="C180" s="75">
        <v>-103830.99537126582</v>
      </c>
      <c r="D180" s="75">
        <v>0</v>
      </c>
      <c r="E180" s="75">
        <v>0</v>
      </c>
      <c r="F180" s="75">
        <v>-103830.99537126582</v>
      </c>
      <c r="G180" s="75">
        <v>-103830.99537126582</v>
      </c>
      <c r="H180" s="75">
        <v>0</v>
      </c>
      <c r="I180" s="75">
        <v>0</v>
      </c>
      <c r="J180" s="75">
        <v>-103830.99537126582</v>
      </c>
      <c r="K180" s="81">
        <v>1</v>
      </c>
    </row>
    <row r="181" spans="1:11" x14ac:dyDescent="0.25">
      <c r="A181" s="80" t="s">
        <v>156</v>
      </c>
      <c r="B181" s="75">
        <v>-155827.74560584605</v>
      </c>
      <c r="C181" s="75">
        <v>-155827.74560584605</v>
      </c>
      <c r="D181" s="75">
        <v>0</v>
      </c>
      <c r="E181" s="75">
        <v>0</v>
      </c>
      <c r="F181" s="75">
        <v>-155827.74560584605</v>
      </c>
      <c r="G181" s="75">
        <v>-155827.74560584605</v>
      </c>
      <c r="H181" s="75">
        <v>0</v>
      </c>
      <c r="I181" s="75">
        <v>0</v>
      </c>
      <c r="J181" s="75">
        <v>-155827.74560584605</v>
      </c>
      <c r="K181" s="81">
        <v>1</v>
      </c>
    </row>
    <row r="182" spans="1:11" x14ac:dyDescent="0.25">
      <c r="A182" s="80" t="s">
        <v>157</v>
      </c>
      <c r="B182" s="75">
        <v>-131068.66411538461</v>
      </c>
      <c r="C182" s="75">
        <v>-131068.66411538461</v>
      </c>
      <c r="D182" s="75">
        <v>0</v>
      </c>
      <c r="E182" s="75">
        <v>0</v>
      </c>
      <c r="F182" s="75">
        <v>-131068.66411538461</v>
      </c>
      <c r="G182" s="75">
        <v>-131068.66411538461</v>
      </c>
      <c r="H182" s="75">
        <v>0</v>
      </c>
      <c r="I182" s="75">
        <v>0</v>
      </c>
      <c r="J182" s="75">
        <v>-131068.66411538461</v>
      </c>
      <c r="K182" s="81">
        <v>1</v>
      </c>
    </row>
    <row r="183" spans="1:11" ht="15.75" thickBot="1" x14ac:dyDescent="0.3">
      <c r="A183" s="80" t="s">
        <v>158</v>
      </c>
      <c r="B183" s="75">
        <v>-2012645.542628204</v>
      </c>
      <c r="C183" s="75">
        <v>-2012645.542628204</v>
      </c>
      <c r="D183" s="75">
        <v>0</v>
      </c>
      <c r="E183" s="75">
        <v>0</v>
      </c>
      <c r="F183" s="75">
        <v>-2012645.542628204</v>
      </c>
      <c r="G183" s="75">
        <v>-2012645.542628204</v>
      </c>
      <c r="H183" s="75">
        <v>0</v>
      </c>
      <c r="I183" s="75">
        <v>0</v>
      </c>
      <c r="J183" s="75">
        <v>-2012645.542628204</v>
      </c>
      <c r="K183" s="81">
        <v>1</v>
      </c>
    </row>
    <row r="184" spans="1:11" x14ac:dyDescent="0.25">
      <c r="A184" s="82" t="s">
        <v>78</v>
      </c>
      <c r="B184" s="83">
        <v>-3927183.1340337684</v>
      </c>
      <c r="C184" s="83">
        <v>-3927183.1340337684</v>
      </c>
      <c r="D184" s="83">
        <v>0</v>
      </c>
      <c r="E184" s="83">
        <v>0</v>
      </c>
      <c r="F184" s="83">
        <v>-3927183.1340337684</v>
      </c>
      <c r="G184" s="83">
        <v>-3927183.1340337684</v>
      </c>
      <c r="H184" s="83">
        <v>0</v>
      </c>
      <c r="I184" s="83">
        <v>0</v>
      </c>
      <c r="J184" s="83">
        <v>-3927183.1340337684</v>
      </c>
      <c r="K184" s="84">
        <v>5</v>
      </c>
    </row>
    <row r="186" spans="1:11" x14ac:dyDescent="0.25">
      <c r="A186" s="79" t="s">
        <v>79</v>
      </c>
      <c r="B186" s="75"/>
      <c r="C186" s="75"/>
      <c r="D186" s="75"/>
      <c r="E186" s="75"/>
      <c r="F186" s="75"/>
      <c r="G186" s="75"/>
      <c r="H186" s="75"/>
      <c r="I186" s="75"/>
      <c r="J186" s="75"/>
      <c r="K186" s="76"/>
    </row>
    <row r="187" spans="1:11" ht="15.75" thickBot="1" x14ac:dyDescent="0.3">
      <c r="A187" s="80" t="s">
        <v>159</v>
      </c>
      <c r="B187" s="75">
        <v>-938260.67775662604</v>
      </c>
      <c r="C187" s="75">
        <v>-938260.67775662604</v>
      </c>
      <c r="D187" s="75">
        <v>0</v>
      </c>
      <c r="E187" s="75">
        <v>0</v>
      </c>
      <c r="F187" s="75">
        <v>-938260.67775662604</v>
      </c>
      <c r="G187" s="75">
        <v>-938260.67775662604</v>
      </c>
      <c r="H187" s="75">
        <v>0</v>
      </c>
      <c r="I187" s="75">
        <v>0</v>
      </c>
      <c r="J187" s="75">
        <v>-938260.67775662604</v>
      </c>
      <c r="K187" s="81">
        <v>1</v>
      </c>
    </row>
    <row r="188" spans="1:11" x14ac:dyDescent="0.25">
      <c r="A188" s="82" t="s">
        <v>79</v>
      </c>
      <c r="B188" s="83">
        <v>-938260.67775662604</v>
      </c>
      <c r="C188" s="83">
        <v>-938260.67775662604</v>
      </c>
      <c r="D188" s="83">
        <v>0</v>
      </c>
      <c r="E188" s="83">
        <v>0</v>
      </c>
      <c r="F188" s="83">
        <v>-938260.67775662604</v>
      </c>
      <c r="G188" s="83">
        <v>-938260.67775662604</v>
      </c>
      <c r="H188" s="83">
        <v>0</v>
      </c>
      <c r="I188" s="83">
        <v>0</v>
      </c>
      <c r="J188" s="83">
        <v>-938260.67775662604</v>
      </c>
      <c r="K188" s="84">
        <v>1</v>
      </c>
    </row>
    <row r="190" spans="1:11" x14ac:dyDescent="0.25">
      <c r="A190" s="79" t="s">
        <v>80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6"/>
    </row>
    <row r="191" spans="1:11" ht="15.75" thickBot="1" x14ac:dyDescent="0.3">
      <c r="A191" s="80" t="s">
        <v>160</v>
      </c>
      <c r="B191" s="75">
        <v>-760127.73334335373</v>
      </c>
      <c r="C191" s="75">
        <v>-760127.73334335373</v>
      </c>
      <c r="D191" s="75">
        <v>0</v>
      </c>
      <c r="E191" s="75">
        <v>0</v>
      </c>
      <c r="F191" s="75">
        <v>-760127.73334335373</v>
      </c>
      <c r="G191" s="75">
        <v>-760127.73334335373</v>
      </c>
      <c r="H191" s="75">
        <v>0</v>
      </c>
      <c r="I191" s="75">
        <v>0</v>
      </c>
      <c r="J191" s="75">
        <v>-760127.73334335373</v>
      </c>
      <c r="K191" s="81">
        <v>1</v>
      </c>
    </row>
    <row r="192" spans="1:11" x14ac:dyDescent="0.25">
      <c r="A192" s="82" t="s">
        <v>80</v>
      </c>
      <c r="B192" s="83">
        <v>-760127.73334335373</v>
      </c>
      <c r="C192" s="83">
        <v>-760127.73334335373</v>
      </c>
      <c r="D192" s="83">
        <v>0</v>
      </c>
      <c r="E192" s="83">
        <v>0</v>
      </c>
      <c r="F192" s="83">
        <v>-760127.73334335373</v>
      </c>
      <c r="G192" s="83">
        <v>-760127.73334335373</v>
      </c>
      <c r="H192" s="83">
        <v>0</v>
      </c>
      <c r="I192" s="83">
        <v>0</v>
      </c>
      <c r="J192" s="83">
        <v>-760127.73334335373</v>
      </c>
      <c r="K192" s="84">
        <v>1</v>
      </c>
    </row>
    <row r="194" spans="1:11" x14ac:dyDescent="0.25">
      <c r="A194" s="79" t="s">
        <v>81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6"/>
    </row>
    <row r="195" spans="1:11" ht="15.75" thickBot="1" x14ac:dyDescent="0.3">
      <c r="A195" s="80" t="s">
        <v>161</v>
      </c>
      <c r="B195" s="75">
        <v>-2366634.3345175395</v>
      </c>
      <c r="C195" s="75">
        <v>-2366634.3345175395</v>
      </c>
      <c r="D195" s="75">
        <v>0</v>
      </c>
      <c r="E195" s="75">
        <v>0</v>
      </c>
      <c r="F195" s="75">
        <v>-2366634.3345175395</v>
      </c>
      <c r="G195" s="75">
        <v>-2366634.3345175395</v>
      </c>
      <c r="H195" s="75">
        <v>0</v>
      </c>
      <c r="I195" s="75">
        <v>0</v>
      </c>
      <c r="J195" s="75">
        <v>-2366634.3345175395</v>
      </c>
      <c r="K195" s="81">
        <v>1</v>
      </c>
    </row>
    <row r="196" spans="1:11" x14ac:dyDescent="0.25">
      <c r="A196" s="82" t="s">
        <v>81</v>
      </c>
      <c r="B196" s="83">
        <v>-2366634.3345175395</v>
      </c>
      <c r="C196" s="83">
        <v>-2366634.3345175395</v>
      </c>
      <c r="D196" s="83">
        <v>0</v>
      </c>
      <c r="E196" s="83">
        <v>0</v>
      </c>
      <c r="F196" s="83">
        <v>-2366634.3345175395</v>
      </c>
      <c r="G196" s="83">
        <v>-2366634.3345175395</v>
      </c>
      <c r="H196" s="83">
        <v>0</v>
      </c>
      <c r="I196" s="83">
        <v>0</v>
      </c>
      <c r="J196" s="83">
        <v>-2366634.3345175395</v>
      </c>
      <c r="K196" s="84">
        <v>1</v>
      </c>
    </row>
    <row r="197" spans="1:11" ht="15.75" thickBot="1" x14ac:dyDescent="0.3"/>
    <row r="198" spans="1:11" x14ac:dyDescent="0.25">
      <c r="A198" s="85" t="s">
        <v>75</v>
      </c>
      <c r="B198" s="86">
        <v>-21133840.418112829</v>
      </c>
      <c r="C198" s="86">
        <v>-21133840.418112829</v>
      </c>
      <c r="D198" s="86">
        <v>0</v>
      </c>
      <c r="E198" s="86">
        <v>0</v>
      </c>
      <c r="F198" s="86">
        <v>-21133840.418112829</v>
      </c>
      <c r="G198" s="86">
        <v>-21133840.418112829</v>
      </c>
      <c r="H198" s="86">
        <v>0</v>
      </c>
      <c r="I198" s="86">
        <v>0</v>
      </c>
      <c r="J198" s="86">
        <v>-21133840.418112829</v>
      </c>
      <c r="K198" s="76">
        <v>10</v>
      </c>
    </row>
    <row r="200" spans="1:11" x14ac:dyDescent="0.25">
      <c r="A200" s="78" t="s">
        <v>82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76"/>
    </row>
    <row r="201" spans="1:11" x14ac:dyDescent="0.25">
      <c r="A201" s="79" t="s">
        <v>83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6"/>
    </row>
    <row r="202" spans="1:11" ht="15.75" thickBot="1" x14ac:dyDescent="0.3">
      <c r="A202" s="80" t="s">
        <v>162</v>
      </c>
      <c r="B202" s="75">
        <v>0</v>
      </c>
      <c r="C202" s="75">
        <v>0</v>
      </c>
      <c r="D202" s="75">
        <v>0</v>
      </c>
      <c r="E202" s="75">
        <v>0</v>
      </c>
      <c r="F202" s="75">
        <v>0</v>
      </c>
      <c r="G202" s="75">
        <v>0</v>
      </c>
      <c r="H202" s="75">
        <v>0</v>
      </c>
      <c r="I202" s="75">
        <v>0</v>
      </c>
      <c r="J202" s="75">
        <v>0</v>
      </c>
      <c r="K202" s="81">
        <v>1</v>
      </c>
    </row>
    <row r="203" spans="1:11" x14ac:dyDescent="0.25">
      <c r="A203" s="82" t="s">
        <v>83</v>
      </c>
      <c r="B203" s="83">
        <v>0</v>
      </c>
      <c r="C203" s="83">
        <v>0</v>
      </c>
      <c r="D203" s="83">
        <v>0</v>
      </c>
      <c r="E203" s="83">
        <v>0</v>
      </c>
      <c r="F203" s="83">
        <v>0</v>
      </c>
      <c r="G203" s="83">
        <v>0</v>
      </c>
      <c r="H203" s="83">
        <v>0</v>
      </c>
      <c r="I203" s="83">
        <v>0</v>
      </c>
      <c r="J203" s="83">
        <v>0</v>
      </c>
      <c r="K203" s="84">
        <v>1</v>
      </c>
    </row>
    <row r="205" spans="1:11" x14ac:dyDescent="0.25">
      <c r="A205" s="79" t="s">
        <v>84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6"/>
    </row>
    <row r="206" spans="1:11" x14ac:dyDescent="0.25">
      <c r="A206" s="80" t="s">
        <v>163</v>
      </c>
      <c r="B206" s="75">
        <v>-9.9999999999999985E-3</v>
      </c>
      <c r="C206" s="75">
        <v>-9.9999999999999985E-3</v>
      </c>
      <c r="D206" s="75">
        <v>0</v>
      </c>
      <c r="E206" s="75">
        <v>0</v>
      </c>
      <c r="F206" s="75">
        <v>-9.9999999999999985E-3</v>
      </c>
      <c r="G206" s="75">
        <v>-9.9999999999999985E-3</v>
      </c>
      <c r="H206" s="75">
        <v>0</v>
      </c>
      <c r="I206" s="75">
        <v>0</v>
      </c>
      <c r="J206" s="75">
        <v>-9.9999999999999985E-3</v>
      </c>
      <c r="K206" s="81">
        <v>1</v>
      </c>
    </row>
    <row r="207" spans="1:11" x14ac:dyDescent="0.25">
      <c r="A207" s="80" t="s">
        <v>164</v>
      </c>
      <c r="B207" s="75">
        <v>0</v>
      </c>
      <c r="C207" s="75">
        <v>0</v>
      </c>
      <c r="D207" s="75">
        <v>0</v>
      </c>
      <c r="E207" s="75">
        <v>0</v>
      </c>
      <c r="F207" s="75">
        <v>0</v>
      </c>
      <c r="G207" s="75">
        <v>0</v>
      </c>
      <c r="H207" s="75">
        <v>0</v>
      </c>
      <c r="I207" s="75">
        <v>0</v>
      </c>
      <c r="J207" s="75">
        <v>0</v>
      </c>
      <c r="K207" s="81">
        <v>1</v>
      </c>
    </row>
    <row r="208" spans="1:11" x14ac:dyDescent="0.25">
      <c r="A208" s="80" t="s">
        <v>165</v>
      </c>
      <c r="B208" s="75">
        <v>-1324467.6923076923</v>
      </c>
      <c r="C208" s="75">
        <v>-1324467.6923076923</v>
      </c>
      <c r="D208" s="75">
        <v>0</v>
      </c>
      <c r="E208" s="75">
        <v>0</v>
      </c>
      <c r="F208" s="75">
        <v>-1324467.6923076923</v>
      </c>
      <c r="G208" s="75">
        <v>-1324467.6923076923</v>
      </c>
      <c r="H208" s="75">
        <v>0</v>
      </c>
      <c r="I208" s="75">
        <v>0</v>
      </c>
      <c r="J208" s="75">
        <v>-1324467.6923076923</v>
      </c>
      <c r="K208" s="81">
        <v>1</v>
      </c>
    </row>
    <row r="209" spans="1:11" ht="15.75" thickBot="1" x14ac:dyDescent="0.3">
      <c r="A209" s="80" t="s">
        <v>166</v>
      </c>
      <c r="B209" s="75">
        <v>0</v>
      </c>
      <c r="C209" s="75">
        <v>0</v>
      </c>
      <c r="D209" s="75">
        <v>0</v>
      </c>
      <c r="E209" s="75">
        <v>0</v>
      </c>
      <c r="F209" s="75">
        <v>0</v>
      </c>
      <c r="G209" s="75">
        <v>0</v>
      </c>
      <c r="H209" s="75">
        <v>0</v>
      </c>
      <c r="I209" s="75">
        <v>0</v>
      </c>
      <c r="J209" s="75">
        <v>0</v>
      </c>
      <c r="K209" s="81">
        <v>1</v>
      </c>
    </row>
    <row r="210" spans="1:11" x14ac:dyDescent="0.25">
      <c r="A210" s="82" t="s">
        <v>84</v>
      </c>
      <c r="B210" s="83">
        <v>-1324467.7023076923</v>
      </c>
      <c r="C210" s="83">
        <v>-1324467.7023076923</v>
      </c>
      <c r="D210" s="83">
        <v>0</v>
      </c>
      <c r="E210" s="83">
        <v>0</v>
      </c>
      <c r="F210" s="83">
        <v>-1324467.7023076923</v>
      </c>
      <c r="G210" s="83">
        <v>-1324467.7023076923</v>
      </c>
      <c r="H210" s="83">
        <v>0</v>
      </c>
      <c r="I210" s="83">
        <v>0</v>
      </c>
      <c r="J210" s="83">
        <v>-1324467.7023076923</v>
      </c>
      <c r="K210" s="84">
        <v>4</v>
      </c>
    </row>
    <row r="211" spans="1:11" ht="15.75" thickBot="1" x14ac:dyDescent="0.3"/>
    <row r="212" spans="1:11" x14ac:dyDescent="0.25">
      <c r="A212" s="85" t="s">
        <v>82</v>
      </c>
      <c r="B212" s="86">
        <v>-1324467.7023076923</v>
      </c>
      <c r="C212" s="86">
        <v>-1324467.7023076923</v>
      </c>
      <c r="D212" s="86">
        <v>0</v>
      </c>
      <c r="E212" s="86">
        <v>0</v>
      </c>
      <c r="F212" s="86">
        <v>-1324467.7023076923</v>
      </c>
      <c r="G212" s="86">
        <v>-1324467.7023076923</v>
      </c>
      <c r="H212" s="86">
        <v>0</v>
      </c>
      <c r="I212" s="86">
        <v>0</v>
      </c>
      <c r="J212" s="86">
        <v>-1324467.7023076923</v>
      </c>
      <c r="K212" s="76">
        <v>5</v>
      </c>
    </row>
    <row r="213" spans="1:11" ht="15.75" thickBot="1" x14ac:dyDescent="0.3"/>
    <row r="214" spans="1:11" x14ac:dyDescent="0.25">
      <c r="A214" s="87" t="s">
        <v>72</v>
      </c>
      <c r="B214" s="86">
        <v>-22791298.290412739</v>
      </c>
      <c r="C214" s="86">
        <v>-22791298.290412739</v>
      </c>
      <c r="D214" s="86">
        <v>0</v>
      </c>
      <c r="E214" s="86">
        <v>0</v>
      </c>
      <c r="F214" s="86">
        <v>-22791298.290412739</v>
      </c>
      <c r="G214" s="86">
        <v>-22791298.290412739</v>
      </c>
      <c r="H214" s="86">
        <v>0</v>
      </c>
      <c r="I214" s="86">
        <v>0</v>
      </c>
      <c r="J214" s="86">
        <v>-22791298.290412739</v>
      </c>
      <c r="K214" s="76">
        <v>19</v>
      </c>
    </row>
    <row r="215" spans="1:11" ht="15.75" thickBot="1" x14ac:dyDescent="0.3"/>
    <row r="216" spans="1:11" x14ac:dyDescent="0.25">
      <c r="A216" s="87" t="s">
        <v>46</v>
      </c>
      <c r="B216" s="86">
        <v>507517643.94286191</v>
      </c>
      <c r="C216" s="86">
        <v>507517643.94286191</v>
      </c>
      <c r="D216" s="86">
        <v>-60413709.212912798</v>
      </c>
      <c r="E216" s="86">
        <v>40318889.650297947</v>
      </c>
      <c r="F216" s="86">
        <v>487422824.38024694</v>
      </c>
      <c r="G216" s="86">
        <v>507517643.94286191</v>
      </c>
      <c r="H216" s="86">
        <v>-60413709.212912798</v>
      </c>
      <c r="I216" s="86">
        <v>40318889.650297947</v>
      </c>
      <c r="J216" s="86">
        <v>487422824.38024694</v>
      </c>
      <c r="K216" s="76">
        <v>93</v>
      </c>
    </row>
  </sheetData>
  <mergeCells count="2">
    <mergeCell ref="A6:A7"/>
    <mergeCell ref="B6:K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49B7-2536-4704-B6E3-F9E2A9DACF69}">
  <dimension ref="A1:B148"/>
  <sheetViews>
    <sheetView tabSelected="1" zoomScale="80" zoomScaleNormal="80" workbookViewId="0">
      <pane xSplit="1" ySplit="7" topLeftCell="B8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65" bestFit="1" customWidth="1"/>
    <col min="2" max="2" width="15" bestFit="1" customWidth="1"/>
  </cols>
  <sheetData>
    <row r="1" spans="1:2" x14ac:dyDescent="0.25">
      <c r="A1" s="107" t="s">
        <v>323</v>
      </c>
    </row>
    <row r="2" spans="1:2" x14ac:dyDescent="0.25">
      <c r="A2" s="107" t="s">
        <v>318</v>
      </c>
    </row>
    <row r="3" spans="1:2" ht="15.75" thickBot="1" x14ac:dyDescent="0.3">
      <c r="A3" s="47"/>
      <c r="B3" s="47"/>
    </row>
    <row r="4" spans="1:2" x14ac:dyDescent="0.25">
      <c r="A4" s="56" t="s">
        <v>281</v>
      </c>
      <c r="B4" s="54"/>
    </row>
    <row r="5" spans="1:2" ht="15.75" thickBot="1" x14ac:dyDescent="0.3">
      <c r="A5" s="55"/>
      <c r="B5" s="55"/>
    </row>
    <row r="6" spans="1:2" ht="26.25" customHeight="1" thickBot="1" x14ac:dyDescent="0.3">
      <c r="A6" s="106" t="s">
        <v>282</v>
      </c>
      <c r="B6" s="57" t="s">
        <v>283</v>
      </c>
    </row>
    <row r="7" spans="1:2" ht="15.75" thickBot="1" x14ac:dyDescent="0.3">
      <c r="A7" s="106"/>
      <c r="B7" s="57" t="s">
        <v>31</v>
      </c>
    </row>
    <row r="8" spans="1:2" x14ac:dyDescent="0.25">
      <c r="A8" s="58" t="s">
        <v>90</v>
      </c>
      <c r="B8" s="59"/>
    </row>
    <row r="9" spans="1:2" x14ac:dyDescent="0.25">
      <c r="A9" s="60" t="s">
        <v>170</v>
      </c>
      <c r="B9" s="59"/>
    </row>
    <row r="10" spans="1:2" x14ac:dyDescent="0.25">
      <c r="A10" s="61" t="s">
        <v>171</v>
      </c>
      <c r="B10" s="59"/>
    </row>
    <row r="11" spans="1:2" x14ac:dyDescent="0.25">
      <c r="A11" s="62" t="s">
        <v>172</v>
      </c>
      <c r="B11" s="59"/>
    </row>
    <row r="12" spans="1:2" x14ac:dyDescent="0.25">
      <c r="A12" s="63" t="s">
        <v>173</v>
      </c>
      <c r="B12" s="59"/>
    </row>
    <row r="13" spans="1:2" x14ac:dyDescent="0.25">
      <c r="A13" s="64" t="s">
        <v>174</v>
      </c>
      <c r="B13" s="59"/>
    </row>
    <row r="14" spans="1:2" x14ac:dyDescent="0.25">
      <c r="A14" s="65" t="s">
        <v>175</v>
      </c>
      <c r="B14" s="67">
        <v>-26057970.505970359</v>
      </c>
    </row>
    <row r="15" spans="1:2" x14ac:dyDescent="0.25">
      <c r="A15" s="65" t="s">
        <v>176</v>
      </c>
      <c r="B15" s="67">
        <v>-1600252.4456987784</v>
      </c>
    </row>
    <row r="16" spans="1:2" x14ac:dyDescent="0.25">
      <c r="A16" s="65" t="s">
        <v>177</v>
      </c>
      <c r="B16" s="67">
        <v>-1558373.8391948412</v>
      </c>
    </row>
    <row r="17" spans="1:2" x14ac:dyDescent="0.25">
      <c r="A17" s="65" t="s">
        <v>178</v>
      </c>
      <c r="B17" s="67">
        <v>-13935947.259999998</v>
      </c>
    </row>
    <row r="18" spans="1:2" x14ac:dyDescent="0.25">
      <c r="A18" s="65" t="s">
        <v>179</v>
      </c>
      <c r="B18" s="67">
        <v>-10427693.391673787</v>
      </c>
    </row>
    <row r="19" spans="1:2" ht="15.75" thickBot="1" x14ac:dyDescent="0.3">
      <c r="A19" s="65" t="s">
        <v>180</v>
      </c>
      <c r="B19" s="67">
        <v>-19931583.620000001</v>
      </c>
    </row>
    <row r="20" spans="1:2" x14ac:dyDescent="0.25">
      <c r="A20" s="66" t="s">
        <v>174</v>
      </c>
      <c r="B20" s="68">
        <v>-73511821.062537774</v>
      </c>
    </row>
    <row r="21" spans="1:2" ht="15.75" thickBot="1" x14ac:dyDescent="0.3">
      <c r="A21" s="54"/>
      <c r="B21" s="69"/>
    </row>
    <row r="22" spans="1:2" x14ac:dyDescent="0.25">
      <c r="A22" s="66" t="s">
        <v>173</v>
      </c>
      <c r="B22" s="68">
        <v>-73511821.062537774</v>
      </c>
    </row>
    <row r="23" spans="1:2" x14ac:dyDescent="0.25">
      <c r="B23" s="38"/>
    </row>
    <row r="24" spans="1:2" x14ac:dyDescent="0.25">
      <c r="A24" s="63" t="s">
        <v>181</v>
      </c>
      <c r="B24" s="67"/>
    </row>
    <row r="25" spans="1:2" x14ac:dyDescent="0.25">
      <c r="A25" s="64" t="s">
        <v>182</v>
      </c>
      <c r="B25" s="67"/>
    </row>
    <row r="26" spans="1:2" x14ac:dyDescent="0.25">
      <c r="A26" s="65" t="s">
        <v>183</v>
      </c>
      <c r="B26" s="67">
        <v>-1244657.47</v>
      </c>
    </row>
    <row r="27" spans="1:2" x14ac:dyDescent="0.25">
      <c r="A27" s="65" t="s">
        <v>184</v>
      </c>
      <c r="B27" s="67">
        <v>0</v>
      </c>
    </row>
    <row r="28" spans="1:2" x14ac:dyDescent="0.25">
      <c r="A28" s="65" t="s">
        <v>185</v>
      </c>
      <c r="B28" s="67">
        <v>-2164752</v>
      </c>
    </row>
    <row r="29" spans="1:2" x14ac:dyDescent="0.25">
      <c r="A29" s="65" t="s">
        <v>186</v>
      </c>
      <c r="B29" s="67">
        <v>-4571352.2488332344</v>
      </c>
    </row>
    <row r="30" spans="1:2" x14ac:dyDescent="0.25">
      <c r="A30" s="65" t="s">
        <v>187</v>
      </c>
      <c r="B30" s="67">
        <v>-25736424.667426612</v>
      </c>
    </row>
    <row r="31" spans="1:2" x14ac:dyDescent="0.25">
      <c r="A31" s="65" t="s">
        <v>188</v>
      </c>
      <c r="B31" s="67">
        <v>-1118698.45</v>
      </c>
    </row>
    <row r="32" spans="1:2" x14ac:dyDescent="0.25">
      <c r="A32" s="65" t="s">
        <v>189</v>
      </c>
      <c r="B32" s="67">
        <v>-7237444.7294377368</v>
      </c>
    </row>
    <row r="33" spans="1:2" x14ac:dyDescent="0.25">
      <c r="A33" s="65" t="s">
        <v>190</v>
      </c>
      <c r="B33" s="67">
        <v>-726068.72316975996</v>
      </c>
    </row>
    <row r="34" spans="1:2" x14ac:dyDescent="0.25">
      <c r="A34" s="65" t="s">
        <v>284</v>
      </c>
      <c r="B34" s="67">
        <v>240291</v>
      </c>
    </row>
    <row r="35" spans="1:2" ht="15.75" thickBot="1" x14ac:dyDescent="0.3">
      <c r="A35" s="65" t="s">
        <v>285</v>
      </c>
      <c r="B35" s="67">
        <v>-186211</v>
      </c>
    </row>
    <row r="36" spans="1:2" x14ac:dyDescent="0.25">
      <c r="A36" s="66" t="s">
        <v>182</v>
      </c>
      <c r="B36" s="68">
        <v>-42745318.288867347</v>
      </c>
    </row>
    <row r="37" spans="1:2" ht="15.75" thickBot="1" x14ac:dyDescent="0.3">
      <c r="A37" s="54"/>
      <c r="B37" s="69"/>
    </row>
    <row r="38" spans="1:2" x14ac:dyDescent="0.25">
      <c r="A38" s="66" t="s">
        <v>181</v>
      </c>
      <c r="B38" s="68">
        <v>-42745318.288867347</v>
      </c>
    </row>
    <row r="39" spans="1:2" ht="15.75" thickBot="1" x14ac:dyDescent="0.3">
      <c r="A39" s="54"/>
      <c r="B39" s="69"/>
    </row>
    <row r="40" spans="1:2" x14ac:dyDescent="0.25">
      <c r="A40" s="66" t="s">
        <v>172</v>
      </c>
      <c r="B40" s="68">
        <v>-116257139.35140511</v>
      </c>
    </row>
    <row r="41" spans="1:2" x14ac:dyDescent="0.25">
      <c r="B41" s="38"/>
    </row>
    <row r="42" spans="1:2" x14ac:dyDescent="0.25">
      <c r="A42" s="62" t="s">
        <v>191</v>
      </c>
      <c r="B42" s="67"/>
    </row>
    <row r="43" spans="1:2" x14ac:dyDescent="0.25">
      <c r="A43" s="63" t="s">
        <v>192</v>
      </c>
      <c r="B43" s="67"/>
    </row>
    <row r="44" spans="1:2" x14ac:dyDescent="0.25">
      <c r="A44" s="65" t="s">
        <v>193</v>
      </c>
      <c r="B44" s="67">
        <v>34075912</v>
      </c>
    </row>
    <row r="45" spans="1:2" x14ac:dyDescent="0.25">
      <c r="A45" s="65" t="s">
        <v>194</v>
      </c>
      <c r="B45" s="67">
        <v>0</v>
      </c>
    </row>
    <row r="46" spans="1:2" x14ac:dyDescent="0.25">
      <c r="A46" s="65" t="s">
        <v>195</v>
      </c>
      <c r="B46" s="67">
        <v>0</v>
      </c>
    </row>
    <row r="47" spans="1:2" ht="15.75" thickBot="1" x14ac:dyDescent="0.3">
      <c r="A47" s="65" t="s">
        <v>196</v>
      </c>
      <c r="B47" s="67">
        <v>0</v>
      </c>
    </row>
    <row r="48" spans="1:2" x14ac:dyDescent="0.25">
      <c r="A48" s="66" t="s">
        <v>192</v>
      </c>
      <c r="B48" s="68">
        <v>34075912</v>
      </c>
    </row>
    <row r="49" spans="1:2" x14ac:dyDescent="0.25">
      <c r="B49" s="38"/>
    </row>
    <row r="50" spans="1:2" x14ac:dyDescent="0.25">
      <c r="A50" s="63" t="s">
        <v>197</v>
      </c>
      <c r="B50" s="67"/>
    </row>
    <row r="51" spans="1:2" x14ac:dyDescent="0.25">
      <c r="A51" s="65" t="s">
        <v>198</v>
      </c>
      <c r="B51" s="67">
        <v>0</v>
      </c>
    </row>
    <row r="52" spans="1:2" x14ac:dyDescent="0.25">
      <c r="A52" s="65" t="s">
        <v>199</v>
      </c>
      <c r="B52" s="67">
        <v>0</v>
      </c>
    </row>
    <row r="53" spans="1:2" x14ac:dyDescent="0.25">
      <c r="A53" s="65" t="s">
        <v>200</v>
      </c>
      <c r="B53" s="67">
        <v>0</v>
      </c>
    </row>
    <row r="54" spans="1:2" x14ac:dyDescent="0.25">
      <c r="A54" s="65" t="s">
        <v>201</v>
      </c>
      <c r="B54" s="67">
        <v>0</v>
      </c>
    </row>
    <row r="55" spans="1:2" x14ac:dyDescent="0.25">
      <c r="A55" s="65" t="s">
        <v>202</v>
      </c>
      <c r="B55" s="67">
        <v>1719151.95</v>
      </c>
    </row>
    <row r="56" spans="1:2" x14ac:dyDescent="0.25">
      <c r="A56" s="65" t="s">
        <v>203</v>
      </c>
      <c r="B56" s="67">
        <v>980328.44</v>
      </c>
    </row>
    <row r="57" spans="1:2" x14ac:dyDescent="0.25">
      <c r="A57" s="65" t="s">
        <v>204</v>
      </c>
      <c r="B57" s="67">
        <v>0</v>
      </c>
    </row>
    <row r="58" spans="1:2" x14ac:dyDescent="0.25">
      <c r="A58" s="65" t="s">
        <v>205</v>
      </c>
      <c r="B58" s="67">
        <v>1011765.2000000001</v>
      </c>
    </row>
    <row r="59" spans="1:2" x14ac:dyDescent="0.25">
      <c r="A59" s="65" t="s">
        <v>206</v>
      </c>
      <c r="B59" s="67">
        <v>466735.05999999994</v>
      </c>
    </row>
    <row r="60" spans="1:2" x14ac:dyDescent="0.25">
      <c r="A60" s="65" t="s">
        <v>207</v>
      </c>
      <c r="B60" s="67">
        <v>17066.280000000002</v>
      </c>
    </row>
    <row r="61" spans="1:2" x14ac:dyDescent="0.25">
      <c r="A61" s="65" t="s">
        <v>208</v>
      </c>
      <c r="B61" s="67">
        <v>0</v>
      </c>
    </row>
    <row r="62" spans="1:2" x14ac:dyDescent="0.25">
      <c r="A62" s="65" t="s">
        <v>209</v>
      </c>
      <c r="B62" s="67">
        <v>230227.49999999997</v>
      </c>
    </row>
    <row r="63" spans="1:2" x14ac:dyDescent="0.25">
      <c r="A63" s="65" t="s">
        <v>210</v>
      </c>
      <c r="B63" s="67">
        <v>284017.33</v>
      </c>
    </row>
    <row r="64" spans="1:2" x14ac:dyDescent="0.25">
      <c r="A64" s="65" t="s">
        <v>211</v>
      </c>
      <c r="B64" s="67">
        <v>0</v>
      </c>
    </row>
    <row r="65" spans="1:2" x14ac:dyDescent="0.25">
      <c r="A65" s="65" t="s">
        <v>212</v>
      </c>
      <c r="B65" s="67">
        <v>2631932.41</v>
      </c>
    </row>
    <row r="66" spans="1:2" x14ac:dyDescent="0.25">
      <c r="A66" s="65" t="s">
        <v>213</v>
      </c>
      <c r="B66" s="67">
        <v>328531.38100000005</v>
      </c>
    </row>
    <row r="67" spans="1:2" x14ac:dyDescent="0.25">
      <c r="A67" s="65" t="s">
        <v>214</v>
      </c>
      <c r="B67" s="67">
        <v>1038506.2</v>
      </c>
    </row>
    <row r="68" spans="1:2" x14ac:dyDescent="0.25">
      <c r="A68" s="65" t="s">
        <v>215</v>
      </c>
      <c r="B68" s="67">
        <v>0</v>
      </c>
    </row>
    <row r="69" spans="1:2" x14ac:dyDescent="0.25">
      <c r="A69" s="65" t="s">
        <v>216</v>
      </c>
      <c r="B69" s="67">
        <v>6825941.4000000013</v>
      </c>
    </row>
    <row r="70" spans="1:2" x14ac:dyDescent="0.25">
      <c r="A70" s="65" t="s">
        <v>217</v>
      </c>
      <c r="B70" s="67">
        <v>0</v>
      </c>
    </row>
    <row r="71" spans="1:2" x14ac:dyDescent="0.25">
      <c r="A71" s="65" t="s">
        <v>218</v>
      </c>
      <c r="B71" s="67">
        <v>302512.30000000005</v>
      </c>
    </row>
    <row r="72" spans="1:2" x14ac:dyDescent="0.25">
      <c r="A72" s="65" t="s">
        <v>219</v>
      </c>
      <c r="B72" s="67">
        <v>17987.04</v>
      </c>
    </row>
    <row r="73" spans="1:2" x14ac:dyDescent="0.25">
      <c r="A73" s="65" t="s">
        <v>220</v>
      </c>
      <c r="B73" s="67">
        <v>8431347.5</v>
      </c>
    </row>
    <row r="74" spans="1:2" x14ac:dyDescent="0.25">
      <c r="A74" s="65" t="s">
        <v>85</v>
      </c>
      <c r="B74" s="67">
        <v>0</v>
      </c>
    </row>
    <row r="75" spans="1:2" x14ac:dyDescent="0.25">
      <c r="A75" s="65" t="s">
        <v>221</v>
      </c>
      <c r="B75" s="67">
        <v>529993.39</v>
      </c>
    </row>
    <row r="76" spans="1:2" x14ac:dyDescent="0.25">
      <c r="A76" s="65" t="s">
        <v>222</v>
      </c>
      <c r="B76" s="67">
        <v>0</v>
      </c>
    </row>
    <row r="77" spans="1:2" x14ac:dyDescent="0.25">
      <c r="A77" s="65" t="s">
        <v>223</v>
      </c>
      <c r="B77" s="67">
        <v>4050601.67</v>
      </c>
    </row>
    <row r="78" spans="1:2" x14ac:dyDescent="0.25">
      <c r="A78" s="65" t="s">
        <v>224</v>
      </c>
      <c r="B78" s="67">
        <v>503407.1999999999</v>
      </c>
    </row>
    <row r="79" spans="1:2" x14ac:dyDescent="0.25">
      <c r="A79" s="65" t="s">
        <v>225</v>
      </c>
      <c r="B79" s="67">
        <v>0</v>
      </c>
    </row>
    <row r="80" spans="1:2" x14ac:dyDescent="0.25">
      <c r="A80" s="65" t="s">
        <v>226</v>
      </c>
      <c r="B80" s="67">
        <v>515304.3600000001</v>
      </c>
    </row>
    <row r="81" spans="1:2" x14ac:dyDescent="0.25">
      <c r="A81" s="65" t="s">
        <v>227</v>
      </c>
      <c r="B81" s="67">
        <v>0</v>
      </c>
    </row>
    <row r="82" spans="1:2" x14ac:dyDescent="0.25">
      <c r="A82" s="65" t="s">
        <v>228</v>
      </c>
      <c r="B82" s="67">
        <v>0</v>
      </c>
    </row>
    <row r="83" spans="1:2" x14ac:dyDescent="0.25">
      <c r="A83" s="65" t="s">
        <v>229</v>
      </c>
      <c r="B83" s="67">
        <v>661618.37999999989</v>
      </c>
    </row>
    <row r="84" spans="1:2" x14ac:dyDescent="0.25">
      <c r="A84" s="65" t="s">
        <v>230</v>
      </c>
      <c r="B84" s="67">
        <v>75616.679999999993</v>
      </c>
    </row>
    <row r="85" spans="1:2" x14ac:dyDescent="0.25">
      <c r="A85" s="65" t="s">
        <v>231</v>
      </c>
      <c r="B85" s="67">
        <v>0</v>
      </c>
    </row>
    <row r="86" spans="1:2" x14ac:dyDescent="0.25">
      <c r="A86" s="65" t="s">
        <v>232</v>
      </c>
      <c r="B86" s="67">
        <v>57500.039999999986</v>
      </c>
    </row>
    <row r="87" spans="1:2" x14ac:dyDescent="0.25">
      <c r="A87" s="65" t="s">
        <v>233</v>
      </c>
      <c r="B87" s="67">
        <v>523605.87200000003</v>
      </c>
    </row>
    <row r="88" spans="1:2" x14ac:dyDescent="0.25">
      <c r="A88" s="65" t="s">
        <v>234</v>
      </c>
      <c r="B88" s="67">
        <v>1175855.04</v>
      </c>
    </row>
    <row r="89" spans="1:2" x14ac:dyDescent="0.25">
      <c r="A89" s="65" t="s">
        <v>235</v>
      </c>
      <c r="B89" s="67">
        <v>53693.52</v>
      </c>
    </row>
    <row r="90" spans="1:2" x14ac:dyDescent="0.25">
      <c r="A90" s="65" t="s">
        <v>236</v>
      </c>
      <c r="B90" s="67">
        <v>0</v>
      </c>
    </row>
    <row r="91" spans="1:2" ht="15.75" thickBot="1" x14ac:dyDescent="0.3">
      <c r="A91" s="65" t="s">
        <v>237</v>
      </c>
      <c r="B91" s="67">
        <v>287639</v>
      </c>
    </row>
    <row r="92" spans="1:2" x14ac:dyDescent="0.25">
      <c r="A92" s="66" t="s">
        <v>197</v>
      </c>
      <c r="B92" s="68">
        <v>32720885.142999995</v>
      </c>
    </row>
    <row r="93" spans="1:2" ht="15.75" thickBot="1" x14ac:dyDescent="0.3">
      <c r="A93" s="54"/>
      <c r="B93" s="69"/>
    </row>
    <row r="94" spans="1:2" x14ac:dyDescent="0.25">
      <c r="A94" s="66" t="s">
        <v>191</v>
      </c>
      <c r="B94" s="68">
        <v>66796797.142999992</v>
      </c>
    </row>
    <row r="95" spans="1:2" x14ac:dyDescent="0.25">
      <c r="B95" s="38"/>
    </row>
    <row r="96" spans="1:2" x14ac:dyDescent="0.25">
      <c r="A96" s="62" t="s">
        <v>238</v>
      </c>
      <c r="B96" s="67"/>
    </row>
    <row r="97" spans="1:2" x14ac:dyDescent="0.25">
      <c r="A97" s="65" t="s">
        <v>239</v>
      </c>
      <c r="B97" s="67">
        <v>16273383.803377669</v>
      </c>
    </row>
    <row r="98" spans="1:2" x14ac:dyDescent="0.25">
      <c r="A98" s="65" t="s">
        <v>240</v>
      </c>
      <c r="B98" s="67">
        <v>1273253.3162273802</v>
      </c>
    </row>
    <row r="99" spans="1:2" x14ac:dyDescent="0.25">
      <c r="A99" s="65" t="s">
        <v>241</v>
      </c>
      <c r="B99" s="67">
        <v>1028606.584023471</v>
      </c>
    </row>
    <row r="100" spans="1:2" x14ac:dyDescent="0.25">
      <c r="A100" s="65" t="s">
        <v>242</v>
      </c>
      <c r="B100" s="67">
        <v>300619.63584816223</v>
      </c>
    </row>
    <row r="101" spans="1:2" ht="15.75" thickBot="1" x14ac:dyDescent="0.3">
      <c r="A101" s="65" t="s">
        <v>243</v>
      </c>
      <c r="B101" s="67">
        <v>721894.44000000006</v>
      </c>
    </row>
    <row r="102" spans="1:2" x14ac:dyDescent="0.25">
      <c r="A102" s="66" t="s">
        <v>238</v>
      </c>
      <c r="B102" s="68">
        <v>19597757.779476684</v>
      </c>
    </row>
    <row r="103" spans="1:2" x14ac:dyDescent="0.25">
      <c r="B103" s="38"/>
    </row>
    <row r="104" spans="1:2" x14ac:dyDescent="0.25">
      <c r="A104" s="62" t="s">
        <v>244</v>
      </c>
      <c r="B104" s="67"/>
    </row>
    <row r="105" spans="1:2" x14ac:dyDescent="0.25">
      <c r="A105" s="65" t="s">
        <v>245</v>
      </c>
      <c r="B105" s="67">
        <v>679200</v>
      </c>
    </row>
    <row r="106" spans="1:2" ht="15.75" thickBot="1" x14ac:dyDescent="0.3">
      <c r="A106" s="65" t="s">
        <v>246</v>
      </c>
      <c r="B106" s="67">
        <v>0</v>
      </c>
    </row>
    <row r="107" spans="1:2" x14ac:dyDescent="0.25">
      <c r="A107" s="66" t="s">
        <v>244</v>
      </c>
      <c r="B107" s="68">
        <v>679200</v>
      </c>
    </row>
    <row r="108" spans="1:2" x14ac:dyDescent="0.25">
      <c r="B108" s="38"/>
    </row>
    <row r="109" spans="1:2" x14ac:dyDescent="0.25">
      <c r="A109" s="62" t="s">
        <v>247</v>
      </c>
      <c r="B109" s="67"/>
    </row>
    <row r="110" spans="1:2" x14ac:dyDescent="0.25">
      <c r="A110" s="65" t="s">
        <v>248</v>
      </c>
      <c r="B110" s="67">
        <v>4800128.9400000004</v>
      </c>
    </row>
    <row r="111" spans="1:2" x14ac:dyDescent="0.25">
      <c r="A111" s="65" t="s">
        <v>249</v>
      </c>
      <c r="B111" s="67">
        <v>1519414.49321497</v>
      </c>
    </row>
    <row r="112" spans="1:2" x14ac:dyDescent="0.25">
      <c r="A112" s="65" t="s">
        <v>250</v>
      </c>
      <c r="B112" s="67">
        <v>1639211.7916786494</v>
      </c>
    </row>
    <row r="113" spans="1:2" x14ac:dyDescent="0.25">
      <c r="A113" s="65" t="s">
        <v>251</v>
      </c>
      <c r="B113" s="67">
        <v>84150.25</v>
      </c>
    </row>
    <row r="114" spans="1:2" x14ac:dyDescent="0.25">
      <c r="A114" s="65" t="s">
        <v>252</v>
      </c>
      <c r="B114" s="67">
        <v>0</v>
      </c>
    </row>
    <row r="115" spans="1:2" x14ac:dyDescent="0.25">
      <c r="A115" s="65" t="s">
        <v>253</v>
      </c>
      <c r="B115" s="67">
        <v>789177.0199999999</v>
      </c>
    </row>
    <row r="116" spans="1:2" ht="15.75" thickBot="1" x14ac:dyDescent="0.3">
      <c r="A116" s="65" t="s">
        <v>254</v>
      </c>
      <c r="B116" s="67">
        <v>908465.69000000006</v>
      </c>
    </row>
    <row r="117" spans="1:2" x14ac:dyDescent="0.25">
      <c r="A117" s="66" t="s">
        <v>247</v>
      </c>
      <c r="B117" s="68">
        <v>9740548.1848936193</v>
      </c>
    </row>
    <row r="118" spans="1:2" x14ac:dyDescent="0.25">
      <c r="B118" s="38"/>
    </row>
    <row r="119" spans="1:2" x14ac:dyDescent="0.25">
      <c r="A119" s="62" t="s">
        <v>255</v>
      </c>
      <c r="B119" s="67"/>
    </row>
    <row r="120" spans="1:2" x14ac:dyDescent="0.25">
      <c r="A120" s="65" t="s">
        <v>256</v>
      </c>
      <c r="B120" s="67">
        <v>1116357.0980747223</v>
      </c>
    </row>
    <row r="121" spans="1:2" x14ac:dyDescent="0.25">
      <c r="A121" s="65" t="s">
        <v>257</v>
      </c>
      <c r="B121" s="67">
        <v>60202.50227577702</v>
      </c>
    </row>
    <row r="122" spans="1:2" x14ac:dyDescent="0.25">
      <c r="A122" s="65" t="s">
        <v>258</v>
      </c>
      <c r="B122" s="67">
        <v>1342336.2191443832</v>
      </c>
    </row>
    <row r="123" spans="1:2" x14ac:dyDescent="0.25">
      <c r="A123" s="65" t="s">
        <v>259</v>
      </c>
      <c r="B123" s="67">
        <v>621219.17798147048</v>
      </c>
    </row>
    <row r="124" spans="1:2" x14ac:dyDescent="0.25">
      <c r="A124" s="65" t="s">
        <v>260</v>
      </c>
      <c r="B124" s="67">
        <v>-459253.81089373102</v>
      </c>
    </row>
    <row r="125" spans="1:2" ht="15.75" thickBot="1" x14ac:dyDescent="0.3">
      <c r="A125" s="65" t="s">
        <v>261</v>
      </c>
      <c r="B125" s="67">
        <v>8.5617275631882817E-2</v>
      </c>
    </row>
    <row r="126" spans="1:2" x14ac:dyDescent="0.25">
      <c r="A126" s="66" t="s">
        <v>255</v>
      </c>
      <c r="B126" s="68">
        <v>2680861.2721998976</v>
      </c>
    </row>
    <row r="127" spans="1:2" ht="15.75" thickBot="1" x14ac:dyDescent="0.3">
      <c r="A127" s="54"/>
      <c r="B127" s="69"/>
    </row>
    <row r="128" spans="1:2" x14ac:dyDescent="0.25">
      <c r="A128" s="66" t="s">
        <v>171</v>
      </c>
      <c r="B128" s="68">
        <v>-16761974.971834922</v>
      </c>
    </row>
    <row r="129" spans="1:2" x14ac:dyDescent="0.25">
      <c r="B129" s="38"/>
    </row>
    <row r="130" spans="1:2" x14ac:dyDescent="0.25">
      <c r="A130" s="61" t="s">
        <v>262</v>
      </c>
      <c r="B130" s="67"/>
    </row>
    <row r="131" spans="1:2" x14ac:dyDescent="0.25">
      <c r="A131" s="65" t="s">
        <v>263</v>
      </c>
      <c r="B131" s="67">
        <v>0</v>
      </c>
    </row>
    <row r="132" spans="1:2" x14ac:dyDescent="0.25">
      <c r="A132" s="65" t="s">
        <v>264</v>
      </c>
      <c r="B132" s="67">
        <v>0</v>
      </c>
    </row>
    <row r="133" spans="1:2" x14ac:dyDescent="0.25">
      <c r="A133" s="65" t="s">
        <v>265</v>
      </c>
      <c r="B133" s="67">
        <v>0</v>
      </c>
    </row>
    <row r="134" spans="1:2" x14ac:dyDescent="0.25">
      <c r="A134" s="65" t="s">
        <v>286</v>
      </c>
      <c r="B134" s="67">
        <v>7500</v>
      </c>
    </row>
    <row r="135" spans="1:2" ht="15.75" thickBot="1" x14ac:dyDescent="0.3">
      <c r="A135" s="65" t="s">
        <v>266</v>
      </c>
      <c r="B135" s="67">
        <v>0</v>
      </c>
    </row>
    <row r="136" spans="1:2" x14ac:dyDescent="0.25">
      <c r="A136" s="66" t="s">
        <v>262</v>
      </c>
      <c r="B136" s="68">
        <v>7500</v>
      </c>
    </row>
    <row r="137" spans="1:2" x14ac:dyDescent="0.25">
      <c r="B137" s="38"/>
    </row>
    <row r="138" spans="1:2" x14ac:dyDescent="0.25">
      <c r="A138" s="61" t="s">
        <v>267</v>
      </c>
      <c r="B138" s="67"/>
    </row>
    <row r="139" spans="1:2" x14ac:dyDescent="0.25">
      <c r="A139" s="65" t="s">
        <v>268</v>
      </c>
      <c r="B139" s="67">
        <v>154330.32</v>
      </c>
    </row>
    <row r="140" spans="1:2" x14ac:dyDescent="0.25">
      <c r="A140" s="65" t="s">
        <v>269</v>
      </c>
      <c r="B140" s="67">
        <v>6584756.2629060391</v>
      </c>
    </row>
    <row r="141" spans="1:2" x14ac:dyDescent="0.25">
      <c r="A141" s="65" t="s">
        <v>270</v>
      </c>
      <c r="B141" s="67">
        <v>366984.94554243458</v>
      </c>
    </row>
    <row r="142" spans="1:2" x14ac:dyDescent="0.25">
      <c r="A142" s="65" t="s">
        <v>271</v>
      </c>
      <c r="B142" s="67">
        <v>102631.62</v>
      </c>
    </row>
    <row r="143" spans="1:2" x14ac:dyDescent="0.25">
      <c r="A143" s="65" t="s">
        <v>272</v>
      </c>
      <c r="B143" s="67">
        <v>0</v>
      </c>
    </row>
    <row r="144" spans="1:2" x14ac:dyDescent="0.25">
      <c r="A144" s="65" t="s">
        <v>273</v>
      </c>
      <c r="B144" s="67">
        <v>0</v>
      </c>
    </row>
    <row r="145" spans="1:2" ht="15.75" thickBot="1" x14ac:dyDescent="0.3">
      <c r="A145" s="65" t="s">
        <v>274</v>
      </c>
      <c r="B145" s="67">
        <v>0</v>
      </c>
    </row>
    <row r="146" spans="1:2" x14ac:dyDescent="0.25">
      <c r="A146" s="66" t="s">
        <v>267</v>
      </c>
      <c r="B146" s="68">
        <v>7208703.1484484738</v>
      </c>
    </row>
    <row r="147" spans="1:2" ht="15.75" thickBot="1" x14ac:dyDescent="0.3">
      <c r="A147" s="54"/>
      <c r="B147" s="69"/>
    </row>
    <row r="148" spans="1:2" x14ac:dyDescent="0.25">
      <c r="A148" s="66" t="s">
        <v>170</v>
      </c>
      <c r="B148" s="68">
        <v>-9545771.8233864494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WP</vt:lpstr>
      <vt:lpstr>Workpaper</vt:lpstr>
      <vt:lpstr>1 - Cost of Capital</vt:lpstr>
      <vt:lpstr>2 - Rate Base</vt:lpstr>
      <vt:lpstr>3 - Income Statement</vt:lpstr>
      <vt:lpstr>Workpaper!Print_Area</vt:lpstr>
      <vt:lpstr>Workpaper!Print_Titles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2022-06-30T02:08:54Z</dcterms:created>
  <dcterms:modified xsi:type="dcterms:W3CDTF">2022-06-30T02:08:59Z</dcterms:modified>
</cp:coreProperties>
</file>