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13_ncr:1_{0D0A02C6-5AA7-4197-92A4-1BD61203FBFE}" xr6:coauthVersionLast="46" xr6:coauthVersionMax="46" xr10:uidLastSave="{00000000-0000-0000-0000-000000000000}"/>
  <bookViews>
    <workbookView xWindow="30195" yWindow="1155" windowWidth="21270" windowHeight="13680" activeTab="4" xr2:uid="{00000000-000D-0000-FFFF-FFFF00000000}"/>
  </bookViews>
  <sheets>
    <sheet name="G3-2" sheetId="3" r:id="rId1"/>
    <sheet name="Support &gt;&gt;&gt;" sheetId="11" r:id="rId2"/>
    <sheet name="FCG Capital Structure" sheetId="1" r:id="rId3"/>
    <sheet name="Capital Structure Adjustments" sheetId="9" r:id="rId4"/>
    <sheet name="FCG Rate Base" sheetId="7" r:id="rId5"/>
  </sheets>
  <externalReferences>
    <externalReference r:id="rId6"/>
  </externalReferences>
  <definedNames>
    <definedName name="\A">#REF!</definedName>
    <definedName name="\B" localSheetId="0">'G3-2'!$A$88</definedName>
    <definedName name="\B">#REF!</definedName>
    <definedName name="\C">#REF!</definedName>
    <definedName name="\D">#REF!</definedName>
    <definedName name="\M" localSheetId="0">'G3-2'!$A$83</definedName>
    <definedName name="\M">'[1]B-17 3of4'!#REF!</definedName>
    <definedName name="\N" localSheetId="0">'G3-2'!$A$94</definedName>
    <definedName name="\P" localSheetId="0">'G3-2'!$A$64</definedName>
    <definedName name="\R" localSheetId="0">'G3-2'!$A$98</definedName>
    <definedName name="\Z">#REF!</definedName>
    <definedName name="_B2">#REF!</definedName>
    <definedName name="_B3">#REF!</definedName>
    <definedName name="_Key1" hidden="1">'[1]G1-1'!#REF!</definedName>
    <definedName name="_Order1" hidden="1">255</definedName>
    <definedName name="A10CWIP">#REF!</definedName>
    <definedName name="A11CUSTADV">#REF!</definedName>
    <definedName name="A12JOBSUP">#REF!</definedName>
    <definedName name="A12LPINV">#REF!</definedName>
    <definedName name="A13WORKCAP">#REF!</definedName>
    <definedName name="A14ADDRBASE">#REF!</definedName>
    <definedName name="A16NOIADJ">#REF!</definedName>
    <definedName name="A17DISEXP">#REF!</definedName>
    <definedName name="A17REVENUES">#REF!</definedName>
    <definedName name="A18ENCONS">#REF!</definedName>
    <definedName name="A19EXPALL">#REF!</definedName>
    <definedName name="A1FINSTAT">#REF!</definedName>
    <definedName name="A20NONADJ">#REF!</definedName>
    <definedName name="A21EXPFAC">#REF!</definedName>
    <definedName name="A22RATERELIEF">#REF!</definedName>
    <definedName name="A23COSTCAP">#REF!</definedName>
    <definedName name="A23DEBTCOST">#REF!</definedName>
    <definedName name="A24CEBTCOST">#REF!</definedName>
    <definedName name="A25COSTFREECAP">#REF!</definedName>
    <definedName name="A26INTREL">#REF!</definedName>
    <definedName name="A27PROJDATA">#REF!</definedName>
    <definedName name="A28SAFTYCIT">#REF!</definedName>
    <definedName name="A29RAXINFO">#REF!</definedName>
    <definedName name="A2RATEBASE">#REF!</definedName>
    <definedName name="A30REACQBONDS">#REF!</definedName>
    <definedName name="A31DEFINCTAX">#REF!</definedName>
    <definedName name="A33TAXCHECK">#REF!</definedName>
    <definedName name="A3ADJRBASE">#REF!</definedName>
    <definedName name="A4PLBAL">#REF!</definedName>
    <definedName name="A5BKDEP">#REF!</definedName>
    <definedName name="A5DEPEXP">#REF!</definedName>
    <definedName name="A5PLDEP">#REF!</definedName>
    <definedName name="A6DEPRES">#REF!</definedName>
    <definedName name="A7COMPL">#REF!</definedName>
    <definedName name="A8COMRES">#REF!</definedName>
    <definedName name="A9FUTUSE">#REF!</definedName>
    <definedName name="COVER">#REF!</definedName>
    <definedName name="EXEC">#REF!</definedName>
    <definedName name="F_1" localSheetId="0">'G3-2'!$A$7841:$AC$7900</definedName>
    <definedName name="F_2" localSheetId="0">'G3-2'!$A$7901:$AC$7960</definedName>
    <definedName name="F_2_2" localSheetId="0">'G3-2'!$A$7961:$AC$8020</definedName>
    <definedName name="F_4" localSheetId="0">'G3-2'!$A$8021:$AC$8080</definedName>
    <definedName name="F_6" localSheetId="0">'G3-2'!$A$8081:$AC$8140</definedName>
    <definedName name="F_7" localSheetId="0">'G3-2'!$AC$8141:$IX$8202</definedName>
    <definedName name="F_8" localSheetId="0">'G3-2'!$A$3:$AC$68</definedName>
    <definedName name="INDEX">#REF!</definedName>
    <definedName name="INTERIM">#REF!</definedName>
    <definedName name="NOI">#REF!</definedName>
    <definedName name="_xlnm.Print_Area" localSheetId="0">'G3-2'!$A$3:$R$58</definedName>
    <definedName name="_xlnm.Print_Area">#REF!</definedName>
    <definedName name="_xlnm.Print_Titles" localSheetId="3">'Capital Structure Adjustments'!$A:$A,'Capital Structure Adjustments'!$3:$7</definedName>
    <definedName name="_xlnm.Print_Titles" localSheetId="2">'FCG Capital Structure'!$A:$A,'FCG Capital Structure'!$3:$7</definedName>
    <definedName name="_xlnm.Print_Titles" localSheetId="4">'FCG Rate Base'!$A:$A,'FCG Rate Base'!$3:$7</definedName>
    <definedName name="RATE">#REF!</definedName>
    <definedName name="RATEBASE">#REF!</definedName>
    <definedName name="ROR">#REF!</definedName>
    <definedName name="SCHA2">#REF!</definedName>
    <definedName name="SCHA4RC">#REF!</definedName>
    <definedName name="SCHB5P1">#REF!</definedName>
    <definedName name="SCHB5P2">#REF!</definedName>
    <definedName name="SCHB5P3">#REF!</definedName>
    <definedName name="SCHB7P1">#REF!</definedName>
    <definedName name="SCHB7P2">#REF!</definedName>
    <definedName name="TAXES">#REF!</definedName>
    <definedName name="TITL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" i="3" l="1"/>
  <c r="J17" i="3"/>
  <c r="J15" i="3"/>
  <c r="J13" i="3"/>
  <c r="J11" i="3"/>
  <c r="H19" i="3"/>
  <c r="H17" i="3"/>
  <c r="H23" i="3" s="1"/>
  <c r="H15" i="3"/>
  <c r="H13" i="3"/>
  <c r="H11" i="3"/>
  <c r="C144" i="9" l="1"/>
  <c r="D144" i="9"/>
  <c r="E144" i="9"/>
  <c r="F144" i="9"/>
  <c r="G144" i="9"/>
  <c r="H144" i="9"/>
  <c r="B144" i="9"/>
  <c r="C143" i="9"/>
  <c r="D143" i="9"/>
  <c r="E143" i="9"/>
  <c r="F143" i="9"/>
  <c r="G143" i="9"/>
  <c r="H143" i="9"/>
  <c r="B143" i="9"/>
  <c r="C142" i="9"/>
  <c r="D142" i="9"/>
  <c r="E142" i="9"/>
  <c r="F142" i="9"/>
  <c r="G142" i="9"/>
  <c r="G145" i="9" s="1"/>
  <c r="H142" i="9"/>
  <c r="H145" i="9" s="1"/>
  <c r="B142" i="9"/>
  <c r="B145" i="9" s="1"/>
  <c r="C141" i="9"/>
  <c r="C145" i="9" s="1"/>
  <c r="D141" i="9"/>
  <c r="D145" i="9" s="1"/>
  <c r="E141" i="9"/>
  <c r="E145" i="9" s="1"/>
  <c r="F141" i="9"/>
  <c r="F145" i="9" s="1"/>
  <c r="G141" i="9"/>
  <c r="H141" i="9"/>
  <c r="B141" i="9"/>
  <c r="P17" i="3" l="1"/>
  <c r="P15" i="3"/>
  <c r="P13" i="3"/>
  <c r="P11" i="3"/>
  <c r="F19" i="3" l="1"/>
  <c r="F17" i="3"/>
  <c r="F15" i="3"/>
  <c r="F13" i="3"/>
  <c r="F11" i="3"/>
  <c r="J21" i="3" l="1"/>
  <c r="D19" i="3"/>
  <c r="L19" i="3" s="1"/>
  <c r="U19" i="3" s="1"/>
  <c r="D21" i="3"/>
  <c r="L21" i="3" s="1"/>
  <c r="U21" i="3" s="1"/>
  <c r="D17" i="3"/>
  <c r="L17" i="3" s="1"/>
  <c r="U17" i="3" s="1"/>
  <c r="D15" i="3"/>
  <c r="L15" i="3" s="1"/>
  <c r="U15" i="3" s="1"/>
  <c r="D13" i="3"/>
  <c r="L13" i="3" s="1"/>
  <c r="U13" i="3" s="1"/>
  <c r="D11" i="3"/>
  <c r="L11" i="3" s="1"/>
  <c r="U11" i="3" s="1"/>
  <c r="F23" i="3" l="1"/>
  <c r="J23" i="3"/>
  <c r="D23" i="3"/>
  <c r="L23" i="3"/>
  <c r="N17" i="3" l="1"/>
  <c r="R17" i="3" s="1"/>
  <c r="N11" i="3"/>
  <c r="N15" i="3"/>
  <c r="R15" i="3" s="1"/>
  <c r="N21" i="3"/>
  <c r="R21" i="3" s="1"/>
  <c r="N19" i="3"/>
  <c r="R19" i="3" s="1"/>
  <c r="N13" i="3"/>
  <c r="R13" i="3" s="1"/>
  <c r="R11" i="3" l="1"/>
  <c r="R23" i="3" s="1"/>
  <c r="N23" i="3"/>
</calcChain>
</file>

<file path=xl/sharedStrings.xml><?xml version="1.0" encoding="utf-8"?>
<sst xmlns="http://schemas.openxmlformats.org/spreadsheetml/2006/main" count="447" uniqueCount="269">
  <si>
    <t xml:space="preserve">PE_FCG - RAF: 52A Hist Rate Base/Capital Structure Report </t>
  </si>
  <si>
    <t>LONG TERM DEBT</t>
  </si>
  <si>
    <t>SHORT TERM DEBT</t>
  </si>
  <si>
    <t>COMMON EQUITY</t>
  </si>
  <si>
    <t>CUSTOMER DEPOSITS</t>
  </si>
  <si>
    <t>INVESTMENT TAX CREDITS</t>
  </si>
  <si>
    <t>DEFERRED INCOME TAX</t>
  </si>
  <si>
    <t>FAS 109 DEFERRED INCOME TAX</t>
  </si>
  <si>
    <t>Florida City Gas</t>
  </si>
  <si>
    <t>Capital Structure Balances</t>
  </si>
  <si>
    <t>JURCAPTOT</t>
  </si>
  <si>
    <t>Company per Book</t>
  </si>
  <si>
    <t>Utility per Book</t>
  </si>
  <si>
    <t>Commission Adj per Book</t>
  </si>
  <si>
    <t>Adj Utility per Book</t>
  </si>
  <si>
    <t>Non-Retail</t>
  </si>
  <si>
    <t>Juris Utility</t>
  </si>
  <si>
    <t>Juris Commission Adj</t>
  </si>
  <si>
    <t>Juris Adj Utility</t>
  </si>
  <si>
    <t>Capital Structure Cost Rates</t>
  </si>
  <si>
    <t>JURCAPCRT</t>
  </si>
  <si>
    <t>Capital Structure Prorata Component Balances</t>
  </si>
  <si>
    <t>JURCAPPRO</t>
  </si>
  <si>
    <t>Capital Structure Ratios</t>
  </si>
  <si>
    <t>JURCAPRAT</t>
  </si>
  <si>
    <t>Capital Structure Weighted Cost Rates</t>
  </si>
  <si>
    <t>JURCAPWTD</t>
  </si>
  <si>
    <t>Annual</t>
  </si>
  <si>
    <t>Non Utility</t>
  </si>
  <si>
    <t>1</t>
  </si>
  <si>
    <t xml:space="preserve"> </t>
  </si>
  <si>
    <t>Adjustments</t>
  </si>
  <si>
    <t>Line</t>
  </si>
  <si>
    <t>No.</t>
  </si>
  <si>
    <t>Description</t>
  </si>
  <si>
    <t>Per Books</t>
  </si>
  <si>
    <t>Specific</t>
  </si>
  <si>
    <t>Prorata</t>
  </si>
  <si>
    <t>Adjusted</t>
  </si>
  <si>
    <t>Ratio</t>
  </si>
  <si>
    <t>Cost Rate</t>
  </si>
  <si>
    <t>Weighted Cost</t>
  </si>
  <si>
    <t>$</t>
  </si>
  <si>
    <t>2</t>
  </si>
  <si>
    <t>3</t>
  </si>
  <si>
    <t>4</t>
  </si>
  <si>
    <t>5</t>
  </si>
  <si>
    <t>DEFERRED TAXES</t>
  </si>
  <si>
    <t>6</t>
  </si>
  <si>
    <t>TAX CREDIT</t>
  </si>
  <si>
    <t>7</t>
  </si>
  <si>
    <t>TOTAL</t>
  </si>
  <si>
    <t>Total</t>
  </si>
  <si>
    <t>RATE BASE</t>
  </si>
  <si>
    <t>NET UTILITY PLANT</t>
  </si>
  <si>
    <t>TOTAL PLANT IN SERVICE</t>
  </si>
  <si>
    <t>INTANGIBLE</t>
  </si>
  <si>
    <t>DISTRIBUTION EXCL ECCR</t>
  </si>
  <si>
    <t>GENERAL PLANT</t>
  </si>
  <si>
    <t>CONSTRUCTION WORK IN PROGRESS</t>
  </si>
  <si>
    <t>TOTAL ACCUM DEPRECIATION</t>
  </si>
  <si>
    <t>ACCUM DEPR INTANGIBLE</t>
  </si>
  <si>
    <t>ACCUM DEPR DISTRIB EXCL ECCR</t>
  </si>
  <si>
    <t>ACCUM DEPR GENERAL PLANT</t>
  </si>
  <si>
    <t>TOTAL WORKING CAPITAL ASSETS</t>
  </si>
  <si>
    <t>CURRENT ASSETS</t>
  </si>
  <si>
    <t>CASH</t>
  </si>
  <si>
    <t>TEMPORARY CASH INVESTMENTS</t>
  </si>
  <si>
    <t>ACCOUNTS RECEIVABLE</t>
  </si>
  <si>
    <t>OTHER ACCTS RECEIVABLE</t>
  </si>
  <si>
    <t>ACCUM PROV FR UNCOLLECT ACCTS</t>
  </si>
  <si>
    <t>ACCTS RECEIV ASSOC COMPANIES</t>
  </si>
  <si>
    <t>PLT MAT &amp; OPER SUPPLIES</t>
  </si>
  <si>
    <t>STORES EXPENSE</t>
  </si>
  <si>
    <t>PREPAYMENTS</t>
  </si>
  <si>
    <t>ACCRUED REVENUES</t>
  </si>
  <si>
    <t>OTHER DEFERRED DEBITS</t>
  </si>
  <si>
    <t>OTHER REG ASSETS</t>
  </si>
  <si>
    <t>MISC DEFERRED DEBITS</t>
  </si>
  <si>
    <t>TOTAL WORKING CAPITAL LIABILITIES</t>
  </si>
  <si>
    <t>NON CURRENT LIABILITIES</t>
  </si>
  <si>
    <t>ACCUM PROVISION LIABILITY</t>
  </si>
  <si>
    <t>CURRENT LIABILITIES</t>
  </si>
  <si>
    <t>ACCOUNTS PAYABLE</t>
  </si>
  <si>
    <t>ACCTS PAYABLE ASSOC COMPANIES</t>
  </si>
  <si>
    <t>TAXES ACCRUED</t>
  </si>
  <si>
    <t>INTEREST ACCRUED</t>
  </si>
  <si>
    <t>TAX COLLECTIONS PAYABLE</t>
  </si>
  <si>
    <t>MISC CURR &amp; ACC LIABILITIES</t>
  </si>
  <si>
    <t>TOTAL DEFERRED CREDITS</t>
  </si>
  <si>
    <t>OTHER DEFERRED CREDITS</t>
  </si>
  <si>
    <t>OTHER REGULATORY LIABILITY</t>
  </si>
  <si>
    <t>G-BAL854664: OTHER REG LIAB - SAFE</t>
  </si>
  <si>
    <t>G-BAL854663: OTHER REG LIAB - PGA</t>
  </si>
  <si>
    <t>G-BAL854662: OTHER REG LIAB - ECP</t>
  </si>
  <si>
    <t>G-BAL854660: OTHER REG LIAB - OTHER</t>
  </si>
  <si>
    <t>G-BAL853000: OTHER DEFD CREDITS - OTHER</t>
  </si>
  <si>
    <t>G-BAL742000: MISC CURR &amp; ACC LIAB - OTHER</t>
  </si>
  <si>
    <t>G-BAL741000: TAX COLLECTIONS PAYABLE</t>
  </si>
  <si>
    <t>G-BAL737000: INTEREST ACCRUED ON LONG - TERM DEBT</t>
  </si>
  <si>
    <t>G-BAL736705: TAXES ACCRUED - CITY &amp; COUNTY REAL &amp; PERSONAL PROPERTY</t>
  </si>
  <si>
    <t>G-BAL736615: TAXES ACCRUED - REVENUE TAXES</t>
  </si>
  <si>
    <t>G-BAL736611: TAXES ACCRUED - OTHER</t>
  </si>
  <si>
    <t>G-BAL736610: TAXES ACCRUED - STATE INCOME TAXES</t>
  </si>
  <si>
    <t>G-BAL736600: TAXES ACCRUED - FEDERAL INCOME TAXES</t>
  </si>
  <si>
    <t>G-BAL734000: ACCTS PAYABLE - ASSOCIATED COMPANIES</t>
  </si>
  <si>
    <t>G-BAL732000: ACCTS PAY - GENERAL</t>
  </si>
  <si>
    <t>G-BAL628301: ACC PROV PENS &amp; BENEFITS</t>
  </si>
  <si>
    <t>G-BAL628300: ACC PROV PENS &amp; BENEFITS - SERP</t>
  </si>
  <si>
    <t>G-BAL628200: ACCUM PROV INJURIES &amp; DAMAGES - WORKERS COMPENSATION</t>
  </si>
  <si>
    <t>G-BAL628100: ACCUM PROVISION FOR PROPERTY INSURANCE</t>
  </si>
  <si>
    <t>G-BAL386932: MISC DEF DEBITS - 2022 FCG RATE CASE</t>
  </si>
  <si>
    <t>G-BAL386701: MISC DEF DEBITS - DEFERRED PENSION DEBIT</t>
  </si>
  <si>
    <t>G-BAL386700: MISC DEF DEBITS - OTHER</t>
  </si>
  <si>
    <t>G-BAL382615: OTHER REG ASSETS - PGA CLAUSE</t>
  </si>
  <si>
    <t>G-BAL382614: OTHER REG ASSETS - ECP CLAUSE</t>
  </si>
  <si>
    <t>G-BAL382613: OTHER REG ASSETS - CRA CLAUSE</t>
  </si>
  <si>
    <t>G-BAL382612: OTHER REG ASSETS - AEP CLAUSE</t>
  </si>
  <si>
    <t>G-BAL382611: OTHER REG ASSETS - SAFE CLAUSE</t>
  </si>
  <si>
    <t>G-BAL382601: OTHER REG ASSETS - RATE CASE</t>
  </si>
  <si>
    <t>G-BAL382339: OTHER REG ASSETS - FAS 158 PENSION</t>
  </si>
  <si>
    <t>G-BAL382300: OTHER REG ASSETS - OTHER</t>
  </si>
  <si>
    <t>G-BAL273100: ACCRUED REVENUE - UNBILLED-FPSC-GAS</t>
  </si>
  <si>
    <t>G-BAL273000: ACCRUED REVENUE - DEFERRED CLAUSE REVENUE</t>
  </si>
  <si>
    <t>G-BAL265000: PREPAYMENTS - GENERAL</t>
  </si>
  <si>
    <t>G-BAL264000: STORES EXPENSE</t>
  </si>
  <si>
    <t>G-BAL254000: PLANT MATERIALS &amp; OPERATING SUPPLIES</t>
  </si>
  <si>
    <t>G-BAL246000: ACCTS RECEIV FROM ASSOCIATED COMPANIES</t>
  </si>
  <si>
    <t>G-BAL244000: ACCUM PROVISION FR UNCOLLECTIBLE ACCTS</t>
  </si>
  <si>
    <t>G-BAL243000: OTH ACCTS REC - MISCELLANEOUS</t>
  </si>
  <si>
    <t>G-BAL242000: CUSTOMER ACCOUNTS RECEIVABLE</t>
  </si>
  <si>
    <t>G-BAL236000: TEMPORARY CASH INVESTMENTS</t>
  </si>
  <si>
    <t>G-BAL231000: CASH</t>
  </si>
  <si>
    <t>G-BAL008900: ACC PROV DEPR &amp; AMORT - PROPERTY UNDER CAPITAL LEASES</t>
  </si>
  <si>
    <t>G-BAL008800: ACCM PROV AMORT - PLANT ACQ ADJUSTMENT AGL</t>
  </si>
  <si>
    <t>G-BAL008720: ACC PROV DEPR &amp; AMORT - GENERAL PLANT OTHER</t>
  </si>
  <si>
    <t>G-BAL008710: ACC PROV DEPR &amp; AMORT - GENERAL PLANT STRUCTURES</t>
  </si>
  <si>
    <t>G-BAL008600: ACC PROV DEPR &amp; AMORT - GENERAL PLANT TRANSPORTATION EQUIP</t>
  </si>
  <si>
    <t>G-BAL008580: ACC PROV DEPR &amp; AMORT - STORAGE</t>
  </si>
  <si>
    <t>G-BAL008565: ACC PROV DEPR &amp; AMORT - DISTRIBUTION ACCT 382 - SAFE</t>
  </si>
  <si>
    <t>G-BAL008564: ACC PROV DEPR &amp; AMORT - DISTRIBUTION ACCT 381 - SAFE</t>
  </si>
  <si>
    <t>G-BAL008563: ACC PROV DEPR &amp; AMORT - DISTRIBUTION ACCT 380 - SAFE</t>
  </si>
  <si>
    <t>G-BAL008562: ACC PROV DEPR &amp; AMORT - DISTRIBUTION ACCT 376 - SAFE</t>
  </si>
  <si>
    <t>G-BAL008520: ACC PROV DEPR &amp; AMORT - DISTRIBUTION ACCT 387</t>
  </si>
  <si>
    <t>G-BAL008519: ACC PROV DEPR &amp; AMORT - DISTRIBUTION ACCT 385</t>
  </si>
  <si>
    <t>G-BAL008518: ACC PROV DEPR &amp; AMORT - DISTRIBUTION ACCT 384</t>
  </si>
  <si>
    <t>G-BAL008517: ACC PROV DEPR &amp; AMORT - DISTRIBUTION ACCT 383</t>
  </si>
  <si>
    <t>G-BAL008516: ACC PROV DEPR &amp; AMORT - DISTRIBUTION ACCT 382</t>
  </si>
  <si>
    <t>G-BAL008515: ACC PROV DEPR &amp; AMORT - DISTRIBUTION ACCT 381</t>
  </si>
  <si>
    <t>G-BAL008514: ACC PROV DEPR &amp; AMORT - DISTRIBUTION ACCT 380</t>
  </si>
  <si>
    <t>G-BAL008513: ACC PROV DEPR &amp; AMORT - DISTRIBUTION ACCT 379</t>
  </si>
  <si>
    <t>G-BAL008512: ACC PROV DEPR &amp; AMORT - DISTRIBUTION ACCT 378</t>
  </si>
  <si>
    <t>G-BAL008511: ACC PROV DEPR &amp; AMORT - DISTRIBUTION ACCT 376</t>
  </si>
  <si>
    <t>G-BAL008510: ACC PROV DEPR &amp; AMORT - DISTRIBUTION ACCT 375</t>
  </si>
  <si>
    <t>G-BAL008509: ACC PROV DEPR &amp; AMORT - DISTRIBUTION ACCT 374</t>
  </si>
  <si>
    <t>G-BAL008000: ACC PROV DEPR &amp; AMORT - INTANGIBLE</t>
  </si>
  <si>
    <t>G-BAL007701: CWIP - SAFE CLAUSE</t>
  </si>
  <si>
    <t>G-BAL007600: CWIP - GENERAL</t>
  </si>
  <si>
    <t>G-BAL007500: CWIP - DISTRIBUTION</t>
  </si>
  <si>
    <t>G-BAL007300: CWIP - STORAGE PLANT</t>
  </si>
  <si>
    <t>G-BAL007000: CWIP - INTANGIBLE PLANT</t>
  </si>
  <si>
    <t>G-BAL001900: PROPERTY UNDER CAPITAL LEASES</t>
  </si>
  <si>
    <t>G-BAL001800: PLANT ACQUISITION ADJUSTMENT AGL</t>
  </si>
  <si>
    <t>G-BAL001720: PLT IN SERV - GENERAL PLANT OTHER</t>
  </si>
  <si>
    <t>G-BAL001711: PLT IN SERV - GENERAL PLANT STRUCTURES - SAFE</t>
  </si>
  <si>
    <t>G-BAL001710: PLT IN SERV - GENERAL PLANT STRUCTURES</t>
  </si>
  <si>
    <t>G-BAL001600: PLT IN SERV - GENERAL PLANT TRANSPORTATION EQUIP</t>
  </si>
  <si>
    <t>G-BAL001580: PLT IN SERV - STORAGE</t>
  </si>
  <si>
    <t>G-BAL001565: PLT IN SERV - DISTRIBUTION ACCT 382 - SAFE</t>
  </si>
  <si>
    <t>G-BAL001564: PLT IN SERV - DISTRIBUTION ACCT 381 - SAFE</t>
  </si>
  <si>
    <t>G-BAL001563: PLT IN SERV - DISTRIBUTION ACCT 380 - SAFE</t>
  </si>
  <si>
    <t>G-BAL001562: PLT IN SERV - DISTRIBUTION ACCT 376 - SAFE</t>
  </si>
  <si>
    <t>G-BAL001520: PLT IN SERV - DISTRIBUTION ACCT 387</t>
  </si>
  <si>
    <t>G-BAL001519: PLT IN SERV - DISTRIBUTION ACCT 385</t>
  </si>
  <si>
    <t>G-BAL001518: PLT IN SERV - DISTRIBUTION ACCT 384</t>
  </si>
  <si>
    <t>G-BAL001517: PLT IN SERV - DISTRIBUTION ACCT 383</t>
  </si>
  <si>
    <t>G-BAL001516: PLT IN SERV - DISTRIBUTION ACCT 382</t>
  </si>
  <si>
    <t>G-BAL001515: PLT IN SERV - DISTRIBUTION ACCT 381</t>
  </si>
  <si>
    <t>G-BAL001514: PLT IN SERV - DISTRIBUTION ACCT 380</t>
  </si>
  <si>
    <t>G-BAL001513: PLT IN SERV - DISTRIBUTION ACCT 379</t>
  </si>
  <si>
    <t>G-BAL001512: PLT IN SERV - DISTRIBUTION ACCT 378</t>
  </si>
  <si>
    <t>G-BAL001511: PLT IN SERV - DISTRIBUTION ACCT 376</t>
  </si>
  <si>
    <t>G-BAL001510: PLT IN SERV - DISTRIBUTION ACCT 375</t>
  </si>
  <si>
    <t>G-BAL001509: PLT IN SERV - DISTRIBUTION ACCT 374</t>
  </si>
  <si>
    <t>G-BAL001000: PLT IN SERV - INTANGIBLE</t>
  </si>
  <si>
    <t>Separation Factor</t>
  </si>
  <si>
    <t>PE_FCG - RAF: 38 Detailed Juris COS ID Rate Base</t>
  </si>
  <si>
    <t>G-ADJ008565: ACC PROV DEPR &amp; AMORT - DISTRIBUTION ACCT 382 - SAFE</t>
  </si>
  <si>
    <t>G-ADJ008564: ACC PROV DEPR &amp; AMORT - DISTRIBUTION ACCT 381 - SAFE</t>
  </si>
  <si>
    <t>G-ADJ008563: ACC PROV DEPR &amp; AMORT - DISTRIBUTION ACCT 380 - SAFE</t>
  </si>
  <si>
    <t>G-ADJ008562: ACC PROV DEPR &amp; AMORT - DISTRIBUTION ACCT 376 - SAFE</t>
  </si>
  <si>
    <t>G-ADJ007701: CWIP - SAFE CLAUSE</t>
  </si>
  <si>
    <t>G-ADJ001711: PLT IN SERV - GENERAL PLANT STRUCTURES - SAFE</t>
  </si>
  <si>
    <t>G-ADJ001565: PLT IN SERV - DISTRIBUTION ACCT 382 - SAFE</t>
  </si>
  <si>
    <t>G-ADJ001564: PLT IN SERV - DISTRIBUTION ACCT 381 - SAFE</t>
  </si>
  <si>
    <t>G-ADJ001563: PLT IN SERV - DISTRIBUTION ACCT 380 - SAFE</t>
  </si>
  <si>
    <t>G-ADJ001562: PLT IN SERV - DISTRIBUTION ACCT 376 - SAFE</t>
  </si>
  <si>
    <t>G-ADJ008900: ACC PROV DEPR &amp; AMORT - PROPERTY UNDER CAPITAL LEASES</t>
  </si>
  <si>
    <t>G-ADJ001900: PROPERTY UNDER CAPITAL LEASES</t>
  </si>
  <si>
    <t>G-ADJ382615: OTHER REG ASSETS - PGA CLAUSE</t>
  </si>
  <si>
    <t>G-ADJ382614: OTHER REG ASSETS - ECP CLAUSE</t>
  </si>
  <si>
    <t>G-ADJ382613: OTHER REG ASSETS - CRA CLAUSE</t>
  </si>
  <si>
    <t>G-ADJ382612: OTHER REG ASSETS - AEP CLAUSE</t>
  </si>
  <si>
    <t>Commission Jurisdictional Rate Base Adjustment Detail</t>
  </si>
  <si>
    <t>Commission Rate Base per Book Adjustment Detail</t>
  </si>
  <si>
    <t>Non Utility per Book Adjustment Detail</t>
  </si>
  <si>
    <t>Specific Jurisdictional Rate Base Adjustment Detail</t>
  </si>
  <si>
    <t>Specific per Book Rate Base Adjustment Detail</t>
  </si>
  <si>
    <t xml:space="preserve">PE_FCG - RAF: 52C Hist Rate Base/Capital Structure Report </t>
  </si>
  <si>
    <t>Supporting Schedules:  G-1 p.8, G-3 p.3-7, G-6 p.1</t>
  </si>
  <si>
    <t>Recap Schedules:  A-1, A-5</t>
  </si>
  <si>
    <t>Dec - 2023</t>
  </si>
  <si>
    <t>G-ADJ000001: ADIT - PRORATION - ADIT</t>
  </si>
  <si>
    <t>G-ADJ000002: ADIT - PRORATION - LTD</t>
  </si>
  <si>
    <t>G-ADJ000003: ADIT - PRORATION - STD</t>
  </si>
  <si>
    <t>G-ADJ000004: ADIT - PRORATION - CUSTOMER DEPOSITS</t>
  </si>
  <si>
    <t>G-ADJ000005: ADIT - PRORATION - COMMON EQUITY</t>
  </si>
  <si>
    <t>Company Rate Base per Book Adjustment Detail</t>
  </si>
  <si>
    <t>G-ADC001562: PLT IN SERV - DISTRIBUTION ACCT 376 - SAFE BASE</t>
  </si>
  <si>
    <t>G-ADC001563: PLT IN SERV - DISTRIBUTION ACCT 380 - SAFE BASE</t>
  </si>
  <si>
    <t>G-ADC001564: PLT IN SERV - DISTRIBUTION ACCT 381 - SAFE BASE</t>
  </si>
  <si>
    <t>G-ADC001565: PLT IN SERV - DISTRIBUTION ACCT 382 - SAFE BASE</t>
  </si>
  <si>
    <t>G-ADC001711: PLT IN SERV - GENERAL PLANT STRUCTURES - SAFE BASE</t>
  </si>
  <si>
    <t>G-ADC007701: CWIP - SAFE BASE</t>
  </si>
  <si>
    <t>G-ADC008562: ACC PROV DEPR &amp; AMORT - DISTRIBUTION ACCT 376 - SAFE BASE</t>
  </si>
  <si>
    <t>G-ADC008563: ACC PROV DEPR &amp; AMORT - DISTRIBUTION ACCT 380 - SAFE BASE</t>
  </si>
  <si>
    <t>G-ADC008564: ACC PROV DEPR &amp; AMORT - DISTRIBUTION ACCT 381 - SAFE BASE</t>
  </si>
  <si>
    <t>G-ADC008565: ACC PROV DEPR &amp; AMORT - DISTRIBUTION ACCT 382 - SAFE BASE</t>
  </si>
  <si>
    <t>G-ADC386932: RATE CASE EXPENSE</t>
  </si>
  <si>
    <t>CompanyJurisdictional Rate Base Adjustment Detail</t>
  </si>
  <si>
    <t>Company Adj per Book</t>
  </si>
  <si>
    <t>Juris Company Adj</t>
  </si>
  <si>
    <t>Specific Adjustments</t>
  </si>
  <si>
    <t>Non-Utility Pro-Rata Adjustments</t>
  </si>
  <si>
    <t>Pro Rata Commission Adjustments</t>
  </si>
  <si>
    <t>Pro Rata Company Adjustments</t>
  </si>
  <si>
    <t>FPLM: 2022 FCG Rate Case - RSAM</t>
  </si>
  <si>
    <t>G-ADC008510: ACC PROV DEPR &amp; AMORT - DISTRIBUTION ACCT 375 - RIM</t>
  </si>
  <si>
    <t>G-ADC008511: ACC PROV DEPR &amp; AMORT - DISTRIBUTION ACCT 376 - RIM</t>
  </si>
  <si>
    <t>G-ADC008512: ACC PROV DEPR &amp; AMORT - DISTRIBUTION ACCT 378 - RIM</t>
  </si>
  <si>
    <t>G-ADC008513: ACC PROV DEPR &amp; AMORT - DISTRIBUTION ACCT 379 - RIM</t>
  </si>
  <si>
    <t>G-ADC008514: ACC PROV DEPR &amp; AMORT - DISTRIBUTION ACCT 380 - RIM</t>
  </si>
  <si>
    <t>G-ADC008515: ACC PROV DEPR &amp; AMORT - DISTRIBUTION ACCT 381 - RIM</t>
  </si>
  <si>
    <t>G-ADC008516: ACC PROV DEPR &amp; AMORT - DISTRIBUTION ACCT 382 - RIM</t>
  </si>
  <si>
    <t>G-ADC008517: ACC PROV DEPR &amp; AMORT - DISTRIBUTION ACCT 383 - RIM</t>
  </si>
  <si>
    <t>G-ADC008518: ACC PROV DEPR &amp; AMORT - DISTRIBUTION ACCT 384 - RIM</t>
  </si>
  <si>
    <t>G-ADC008519: ACC PROV DEPR &amp; AMORT - DISTRIBUTION ACCT 385 - RIM</t>
  </si>
  <si>
    <t>G-ADC008520: ACC PROV DEPR &amp; AMORT - DISTRIBUTION ACCT 387 - RIM</t>
  </si>
  <si>
    <t>G-ADC008566: ACC PROV DEPR &amp; AMORT - DISTRIBUTION ACCT 376 - SAFE - RIM</t>
  </si>
  <si>
    <t>G-ADC008567: ACC PROV DEPR &amp; AMORT - DISTRIBUTION ACCT 380 - SAFE - RIM</t>
  </si>
  <si>
    <t>G-ADC008568: ACC PROV DEPR &amp; AMORT - DISTRIBUTION ACCT 381 - SAFE - RIM</t>
  </si>
  <si>
    <t>G-ADC008569: ACC PROV DEPR &amp; AMORT - DISTRIBUTION ACCT 382 - SAFE - RIM</t>
  </si>
  <si>
    <t>G-ADC008600: ACC PROV DEPR &amp; AMORT - GENERAL PLANT TRANSPORTATION EQUIP - RIM</t>
  </si>
  <si>
    <t>G-ADC008710: ACC PROV DEPR &amp; AMORT - GENERAL PLANT STRUCTURES - RIM</t>
  </si>
  <si>
    <t>G-ADC008720: ACC PROV DEPR &amp; AMORT - GENERAL PLANT OTHER - RIM</t>
  </si>
  <si>
    <t>G-ADC411000: MISCELLANEOUS PAID-IN CAPITAL - RIM</t>
  </si>
  <si>
    <t>G-ADC523000: ADVANCES FROM ASSOCIATED COMPANIES - RIM</t>
  </si>
  <si>
    <t>G-ADC733000: NOTES PAYABLE - ASSOCIATED COMPANIES - RIM</t>
  </si>
  <si>
    <t>G-ADC735000: CUSTOMER DEPOSITS - ACTIVE - RIM</t>
  </si>
  <si>
    <t>G-ADC882000: ACCUM DEFERRED INCOME TAXES - OTHER PROPERTY - RIM</t>
  </si>
  <si>
    <t xml:space="preserve">Projected Test Year: 12/31/23  </t>
  </si>
  <si>
    <t xml:space="preserve">Proration </t>
  </si>
  <si>
    <t>Adjustments (1)</t>
  </si>
  <si>
    <t>20220069-GU</t>
  </si>
  <si>
    <t>FCG 002866</t>
  </si>
  <si>
    <t>FCG 002867</t>
  </si>
  <si>
    <t>FCG 002868</t>
  </si>
  <si>
    <t>FCG 002869</t>
  </si>
  <si>
    <t>FCG 002870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</si>
</sst>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_);[Red]\(#,##0\);&quot; &quot;"/>
    <numFmt numFmtId="165" formatCode="#,##0.00%_);[Red]\(#,##0.00%\);&quot; &quot;"/>
    <numFmt numFmtId="166" formatCode="#,##0.000000_);[Red]\(#,##0.000000\);&quot; &quot;"/>
    <numFmt numFmtId="167" formatCode="#,##0_)"/>
    <numFmt numFmtId="168" formatCode="#,##0.000000000_);\(#,##0.000000000\)"/>
    <numFmt numFmtId="169" formatCode="#,##0.000000"/>
  </numFmts>
  <fonts count="16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color rgb="FFFFFFFE"/>
      <name val="Arial"/>
      <family val="2"/>
    </font>
    <font>
      <b/>
      <sz val="11"/>
      <color indexed="8"/>
      <name val="Calibri"/>
      <family val="2"/>
      <scheme val="minor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/>
  </cellStyleXfs>
  <cellXfs count="96">
    <xf numFmtId="0" fontId="0" fillId="0" borderId="0" xfId="0"/>
    <xf numFmtId="164" fontId="2" fillId="0" borderId="0" xfId="0" applyNumberFormat="1" applyFont="1" applyAlignment="1">
      <alignment horizontal="right"/>
    </xf>
    <xf numFmtId="0" fontId="4" fillId="0" borderId="0" xfId="0" applyFont="1" applyAlignment="1">
      <alignment horizontal="left" indent="3"/>
    </xf>
    <xf numFmtId="0" fontId="5" fillId="0" borderId="0" xfId="0" applyFont="1" applyAlignment="1">
      <alignment horizontal="left" indent="4"/>
    </xf>
    <xf numFmtId="164" fontId="6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right"/>
    </xf>
    <xf numFmtId="3" fontId="11" fillId="0" borderId="0" xfId="3" applyNumberFormat="1" applyFont="1" applyAlignment="1">
      <alignment horizontal="left"/>
    </xf>
    <xf numFmtId="3" fontId="11" fillId="0" borderId="0" xfId="3" applyNumberFormat="1" applyFont="1"/>
    <xf numFmtId="3" fontId="11" fillId="0" borderId="0" xfId="3" applyNumberFormat="1" applyFont="1" applyAlignment="1">
      <alignment horizontal="right"/>
    </xf>
    <xf numFmtId="0" fontId="11" fillId="0" borderId="0" xfId="3" applyFont="1" applyAlignment="1">
      <alignment horizontal="left" vertical="center" indent="4"/>
    </xf>
    <xf numFmtId="0" fontId="11" fillId="0" borderId="0" xfId="3" applyFont="1"/>
    <xf numFmtId="3" fontId="11" fillId="0" borderId="3" xfId="3" applyNumberFormat="1" applyFont="1" applyBorder="1" applyAlignment="1">
      <alignment horizontal="left"/>
    </xf>
    <xf numFmtId="3" fontId="11" fillId="0" borderId="3" xfId="3" applyNumberFormat="1" applyFont="1" applyBorder="1" applyAlignment="1">
      <alignment horizontal="fill"/>
    </xf>
    <xf numFmtId="3" fontId="11" fillId="0" borderId="3" xfId="3" applyNumberFormat="1" applyFont="1" applyBorder="1" applyAlignment="1">
      <alignment horizontal="right"/>
    </xf>
    <xf numFmtId="3" fontId="11" fillId="0" borderId="0" xfId="3" applyNumberFormat="1" applyFont="1" applyAlignment="1">
      <alignment horizontal="fill"/>
    </xf>
    <xf numFmtId="0" fontId="11" fillId="0" borderId="0" xfId="3" applyFont="1" applyAlignment="1">
      <alignment horizontal="fill"/>
    </xf>
    <xf numFmtId="0" fontId="11" fillId="0" borderId="3" xfId="3" applyFont="1" applyBorder="1" applyAlignment="1">
      <alignment horizontal="left"/>
    </xf>
    <xf numFmtId="3" fontId="11" fillId="0" borderId="3" xfId="3" applyNumberFormat="1" applyFont="1" applyBorder="1"/>
    <xf numFmtId="0" fontId="11" fillId="0" borderId="0" xfId="3" applyFont="1" applyAlignment="1">
      <alignment horizontal="left"/>
    </xf>
    <xf numFmtId="0" fontId="11" fillId="0" borderId="0" xfId="3" applyFont="1" applyAlignment="1">
      <alignment horizontal="right"/>
    </xf>
    <xf numFmtId="0" fontId="11" fillId="0" borderId="0" xfId="3" applyFont="1" applyAlignment="1">
      <alignment horizontal="center"/>
    </xf>
    <xf numFmtId="3" fontId="11" fillId="0" borderId="0" xfId="3" applyNumberFormat="1" applyFont="1" applyAlignment="1">
      <alignment horizontal="center"/>
    </xf>
    <xf numFmtId="0" fontId="11" fillId="0" borderId="3" xfId="3" applyFont="1" applyBorder="1" applyAlignment="1">
      <alignment horizontal="fill"/>
    </xf>
    <xf numFmtId="0" fontId="11" fillId="0" borderId="3" xfId="3" applyFont="1" applyBorder="1" applyAlignment="1">
      <alignment horizontal="right"/>
    </xf>
    <xf numFmtId="4" fontId="11" fillId="0" borderId="0" xfId="3" applyNumberFormat="1" applyFont="1"/>
    <xf numFmtId="3" fontId="11" fillId="0" borderId="4" xfId="3" applyNumberFormat="1" applyFont="1" applyBorder="1" applyAlignment="1">
      <alignment horizontal="fill"/>
    </xf>
    <xf numFmtId="37" fontId="11" fillId="0" borderId="0" xfId="3" applyNumberFormat="1" applyFont="1"/>
    <xf numFmtId="10" fontId="11" fillId="0" borderId="0" xfId="2" applyNumberFormat="1" applyFont="1"/>
    <xf numFmtId="3" fontId="0" fillId="0" borderId="0" xfId="0" applyNumberFormat="1"/>
    <xf numFmtId="43" fontId="11" fillId="0" borderId="0" xfId="1" applyFont="1"/>
    <xf numFmtId="168" fontId="11" fillId="0" borderId="0" xfId="3" applyNumberFormat="1" applyFont="1"/>
    <xf numFmtId="0" fontId="10" fillId="0" borderId="0" xfId="0" applyFont="1" applyAlignment="1">
      <alignment horizontal="left" vertical="center" indent="6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right"/>
    </xf>
    <xf numFmtId="164" fontId="0" fillId="0" borderId="0" xfId="0" applyNumberFormat="1"/>
    <xf numFmtId="0" fontId="1" fillId="0" borderId="0" xfId="0" applyFont="1" applyAlignment="1">
      <alignment horizontal="left" indent="3"/>
    </xf>
    <xf numFmtId="0" fontId="0" fillId="0" borderId="0" xfId="0"/>
    <xf numFmtId="0" fontId="14" fillId="0" borderId="0" xfId="0" applyFont="1"/>
    <xf numFmtId="164" fontId="14" fillId="0" borderId="0" xfId="0" applyNumberFormat="1" applyFont="1"/>
    <xf numFmtId="3" fontId="10" fillId="0" borderId="0" xfId="3" applyNumberFormat="1" applyFont="1"/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1" fillId="0" borderId="0" xfId="0" applyFont="1" applyAlignment="1">
      <alignment horizontal="left" indent="4"/>
    </xf>
    <xf numFmtId="165" fontId="1" fillId="0" borderId="0" xfId="0" applyNumberFormat="1" applyFont="1" applyAlignment="1">
      <alignment horizontal="right"/>
    </xf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 indent="2"/>
    </xf>
    <xf numFmtId="0" fontId="1" fillId="0" borderId="0" xfId="0" applyFont="1" applyAlignment="1">
      <alignment horizontal="left" indent="3"/>
    </xf>
    <xf numFmtId="0" fontId="12" fillId="0" borderId="0" xfId="0" applyFont="1" applyAlignment="1">
      <alignment horizontal="left" indent="2"/>
    </xf>
    <xf numFmtId="164" fontId="1" fillId="0" borderId="5" xfId="0" applyNumberFormat="1" applyFont="1" applyBorder="1" applyAlignment="1">
      <alignment horizontal="right"/>
    </xf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67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2"/>
    </xf>
    <xf numFmtId="0" fontId="3" fillId="0" borderId="0" xfId="0" applyFont="1" applyAlignment="1">
      <alignment horizontal="left" vertical="center" indent="3"/>
    </xf>
    <xf numFmtId="0" fontId="1" fillId="0" borderId="0" xfId="0" applyFont="1" applyAlignment="1">
      <alignment horizontal="left" vertical="center" indent="4"/>
    </xf>
    <xf numFmtId="166" fontId="1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center" indent="3"/>
    </xf>
    <xf numFmtId="164" fontId="1" fillId="0" borderId="5" xfId="0" applyNumberFormat="1" applyFont="1" applyBorder="1" applyAlignment="1">
      <alignment horizontal="right" vertical="center"/>
    </xf>
    <xf numFmtId="164" fontId="13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center" indent="2"/>
    </xf>
    <xf numFmtId="164" fontId="12" fillId="0" borderId="5" xfId="0" applyNumberFormat="1" applyFont="1" applyBorder="1" applyAlignment="1">
      <alignment horizontal="right" vertical="center"/>
    </xf>
    <xf numFmtId="0" fontId="12" fillId="0" borderId="0" xfId="0" applyFont="1" applyAlignment="1">
      <alignment horizontal="left" vertical="center" indent="1"/>
    </xf>
    <xf numFmtId="3" fontId="11" fillId="0" borderId="0" xfId="3" applyNumberFormat="1" applyFont="1" applyBorder="1" applyAlignment="1">
      <alignment horizontal="fill"/>
    </xf>
    <xf numFmtId="10" fontId="11" fillId="0" borderId="0" xfId="3" applyNumberFormat="1" applyFont="1" applyBorder="1"/>
    <xf numFmtId="3" fontId="11" fillId="0" borderId="6" xfId="3" applyNumberFormat="1" applyFont="1" applyBorder="1"/>
    <xf numFmtId="37" fontId="11" fillId="0" borderId="6" xfId="3" applyNumberFormat="1" applyFont="1" applyBorder="1"/>
    <xf numFmtId="10" fontId="11" fillId="0" borderId="6" xfId="3" applyNumberFormat="1" applyFont="1" applyBorder="1"/>
    <xf numFmtId="0" fontId="15" fillId="0" borderId="0" xfId="0" applyFont="1" applyAlignment="1">
      <alignment vertical="center"/>
    </xf>
    <xf numFmtId="3" fontId="10" fillId="0" borderId="0" xfId="3" applyNumberFormat="1"/>
    <xf numFmtId="3" fontId="10" fillId="0" borderId="0" xfId="3" applyNumberFormat="1" applyAlignment="1">
      <alignment horizontal="center"/>
    </xf>
    <xf numFmtId="3" fontId="11" fillId="2" borderId="0" xfId="3" applyNumberFormat="1" applyFont="1" applyFill="1"/>
    <xf numFmtId="169" fontId="0" fillId="0" borderId="0" xfId="0" applyNumberFormat="1"/>
    <xf numFmtId="0" fontId="11" fillId="0" borderId="4" xfId="3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0" fillId="0" borderId="0" xfId="3" applyFont="1" applyAlignment="1">
      <alignment horizontal="left"/>
    </xf>
  </cellXfs>
  <cellStyles count="4">
    <cellStyle name="Comma" xfId="1" builtinId="3"/>
    <cellStyle name="Normal" xfId="0" builtinId="0"/>
    <cellStyle name="Normal 2" xfId="3" xr:uid="{4E385CE1-3AF5-4DEE-9385-381D3BCEECA5}"/>
    <cellStyle name="Percent" xfId="2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ktmgmt.nee.com/206/DataRequests/15386/Library/Test/MF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-9"/>
      <sheetName val="B-10"/>
      <sheetName val="B-11"/>
      <sheetName val="B-12"/>
      <sheetName val="B-13 1of2"/>
      <sheetName val="B-13 2of2"/>
      <sheetName val="B-14"/>
      <sheetName val="B-15"/>
      <sheetName val="B-16"/>
      <sheetName val="B-17 1of4"/>
      <sheetName val="B-17 2of4"/>
      <sheetName val="B-17 3of4"/>
      <sheetName val="B-17 4of4"/>
      <sheetName val="B-18 1of3"/>
      <sheetName val="B-18 2of3"/>
      <sheetName val="B-18 3of3"/>
      <sheetName val="C-1"/>
      <sheetName val="C-2 1of2"/>
      <sheetName val="C-2 2of2"/>
      <sheetName val="C-3"/>
      <sheetName val="C-4"/>
      <sheetName val="C-5 1of2"/>
      <sheetName val="C-5 2of2"/>
      <sheetName val="C-6"/>
      <sheetName val="C-7"/>
      <sheetName val="C-8 1of2"/>
      <sheetName val="C-8 2of2"/>
      <sheetName val="C-9 1of2"/>
      <sheetName val="C-9 2of2"/>
      <sheetName val="C-10"/>
      <sheetName val="C-11"/>
      <sheetName val="C-12"/>
      <sheetName val="C-13"/>
      <sheetName val="C-14"/>
      <sheetName val="C-15"/>
      <sheetName val="C-16"/>
      <sheetName val="C-17"/>
      <sheetName val="C-18"/>
      <sheetName val="C-19"/>
      <sheetName val="C-20"/>
      <sheetName val="C-21"/>
      <sheetName val="C-22"/>
      <sheetName val="C-23"/>
      <sheetName val="C-24"/>
      <sheetName val="C-25 1of2"/>
      <sheetName val="C-25 2of2"/>
      <sheetName val="C-26"/>
      <sheetName val="C-27"/>
      <sheetName val="C-28"/>
      <sheetName val="C-29"/>
      <sheetName val="C-30 1of2"/>
      <sheetName val="C-30 2of2"/>
      <sheetName val="C-31"/>
      <sheetName val="C-32"/>
      <sheetName val="C-33"/>
      <sheetName val="C-34"/>
      <sheetName val="C-35"/>
      <sheetName val="C-36"/>
      <sheetName val="C-37"/>
      <sheetName val="C-38"/>
      <sheetName val="D-1 1of2"/>
      <sheetName val="D-1 2of2"/>
      <sheetName val="D-2 1of2"/>
      <sheetName val="D-2 2of2"/>
      <sheetName val="D-3"/>
      <sheetName val="D-4"/>
      <sheetName val="D-5"/>
      <sheetName val="D-6"/>
      <sheetName val="D-7"/>
      <sheetName val="D-8"/>
      <sheetName val="D-9"/>
      <sheetName val="D-10"/>
      <sheetName val="D-11 1of3"/>
      <sheetName val="D-11 2of3"/>
      <sheetName val="D11 3of3"/>
      <sheetName val="D-12"/>
      <sheetName val="E-1 1of3"/>
      <sheetName val="E-1 2of3"/>
      <sheetName val="E-1 3of3"/>
      <sheetName val="E-2"/>
      <sheetName val="E-3 1of6"/>
      <sheetName val="E-3 2of6"/>
      <sheetName val="E-3 3of6"/>
      <sheetName val="E-3 4of6"/>
      <sheetName val="E-3 5of6"/>
      <sheetName val="E-3 6of6"/>
      <sheetName val="E-4"/>
      <sheetName val="E-5 1of4"/>
      <sheetName val="E-5 2of4"/>
      <sheetName val="E-5 3of4"/>
      <sheetName val="E-5 4of4"/>
      <sheetName val="E-6 1of5"/>
      <sheetName val="E-6 2of5"/>
      <sheetName val="E-6 3of5"/>
      <sheetName val="E-6 4of5"/>
      <sheetName val="E-6 5of5"/>
      <sheetName val="E-7"/>
      <sheetName val="E-8"/>
      <sheetName val="E-9"/>
      <sheetName val="F-1"/>
      <sheetName val="F-2 1of2"/>
      <sheetName val="F-2 2of2"/>
      <sheetName val="F-3"/>
      <sheetName val="F-4"/>
      <sheetName val="F-5 1of2"/>
      <sheetName val="F-5 2of2"/>
      <sheetName val="F-6"/>
      <sheetName val="F-7"/>
      <sheetName val="F-8"/>
      <sheetName val="F-9"/>
      <sheetName val="F-10"/>
      <sheetName val="G1-1"/>
      <sheetName val="G1-2"/>
      <sheetName val="G1-3"/>
      <sheetName val="G1-4"/>
      <sheetName val="G1-5"/>
      <sheetName val="G1-6"/>
      <sheetName val="G1-7"/>
      <sheetName val="G1-8"/>
      <sheetName val="G1-9"/>
      <sheetName val="G1-10"/>
      <sheetName val="G1-11"/>
      <sheetName val="G1-12"/>
      <sheetName val="G1-13"/>
      <sheetName val="G1-14"/>
      <sheetName val="G1-15"/>
      <sheetName val="G1-16a"/>
      <sheetName val="G1-16b"/>
      <sheetName val="G1-16c"/>
      <sheetName val="G1-16d"/>
      <sheetName val="G1-17"/>
      <sheetName val="G1-18"/>
      <sheetName val="G1-19a"/>
      <sheetName val="G1-19b"/>
      <sheetName val="G1-19c"/>
      <sheetName val="G1-19d"/>
      <sheetName val="G1-20"/>
      <sheetName val="G1-21"/>
      <sheetName val="G1-22"/>
      <sheetName val="G1-23"/>
      <sheetName val="G1-24"/>
      <sheetName val="G1-25"/>
      <sheetName val="G1-26"/>
      <sheetName val="G1-27"/>
      <sheetName val="G1-28"/>
      <sheetName val="G2-1"/>
      <sheetName val="G2-2"/>
      <sheetName val="G2-3"/>
      <sheetName val="G2-4"/>
      <sheetName val="G2-5"/>
      <sheetName val="G2-6"/>
      <sheetName val="G2-7"/>
      <sheetName val="G2-8"/>
      <sheetName val="G2-9"/>
      <sheetName val="G2-10"/>
      <sheetName val="G2-11"/>
      <sheetName val="G2-12"/>
      <sheetName val="G2-13"/>
      <sheetName val="G2-14"/>
      <sheetName val="G2-15"/>
      <sheetName val="G2-16"/>
      <sheetName val="G2-17"/>
      <sheetName val="G2-18"/>
      <sheetName val="G2-19"/>
      <sheetName val="G2-20"/>
      <sheetName val="G2-21"/>
      <sheetName val="G2-22"/>
      <sheetName val="G2-23"/>
      <sheetName val="G2-24"/>
      <sheetName val="G2-25"/>
      <sheetName val="G2-26"/>
      <sheetName val="G2-27"/>
      <sheetName val="G2-28"/>
      <sheetName val="G2-29"/>
      <sheetName val="G2-30"/>
      <sheetName val="G2-31"/>
      <sheetName val="G3-1"/>
      <sheetName val="G3-2"/>
      <sheetName val="G3-3"/>
      <sheetName val="G3-4"/>
      <sheetName val="G3-5"/>
      <sheetName val="G3-6"/>
      <sheetName val="G3-7"/>
      <sheetName val="G3-8"/>
      <sheetName val="G3-9"/>
      <sheetName val="G3-10"/>
      <sheetName val="G3-11"/>
      <sheetName val="G4"/>
      <sheetName val="G5"/>
      <sheetName val="G6 1of3"/>
      <sheetName val="G6 2of3"/>
      <sheetName val="G6 3of3"/>
      <sheetName val="G7 1of2"/>
      <sheetName val="G7 2of2"/>
      <sheetName val="H-1 1of6"/>
      <sheetName val="H-1 2of6"/>
      <sheetName val="H-1 3of6"/>
      <sheetName val="H-1 4of6"/>
      <sheetName val="H-1 5of6"/>
      <sheetName val="H-1 6of6"/>
      <sheetName val="H-2 1of6"/>
      <sheetName val="H-2 2of6"/>
      <sheetName val="H-2 3of6"/>
      <sheetName val="H-2 4of6"/>
      <sheetName val="H-2 5of6"/>
      <sheetName val="H-2 6of6"/>
      <sheetName val="H-3 1of5"/>
      <sheetName val="H-3 2of5"/>
      <sheetName val="H-3 3of5"/>
      <sheetName val="H-3 4of5"/>
      <sheetName val="H-3 5of5"/>
      <sheetName val="I-1"/>
      <sheetName val="I-2"/>
      <sheetName val="I-3 1of3"/>
      <sheetName val="I-3 2of3"/>
      <sheetName val="I-3 3of3"/>
      <sheetName val="I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7E9E4-AF7F-4300-92AB-0795B41C77E4}">
  <sheetPr>
    <pageSetUpPr fitToPage="1"/>
  </sheetPr>
  <dimension ref="A1:AA64"/>
  <sheetViews>
    <sheetView showGridLines="0" showOutlineSymbols="0" zoomScale="70" zoomScaleNormal="70" workbookViewId="0">
      <selection sqref="A1:A2"/>
    </sheetView>
  </sheetViews>
  <sheetFormatPr defaultColWidth="16.28515625" defaultRowHeight="15" x14ac:dyDescent="0.2"/>
  <cols>
    <col min="1" max="1" width="12.28515625" style="19" customWidth="1"/>
    <col min="2" max="2" width="29.42578125" style="11" customWidth="1"/>
    <col min="3" max="3" width="3.5703125" style="20" customWidth="1"/>
    <col min="4" max="4" width="21.140625" style="11" customWidth="1"/>
    <col min="5" max="5" width="3.5703125" style="20" customWidth="1"/>
    <col min="6" max="6" width="21.140625" style="11" customWidth="1"/>
    <col min="7" max="7" width="3.5703125" style="11" customWidth="1"/>
    <col min="8" max="8" width="21.140625" style="11" customWidth="1"/>
    <col min="9" max="9" width="3.5703125" style="11" customWidth="1"/>
    <col min="10" max="10" width="21.140625" style="11" customWidth="1"/>
    <col min="11" max="11" width="3.5703125" style="11" customWidth="1"/>
    <col min="12" max="12" width="21.140625" style="11" customWidth="1"/>
    <col min="13" max="13" width="3.5703125" style="11" customWidth="1"/>
    <col min="14" max="14" width="21.140625" style="11" customWidth="1"/>
    <col min="15" max="15" width="3.5703125" style="11" customWidth="1"/>
    <col min="16" max="16" width="21.140625" style="11" customWidth="1"/>
    <col min="17" max="17" width="3.5703125" style="11" customWidth="1"/>
    <col min="18" max="18" width="21.140625" style="11" customWidth="1"/>
    <col min="19" max="19" width="16.28515625" style="11"/>
    <col min="20" max="20" width="2.140625" style="11" customWidth="1"/>
    <col min="21" max="21" width="16.28515625" style="11"/>
    <col min="22" max="22" width="2.140625" style="11" customWidth="1"/>
    <col min="23" max="23" width="21.42578125" style="11" customWidth="1"/>
    <col min="24" max="24" width="2.140625" style="11" customWidth="1"/>
    <col min="25" max="25" width="16.28515625" style="11"/>
    <col min="26" max="26" width="2.140625" style="11" customWidth="1"/>
    <col min="27" max="27" width="16.28515625" style="11"/>
    <col min="28" max="28" width="2.140625" style="11" customWidth="1"/>
    <col min="29" max="29" width="16.28515625" style="11"/>
    <col min="30" max="30" width="2.140625" style="11" customWidth="1"/>
    <col min="31" max="31" width="16.28515625" style="11"/>
    <col min="32" max="32" width="2.140625" style="11" customWidth="1"/>
    <col min="33" max="33" width="16.28515625" style="11"/>
    <col min="34" max="34" width="2.140625" style="11" customWidth="1"/>
    <col min="35" max="35" width="16.28515625" style="11"/>
    <col min="36" max="36" width="2.140625" style="11" customWidth="1"/>
    <col min="37" max="37" width="12.42578125" style="11" customWidth="1"/>
    <col min="38" max="38" width="2.140625" style="11" customWidth="1"/>
    <col min="39" max="39" width="16.28515625" style="11"/>
    <col min="40" max="40" width="2.140625" style="11" customWidth="1"/>
    <col min="41" max="41" width="16.28515625" style="11"/>
    <col min="42" max="42" width="2.140625" style="11" customWidth="1"/>
    <col min="43" max="43" width="16.28515625" style="11"/>
    <col min="44" max="44" width="2.140625" style="11" customWidth="1"/>
    <col min="45" max="45" width="16.28515625" style="11"/>
    <col min="46" max="46" width="2.140625" style="11" customWidth="1"/>
    <col min="47" max="47" width="16.28515625" style="11"/>
    <col min="48" max="48" width="2.140625" style="11" customWidth="1"/>
    <col min="49" max="258" width="16.28515625" style="11"/>
    <col min="259" max="259" width="12.28515625" style="11" customWidth="1"/>
    <col min="260" max="260" width="29.42578125" style="11" customWidth="1"/>
    <col min="261" max="261" width="3.5703125" style="11" customWidth="1"/>
    <col min="262" max="262" width="21.140625" style="11" customWidth="1"/>
    <col min="263" max="263" width="3.5703125" style="11" customWidth="1"/>
    <col min="264" max="264" width="21.140625" style="11" customWidth="1"/>
    <col min="265" max="265" width="3.5703125" style="11" customWidth="1"/>
    <col min="266" max="266" width="21.140625" style="11" customWidth="1"/>
    <col min="267" max="267" width="3.5703125" style="11" customWidth="1"/>
    <col min="268" max="268" width="21.140625" style="11" customWidth="1"/>
    <col min="269" max="269" width="3.5703125" style="11" customWidth="1"/>
    <col min="270" max="270" width="21.140625" style="11" customWidth="1"/>
    <col min="271" max="271" width="3.5703125" style="11" customWidth="1"/>
    <col min="272" max="272" width="21.140625" style="11" customWidth="1"/>
    <col min="273" max="273" width="3.5703125" style="11" customWidth="1"/>
    <col min="274" max="274" width="21.140625" style="11" customWidth="1"/>
    <col min="275" max="275" width="16.28515625" style="11"/>
    <col min="276" max="276" width="2.140625" style="11" customWidth="1"/>
    <col min="277" max="277" width="16.28515625" style="11"/>
    <col min="278" max="278" width="2.140625" style="11" customWidth="1"/>
    <col min="279" max="279" width="21.42578125" style="11" customWidth="1"/>
    <col min="280" max="280" width="2.140625" style="11" customWidth="1"/>
    <col min="281" max="281" width="16.28515625" style="11"/>
    <col min="282" max="282" width="2.140625" style="11" customWidth="1"/>
    <col min="283" max="283" width="16.28515625" style="11"/>
    <col min="284" max="284" width="2.140625" style="11" customWidth="1"/>
    <col min="285" max="285" width="16.28515625" style="11"/>
    <col min="286" max="286" width="2.140625" style="11" customWidth="1"/>
    <col min="287" max="287" width="16.28515625" style="11"/>
    <col min="288" max="288" width="2.140625" style="11" customWidth="1"/>
    <col min="289" max="289" width="16.28515625" style="11"/>
    <col min="290" max="290" width="2.140625" style="11" customWidth="1"/>
    <col min="291" max="291" width="16.28515625" style="11"/>
    <col min="292" max="292" width="2.140625" style="11" customWidth="1"/>
    <col min="293" max="293" width="12.42578125" style="11" customWidth="1"/>
    <col min="294" max="294" width="2.140625" style="11" customWidth="1"/>
    <col min="295" max="295" width="16.28515625" style="11"/>
    <col min="296" max="296" width="2.140625" style="11" customWidth="1"/>
    <col min="297" max="297" width="16.28515625" style="11"/>
    <col min="298" max="298" width="2.140625" style="11" customWidth="1"/>
    <col min="299" max="299" width="16.28515625" style="11"/>
    <col min="300" max="300" width="2.140625" style="11" customWidth="1"/>
    <col min="301" max="301" width="16.28515625" style="11"/>
    <col min="302" max="302" width="2.140625" style="11" customWidth="1"/>
    <col min="303" max="303" width="16.28515625" style="11"/>
    <col min="304" max="304" width="2.140625" style="11" customWidth="1"/>
    <col min="305" max="514" width="16.28515625" style="11"/>
    <col min="515" max="515" width="12.28515625" style="11" customWidth="1"/>
    <col min="516" max="516" width="29.42578125" style="11" customWidth="1"/>
    <col min="517" max="517" width="3.5703125" style="11" customWidth="1"/>
    <col min="518" max="518" width="21.140625" style="11" customWidth="1"/>
    <col min="519" max="519" width="3.5703125" style="11" customWidth="1"/>
    <col min="520" max="520" width="21.140625" style="11" customWidth="1"/>
    <col min="521" max="521" width="3.5703125" style="11" customWidth="1"/>
    <col min="522" max="522" width="21.140625" style="11" customWidth="1"/>
    <col min="523" max="523" width="3.5703125" style="11" customWidth="1"/>
    <col min="524" max="524" width="21.140625" style="11" customWidth="1"/>
    <col min="525" max="525" width="3.5703125" style="11" customWidth="1"/>
    <col min="526" max="526" width="21.140625" style="11" customWidth="1"/>
    <col min="527" max="527" width="3.5703125" style="11" customWidth="1"/>
    <col min="528" max="528" width="21.140625" style="11" customWidth="1"/>
    <col min="529" max="529" width="3.5703125" style="11" customWidth="1"/>
    <col min="530" max="530" width="21.140625" style="11" customWidth="1"/>
    <col min="531" max="531" width="16.28515625" style="11"/>
    <col min="532" max="532" width="2.140625" style="11" customWidth="1"/>
    <col min="533" max="533" width="16.28515625" style="11"/>
    <col min="534" max="534" width="2.140625" style="11" customWidth="1"/>
    <col min="535" max="535" width="21.42578125" style="11" customWidth="1"/>
    <col min="536" max="536" width="2.140625" style="11" customWidth="1"/>
    <col min="537" max="537" width="16.28515625" style="11"/>
    <col min="538" max="538" width="2.140625" style="11" customWidth="1"/>
    <col min="539" max="539" width="16.28515625" style="11"/>
    <col min="540" max="540" width="2.140625" style="11" customWidth="1"/>
    <col min="541" max="541" width="16.28515625" style="11"/>
    <col min="542" max="542" width="2.140625" style="11" customWidth="1"/>
    <col min="543" max="543" width="16.28515625" style="11"/>
    <col min="544" max="544" width="2.140625" style="11" customWidth="1"/>
    <col min="545" max="545" width="16.28515625" style="11"/>
    <col min="546" max="546" width="2.140625" style="11" customWidth="1"/>
    <col min="547" max="547" width="16.28515625" style="11"/>
    <col min="548" max="548" width="2.140625" style="11" customWidth="1"/>
    <col min="549" max="549" width="12.42578125" style="11" customWidth="1"/>
    <col min="550" max="550" width="2.140625" style="11" customWidth="1"/>
    <col min="551" max="551" width="16.28515625" style="11"/>
    <col min="552" max="552" width="2.140625" style="11" customWidth="1"/>
    <col min="553" max="553" width="16.28515625" style="11"/>
    <col min="554" max="554" width="2.140625" style="11" customWidth="1"/>
    <col min="555" max="555" width="16.28515625" style="11"/>
    <col min="556" max="556" width="2.140625" style="11" customWidth="1"/>
    <col min="557" max="557" width="16.28515625" style="11"/>
    <col min="558" max="558" width="2.140625" style="11" customWidth="1"/>
    <col min="559" max="559" width="16.28515625" style="11"/>
    <col min="560" max="560" width="2.140625" style="11" customWidth="1"/>
    <col min="561" max="770" width="16.28515625" style="11"/>
    <col min="771" max="771" width="12.28515625" style="11" customWidth="1"/>
    <col min="772" max="772" width="29.42578125" style="11" customWidth="1"/>
    <col min="773" max="773" width="3.5703125" style="11" customWidth="1"/>
    <col min="774" max="774" width="21.140625" style="11" customWidth="1"/>
    <col min="775" max="775" width="3.5703125" style="11" customWidth="1"/>
    <col min="776" max="776" width="21.140625" style="11" customWidth="1"/>
    <col min="777" max="777" width="3.5703125" style="11" customWidth="1"/>
    <col min="778" max="778" width="21.140625" style="11" customWidth="1"/>
    <col min="779" max="779" width="3.5703125" style="11" customWidth="1"/>
    <col min="780" max="780" width="21.140625" style="11" customWidth="1"/>
    <col min="781" max="781" width="3.5703125" style="11" customWidth="1"/>
    <col min="782" max="782" width="21.140625" style="11" customWidth="1"/>
    <col min="783" max="783" width="3.5703125" style="11" customWidth="1"/>
    <col min="784" max="784" width="21.140625" style="11" customWidth="1"/>
    <col min="785" max="785" width="3.5703125" style="11" customWidth="1"/>
    <col min="786" max="786" width="21.140625" style="11" customWidth="1"/>
    <col min="787" max="787" width="16.28515625" style="11"/>
    <col min="788" max="788" width="2.140625" style="11" customWidth="1"/>
    <col min="789" max="789" width="16.28515625" style="11"/>
    <col min="790" max="790" width="2.140625" style="11" customWidth="1"/>
    <col min="791" max="791" width="21.42578125" style="11" customWidth="1"/>
    <col min="792" max="792" width="2.140625" style="11" customWidth="1"/>
    <col min="793" max="793" width="16.28515625" style="11"/>
    <col min="794" max="794" width="2.140625" style="11" customWidth="1"/>
    <col min="795" max="795" width="16.28515625" style="11"/>
    <col min="796" max="796" width="2.140625" style="11" customWidth="1"/>
    <col min="797" max="797" width="16.28515625" style="11"/>
    <col min="798" max="798" width="2.140625" style="11" customWidth="1"/>
    <col min="799" max="799" width="16.28515625" style="11"/>
    <col min="800" max="800" width="2.140625" style="11" customWidth="1"/>
    <col min="801" max="801" width="16.28515625" style="11"/>
    <col min="802" max="802" width="2.140625" style="11" customWidth="1"/>
    <col min="803" max="803" width="16.28515625" style="11"/>
    <col min="804" max="804" width="2.140625" style="11" customWidth="1"/>
    <col min="805" max="805" width="12.42578125" style="11" customWidth="1"/>
    <col min="806" max="806" width="2.140625" style="11" customWidth="1"/>
    <col min="807" max="807" width="16.28515625" style="11"/>
    <col min="808" max="808" width="2.140625" style="11" customWidth="1"/>
    <col min="809" max="809" width="16.28515625" style="11"/>
    <col min="810" max="810" width="2.140625" style="11" customWidth="1"/>
    <col min="811" max="811" width="16.28515625" style="11"/>
    <col min="812" max="812" width="2.140625" style="11" customWidth="1"/>
    <col min="813" max="813" width="16.28515625" style="11"/>
    <col min="814" max="814" width="2.140625" style="11" customWidth="1"/>
    <col min="815" max="815" width="16.28515625" style="11"/>
    <col min="816" max="816" width="2.140625" style="11" customWidth="1"/>
    <col min="817" max="1026" width="16.28515625" style="11"/>
    <col min="1027" max="1027" width="12.28515625" style="11" customWidth="1"/>
    <col min="1028" max="1028" width="29.42578125" style="11" customWidth="1"/>
    <col min="1029" max="1029" width="3.5703125" style="11" customWidth="1"/>
    <col min="1030" max="1030" width="21.140625" style="11" customWidth="1"/>
    <col min="1031" max="1031" width="3.5703125" style="11" customWidth="1"/>
    <col min="1032" max="1032" width="21.140625" style="11" customWidth="1"/>
    <col min="1033" max="1033" width="3.5703125" style="11" customWidth="1"/>
    <col min="1034" max="1034" width="21.140625" style="11" customWidth="1"/>
    <col min="1035" max="1035" width="3.5703125" style="11" customWidth="1"/>
    <col min="1036" max="1036" width="21.140625" style="11" customWidth="1"/>
    <col min="1037" max="1037" width="3.5703125" style="11" customWidth="1"/>
    <col min="1038" max="1038" width="21.140625" style="11" customWidth="1"/>
    <col min="1039" max="1039" width="3.5703125" style="11" customWidth="1"/>
    <col min="1040" max="1040" width="21.140625" style="11" customWidth="1"/>
    <col min="1041" max="1041" width="3.5703125" style="11" customWidth="1"/>
    <col min="1042" max="1042" width="21.140625" style="11" customWidth="1"/>
    <col min="1043" max="1043" width="16.28515625" style="11"/>
    <col min="1044" max="1044" width="2.140625" style="11" customWidth="1"/>
    <col min="1045" max="1045" width="16.28515625" style="11"/>
    <col min="1046" max="1046" width="2.140625" style="11" customWidth="1"/>
    <col min="1047" max="1047" width="21.42578125" style="11" customWidth="1"/>
    <col min="1048" max="1048" width="2.140625" style="11" customWidth="1"/>
    <col min="1049" max="1049" width="16.28515625" style="11"/>
    <col min="1050" max="1050" width="2.140625" style="11" customWidth="1"/>
    <col min="1051" max="1051" width="16.28515625" style="11"/>
    <col min="1052" max="1052" width="2.140625" style="11" customWidth="1"/>
    <col min="1053" max="1053" width="16.28515625" style="11"/>
    <col min="1054" max="1054" width="2.140625" style="11" customWidth="1"/>
    <col min="1055" max="1055" width="16.28515625" style="11"/>
    <col min="1056" max="1056" width="2.140625" style="11" customWidth="1"/>
    <col min="1057" max="1057" width="16.28515625" style="11"/>
    <col min="1058" max="1058" width="2.140625" style="11" customWidth="1"/>
    <col min="1059" max="1059" width="16.28515625" style="11"/>
    <col min="1060" max="1060" width="2.140625" style="11" customWidth="1"/>
    <col min="1061" max="1061" width="12.42578125" style="11" customWidth="1"/>
    <col min="1062" max="1062" width="2.140625" style="11" customWidth="1"/>
    <col min="1063" max="1063" width="16.28515625" style="11"/>
    <col min="1064" max="1064" width="2.140625" style="11" customWidth="1"/>
    <col min="1065" max="1065" width="16.28515625" style="11"/>
    <col min="1066" max="1066" width="2.140625" style="11" customWidth="1"/>
    <col min="1067" max="1067" width="16.28515625" style="11"/>
    <col min="1068" max="1068" width="2.140625" style="11" customWidth="1"/>
    <col min="1069" max="1069" width="16.28515625" style="11"/>
    <col min="1070" max="1070" width="2.140625" style="11" customWidth="1"/>
    <col min="1071" max="1071" width="16.28515625" style="11"/>
    <col min="1072" max="1072" width="2.140625" style="11" customWidth="1"/>
    <col min="1073" max="1282" width="16.28515625" style="11"/>
    <col min="1283" max="1283" width="12.28515625" style="11" customWidth="1"/>
    <col min="1284" max="1284" width="29.42578125" style="11" customWidth="1"/>
    <col min="1285" max="1285" width="3.5703125" style="11" customWidth="1"/>
    <col min="1286" max="1286" width="21.140625" style="11" customWidth="1"/>
    <col min="1287" max="1287" width="3.5703125" style="11" customWidth="1"/>
    <col min="1288" max="1288" width="21.140625" style="11" customWidth="1"/>
    <col min="1289" max="1289" width="3.5703125" style="11" customWidth="1"/>
    <col min="1290" max="1290" width="21.140625" style="11" customWidth="1"/>
    <col min="1291" max="1291" width="3.5703125" style="11" customWidth="1"/>
    <col min="1292" max="1292" width="21.140625" style="11" customWidth="1"/>
    <col min="1293" max="1293" width="3.5703125" style="11" customWidth="1"/>
    <col min="1294" max="1294" width="21.140625" style="11" customWidth="1"/>
    <col min="1295" max="1295" width="3.5703125" style="11" customWidth="1"/>
    <col min="1296" max="1296" width="21.140625" style="11" customWidth="1"/>
    <col min="1297" max="1297" width="3.5703125" style="11" customWidth="1"/>
    <col min="1298" max="1298" width="21.140625" style="11" customWidth="1"/>
    <col min="1299" max="1299" width="16.28515625" style="11"/>
    <col min="1300" max="1300" width="2.140625" style="11" customWidth="1"/>
    <col min="1301" max="1301" width="16.28515625" style="11"/>
    <col min="1302" max="1302" width="2.140625" style="11" customWidth="1"/>
    <col min="1303" max="1303" width="21.42578125" style="11" customWidth="1"/>
    <col min="1304" max="1304" width="2.140625" style="11" customWidth="1"/>
    <col min="1305" max="1305" width="16.28515625" style="11"/>
    <col min="1306" max="1306" width="2.140625" style="11" customWidth="1"/>
    <col min="1307" max="1307" width="16.28515625" style="11"/>
    <col min="1308" max="1308" width="2.140625" style="11" customWidth="1"/>
    <col min="1309" max="1309" width="16.28515625" style="11"/>
    <col min="1310" max="1310" width="2.140625" style="11" customWidth="1"/>
    <col min="1311" max="1311" width="16.28515625" style="11"/>
    <col min="1312" max="1312" width="2.140625" style="11" customWidth="1"/>
    <col min="1313" max="1313" width="16.28515625" style="11"/>
    <col min="1314" max="1314" width="2.140625" style="11" customWidth="1"/>
    <col min="1315" max="1315" width="16.28515625" style="11"/>
    <col min="1316" max="1316" width="2.140625" style="11" customWidth="1"/>
    <col min="1317" max="1317" width="12.42578125" style="11" customWidth="1"/>
    <col min="1318" max="1318" width="2.140625" style="11" customWidth="1"/>
    <col min="1319" max="1319" width="16.28515625" style="11"/>
    <col min="1320" max="1320" width="2.140625" style="11" customWidth="1"/>
    <col min="1321" max="1321" width="16.28515625" style="11"/>
    <col min="1322" max="1322" width="2.140625" style="11" customWidth="1"/>
    <col min="1323" max="1323" width="16.28515625" style="11"/>
    <col min="1324" max="1324" width="2.140625" style="11" customWidth="1"/>
    <col min="1325" max="1325" width="16.28515625" style="11"/>
    <col min="1326" max="1326" width="2.140625" style="11" customWidth="1"/>
    <col min="1327" max="1327" width="16.28515625" style="11"/>
    <col min="1328" max="1328" width="2.140625" style="11" customWidth="1"/>
    <col min="1329" max="1538" width="16.28515625" style="11"/>
    <col min="1539" max="1539" width="12.28515625" style="11" customWidth="1"/>
    <col min="1540" max="1540" width="29.42578125" style="11" customWidth="1"/>
    <col min="1541" max="1541" width="3.5703125" style="11" customWidth="1"/>
    <col min="1542" max="1542" width="21.140625" style="11" customWidth="1"/>
    <col min="1543" max="1543" width="3.5703125" style="11" customWidth="1"/>
    <col min="1544" max="1544" width="21.140625" style="11" customWidth="1"/>
    <col min="1545" max="1545" width="3.5703125" style="11" customWidth="1"/>
    <col min="1546" max="1546" width="21.140625" style="11" customWidth="1"/>
    <col min="1547" max="1547" width="3.5703125" style="11" customWidth="1"/>
    <col min="1548" max="1548" width="21.140625" style="11" customWidth="1"/>
    <col min="1549" max="1549" width="3.5703125" style="11" customWidth="1"/>
    <col min="1550" max="1550" width="21.140625" style="11" customWidth="1"/>
    <col min="1551" max="1551" width="3.5703125" style="11" customWidth="1"/>
    <col min="1552" max="1552" width="21.140625" style="11" customWidth="1"/>
    <col min="1553" max="1553" width="3.5703125" style="11" customWidth="1"/>
    <col min="1554" max="1554" width="21.140625" style="11" customWidth="1"/>
    <col min="1555" max="1555" width="16.28515625" style="11"/>
    <col min="1556" max="1556" width="2.140625" style="11" customWidth="1"/>
    <col min="1557" max="1557" width="16.28515625" style="11"/>
    <col min="1558" max="1558" width="2.140625" style="11" customWidth="1"/>
    <col min="1559" max="1559" width="21.42578125" style="11" customWidth="1"/>
    <col min="1560" max="1560" width="2.140625" style="11" customWidth="1"/>
    <col min="1561" max="1561" width="16.28515625" style="11"/>
    <col min="1562" max="1562" width="2.140625" style="11" customWidth="1"/>
    <col min="1563" max="1563" width="16.28515625" style="11"/>
    <col min="1564" max="1564" width="2.140625" style="11" customWidth="1"/>
    <col min="1565" max="1565" width="16.28515625" style="11"/>
    <col min="1566" max="1566" width="2.140625" style="11" customWidth="1"/>
    <col min="1567" max="1567" width="16.28515625" style="11"/>
    <col min="1568" max="1568" width="2.140625" style="11" customWidth="1"/>
    <col min="1569" max="1569" width="16.28515625" style="11"/>
    <col min="1570" max="1570" width="2.140625" style="11" customWidth="1"/>
    <col min="1571" max="1571" width="16.28515625" style="11"/>
    <col min="1572" max="1572" width="2.140625" style="11" customWidth="1"/>
    <col min="1573" max="1573" width="12.42578125" style="11" customWidth="1"/>
    <col min="1574" max="1574" width="2.140625" style="11" customWidth="1"/>
    <col min="1575" max="1575" width="16.28515625" style="11"/>
    <col min="1576" max="1576" width="2.140625" style="11" customWidth="1"/>
    <col min="1577" max="1577" width="16.28515625" style="11"/>
    <col min="1578" max="1578" width="2.140625" style="11" customWidth="1"/>
    <col min="1579" max="1579" width="16.28515625" style="11"/>
    <col min="1580" max="1580" width="2.140625" style="11" customWidth="1"/>
    <col min="1581" max="1581" width="16.28515625" style="11"/>
    <col min="1582" max="1582" width="2.140625" style="11" customWidth="1"/>
    <col min="1583" max="1583" width="16.28515625" style="11"/>
    <col min="1584" max="1584" width="2.140625" style="11" customWidth="1"/>
    <col min="1585" max="1794" width="16.28515625" style="11"/>
    <col min="1795" max="1795" width="12.28515625" style="11" customWidth="1"/>
    <col min="1796" max="1796" width="29.42578125" style="11" customWidth="1"/>
    <col min="1797" max="1797" width="3.5703125" style="11" customWidth="1"/>
    <col min="1798" max="1798" width="21.140625" style="11" customWidth="1"/>
    <col min="1799" max="1799" width="3.5703125" style="11" customWidth="1"/>
    <col min="1800" max="1800" width="21.140625" style="11" customWidth="1"/>
    <col min="1801" max="1801" width="3.5703125" style="11" customWidth="1"/>
    <col min="1802" max="1802" width="21.140625" style="11" customWidth="1"/>
    <col min="1803" max="1803" width="3.5703125" style="11" customWidth="1"/>
    <col min="1804" max="1804" width="21.140625" style="11" customWidth="1"/>
    <col min="1805" max="1805" width="3.5703125" style="11" customWidth="1"/>
    <col min="1806" max="1806" width="21.140625" style="11" customWidth="1"/>
    <col min="1807" max="1807" width="3.5703125" style="11" customWidth="1"/>
    <col min="1808" max="1808" width="21.140625" style="11" customWidth="1"/>
    <col min="1809" max="1809" width="3.5703125" style="11" customWidth="1"/>
    <col min="1810" max="1810" width="21.140625" style="11" customWidth="1"/>
    <col min="1811" max="1811" width="16.28515625" style="11"/>
    <col min="1812" max="1812" width="2.140625" style="11" customWidth="1"/>
    <col min="1813" max="1813" width="16.28515625" style="11"/>
    <col min="1814" max="1814" width="2.140625" style="11" customWidth="1"/>
    <col min="1815" max="1815" width="21.42578125" style="11" customWidth="1"/>
    <col min="1816" max="1816" width="2.140625" style="11" customWidth="1"/>
    <col min="1817" max="1817" width="16.28515625" style="11"/>
    <col min="1818" max="1818" width="2.140625" style="11" customWidth="1"/>
    <col min="1819" max="1819" width="16.28515625" style="11"/>
    <col min="1820" max="1820" width="2.140625" style="11" customWidth="1"/>
    <col min="1821" max="1821" width="16.28515625" style="11"/>
    <col min="1822" max="1822" width="2.140625" style="11" customWidth="1"/>
    <col min="1823" max="1823" width="16.28515625" style="11"/>
    <col min="1824" max="1824" width="2.140625" style="11" customWidth="1"/>
    <col min="1825" max="1825" width="16.28515625" style="11"/>
    <col min="1826" max="1826" width="2.140625" style="11" customWidth="1"/>
    <col min="1827" max="1827" width="16.28515625" style="11"/>
    <col min="1828" max="1828" width="2.140625" style="11" customWidth="1"/>
    <col min="1829" max="1829" width="12.42578125" style="11" customWidth="1"/>
    <col min="1830" max="1830" width="2.140625" style="11" customWidth="1"/>
    <col min="1831" max="1831" width="16.28515625" style="11"/>
    <col min="1832" max="1832" width="2.140625" style="11" customWidth="1"/>
    <col min="1833" max="1833" width="16.28515625" style="11"/>
    <col min="1834" max="1834" width="2.140625" style="11" customWidth="1"/>
    <col min="1835" max="1835" width="16.28515625" style="11"/>
    <col min="1836" max="1836" width="2.140625" style="11" customWidth="1"/>
    <col min="1837" max="1837" width="16.28515625" style="11"/>
    <col min="1838" max="1838" width="2.140625" style="11" customWidth="1"/>
    <col min="1839" max="1839" width="16.28515625" style="11"/>
    <col min="1840" max="1840" width="2.140625" style="11" customWidth="1"/>
    <col min="1841" max="2050" width="16.28515625" style="11"/>
    <col min="2051" max="2051" width="12.28515625" style="11" customWidth="1"/>
    <col min="2052" max="2052" width="29.42578125" style="11" customWidth="1"/>
    <col min="2053" max="2053" width="3.5703125" style="11" customWidth="1"/>
    <col min="2054" max="2054" width="21.140625" style="11" customWidth="1"/>
    <col min="2055" max="2055" width="3.5703125" style="11" customWidth="1"/>
    <col min="2056" max="2056" width="21.140625" style="11" customWidth="1"/>
    <col min="2057" max="2057" width="3.5703125" style="11" customWidth="1"/>
    <col min="2058" max="2058" width="21.140625" style="11" customWidth="1"/>
    <col min="2059" max="2059" width="3.5703125" style="11" customWidth="1"/>
    <col min="2060" max="2060" width="21.140625" style="11" customWidth="1"/>
    <col min="2061" max="2061" width="3.5703125" style="11" customWidth="1"/>
    <col min="2062" max="2062" width="21.140625" style="11" customWidth="1"/>
    <col min="2063" max="2063" width="3.5703125" style="11" customWidth="1"/>
    <col min="2064" max="2064" width="21.140625" style="11" customWidth="1"/>
    <col min="2065" max="2065" width="3.5703125" style="11" customWidth="1"/>
    <col min="2066" max="2066" width="21.140625" style="11" customWidth="1"/>
    <col min="2067" max="2067" width="16.28515625" style="11"/>
    <col min="2068" max="2068" width="2.140625" style="11" customWidth="1"/>
    <col min="2069" max="2069" width="16.28515625" style="11"/>
    <col min="2070" max="2070" width="2.140625" style="11" customWidth="1"/>
    <col min="2071" max="2071" width="21.42578125" style="11" customWidth="1"/>
    <col min="2072" max="2072" width="2.140625" style="11" customWidth="1"/>
    <col min="2073" max="2073" width="16.28515625" style="11"/>
    <col min="2074" max="2074" width="2.140625" style="11" customWidth="1"/>
    <col min="2075" max="2075" width="16.28515625" style="11"/>
    <col min="2076" max="2076" width="2.140625" style="11" customWidth="1"/>
    <col min="2077" max="2077" width="16.28515625" style="11"/>
    <col min="2078" max="2078" width="2.140625" style="11" customWidth="1"/>
    <col min="2079" max="2079" width="16.28515625" style="11"/>
    <col min="2080" max="2080" width="2.140625" style="11" customWidth="1"/>
    <col min="2081" max="2081" width="16.28515625" style="11"/>
    <col min="2082" max="2082" width="2.140625" style="11" customWidth="1"/>
    <col min="2083" max="2083" width="16.28515625" style="11"/>
    <col min="2084" max="2084" width="2.140625" style="11" customWidth="1"/>
    <col min="2085" max="2085" width="12.42578125" style="11" customWidth="1"/>
    <col min="2086" max="2086" width="2.140625" style="11" customWidth="1"/>
    <col min="2087" max="2087" width="16.28515625" style="11"/>
    <col min="2088" max="2088" width="2.140625" style="11" customWidth="1"/>
    <col min="2089" max="2089" width="16.28515625" style="11"/>
    <col min="2090" max="2090" width="2.140625" style="11" customWidth="1"/>
    <col min="2091" max="2091" width="16.28515625" style="11"/>
    <col min="2092" max="2092" width="2.140625" style="11" customWidth="1"/>
    <col min="2093" max="2093" width="16.28515625" style="11"/>
    <col min="2094" max="2094" width="2.140625" style="11" customWidth="1"/>
    <col min="2095" max="2095" width="16.28515625" style="11"/>
    <col min="2096" max="2096" width="2.140625" style="11" customWidth="1"/>
    <col min="2097" max="2306" width="16.28515625" style="11"/>
    <col min="2307" max="2307" width="12.28515625" style="11" customWidth="1"/>
    <col min="2308" max="2308" width="29.42578125" style="11" customWidth="1"/>
    <col min="2309" max="2309" width="3.5703125" style="11" customWidth="1"/>
    <col min="2310" max="2310" width="21.140625" style="11" customWidth="1"/>
    <col min="2311" max="2311" width="3.5703125" style="11" customWidth="1"/>
    <col min="2312" max="2312" width="21.140625" style="11" customWidth="1"/>
    <col min="2313" max="2313" width="3.5703125" style="11" customWidth="1"/>
    <col min="2314" max="2314" width="21.140625" style="11" customWidth="1"/>
    <col min="2315" max="2315" width="3.5703125" style="11" customWidth="1"/>
    <col min="2316" max="2316" width="21.140625" style="11" customWidth="1"/>
    <col min="2317" max="2317" width="3.5703125" style="11" customWidth="1"/>
    <col min="2318" max="2318" width="21.140625" style="11" customWidth="1"/>
    <col min="2319" max="2319" width="3.5703125" style="11" customWidth="1"/>
    <col min="2320" max="2320" width="21.140625" style="11" customWidth="1"/>
    <col min="2321" max="2321" width="3.5703125" style="11" customWidth="1"/>
    <col min="2322" max="2322" width="21.140625" style="11" customWidth="1"/>
    <col min="2323" max="2323" width="16.28515625" style="11"/>
    <col min="2324" max="2324" width="2.140625" style="11" customWidth="1"/>
    <col min="2325" max="2325" width="16.28515625" style="11"/>
    <col min="2326" max="2326" width="2.140625" style="11" customWidth="1"/>
    <col min="2327" max="2327" width="21.42578125" style="11" customWidth="1"/>
    <col min="2328" max="2328" width="2.140625" style="11" customWidth="1"/>
    <col min="2329" max="2329" width="16.28515625" style="11"/>
    <col min="2330" max="2330" width="2.140625" style="11" customWidth="1"/>
    <col min="2331" max="2331" width="16.28515625" style="11"/>
    <col min="2332" max="2332" width="2.140625" style="11" customWidth="1"/>
    <col min="2333" max="2333" width="16.28515625" style="11"/>
    <col min="2334" max="2334" width="2.140625" style="11" customWidth="1"/>
    <col min="2335" max="2335" width="16.28515625" style="11"/>
    <col min="2336" max="2336" width="2.140625" style="11" customWidth="1"/>
    <col min="2337" max="2337" width="16.28515625" style="11"/>
    <col min="2338" max="2338" width="2.140625" style="11" customWidth="1"/>
    <col min="2339" max="2339" width="16.28515625" style="11"/>
    <col min="2340" max="2340" width="2.140625" style="11" customWidth="1"/>
    <col min="2341" max="2341" width="12.42578125" style="11" customWidth="1"/>
    <col min="2342" max="2342" width="2.140625" style="11" customWidth="1"/>
    <col min="2343" max="2343" width="16.28515625" style="11"/>
    <col min="2344" max="2344" width="2.140625" style="11" customWidth="1"/>
    <col min="2345" max="2345" width="16.28515625" style="11"/>
    <col min="2346" max="2346" width="2.140625" style="11" customWidth="1"/>
    <col min="2347" max="2347" width="16.28515625" style="11"/>
    <col min="2348" max="2348" width="2.140625" style="11" customWidth="1"/>
    <col min="2349" max="2349" width="16.28515625" style="11"/>
    <col min="2350" max="2350" width="2.140625" style="11" customWidth="1"/>
    <col min="2351" max="2351" width="16.28515625" style="11"/>
    <col min="2352" max="2352" width="2.140625" style="11" customWidth="1"/>
    <col min="2353" max="2562" width="16.28515625" style="11"/>
    <col min="2563" max="2563" width="12.28515625" style="11" customWidth="1"/>
    <col min="2564" max="2564" width="29.42578125" style="11" customWidth="1"/>
    <col min="2565" max="2565" width="3.5703125" style="11" customWidth="1"/>
    <col min="2566" max="2566" width="21.140625" style="11" customWidth="1"/>
    <col min="2567" max="2567" width="3.5703125" style="11" customWidth="1"/>
    <col min="2568" max="2568" width="21.140625" style="11" customWidth="1"/>
    <col min="2569" max="2569" width="3.5703125" style="11" customWidth="1"/>
    <col min="2570" max="2570" width="21.140625" style="11" customWidth="1"/>
    <col min="2571" max="2571" width="3.5703125" style="11" customWidth="1"/>
    <col min="2572" max="2572" width="21.140625" style="11" customWidth="1"/>
    <col min="2573" max="2573" width="3.5703125" style="11" customWidth="1"/>
    <col min="2574" max="2574" width="21.140625" style="11" customWidth="1"/>
    <col min="2575" max="2575" width="3.5703125" style="11" customWidth="1"/>
    <col min="2576" max="2576" width="21.140625" style="11" customWidth="1"/>
    <col min="2577" max="2577" width="3.5703125" style="11" customWidth="1"/>
    <col min="2578" max="2578" width="21.140625" style="11" customWidth="1"/>
    <col min="2579" max="2579" width="16.28515625" style="11"/>
    <col min="2580" max="2580" width="2.140625" style="11" customWidth="1"/>
    <col min="2581" max="2581" width="16.28515625" style="11"/>
    <col min="2582" max="2582" width="2.140625" style="11" customWidth="1"/>
    <col min="2583" max="2583" width="21.42578125" style="11" customWidth="1"/>
    <col min="2584" max="2584" width="2.140625" style="11" customWidth="1"/>
    <col min="2585" max="2585" width="16.28515625" style="11"/>
    <col min="2586" max="2586" width="2.140625" style="11" customWidth="1"/>
    <col min="2587" max="2587" width="16.28515625" style="11"/>
    <col min="2588" max="2588" width="2.140625" style="11" customWidth="1"/>
    <col min="2589" max="2589" width="16.28515625" style="11"/>
    <col min="2590" max="2590" width="2.140625" style="11" customWidth="1"/>
    <col min="2591" max="2591" width="16.28515625" style="11"/>
    <col min="2592" max="2592" width="2.140625" style="11" customWidth="1"/>
    <col min="2593" max="2593" width="16.28515625" style="11"/>
    <col min="2594" max="2594" width="2.140625" style="11" customWidth="1"/>
    <col min="2595" max="2595" width="16.28515625" style="11"/>
    <col min="2596" max="2596" width="2.140625" style="11" customWidth="1"/>
    <col min="2597" max="2597" width="12.42578125" style="11" customWidth="1"/>
    <col min="2598" max="2598" width="2.140625" style="11" customWidth="1"/>
    <col min="2599" max="2599" width="16.28515625" style="11"/>
    <col min="2600" max="2600" width="2.140625" style="11" customWidth="1"/>
    <col min="2601" max="2601" width="16.28515625" style="11"/>
    <col min="2602" max="2602" width="2.140625" style="11" customWidth="1"/>
    <col min="2603" max="2603" width="16.28515625" style="11"/>
    <col min="2604" max="2604" width="2.140625" style="11" customWidth="1"/>
    <col min="2605" max="2605" width="16.28515625" style="11"/>
    <col min="2606" max="2606" width="2.140625" style="11" customWidth="1"/>
    <col min="2607" max="2607" width="16.28515625" style="11"/>
    <col min="2608" max="2608" width="2.140625" style="11" customWidth="1"/>
    <col min="2609" max="2818" width="16.28515625" style="11"/>
    <col min="2819" max="2819" width="12.28515625" style="11" customWidth="1"/>
    <col min="2820" max="2820" width="29.42578125" style="11" customWidth="1"/>
    <col min="2821" max="2821" width="3.5703125" style="11" customWidth="1"/>
    <col min="2822" max="2822" width="21.140625" style="11" customWidth="1"/>
    <col min="2823" max="2823" width="3.5703125" style="11" customWidth="1"/>
    <col min="2824" max="2824" width="21.140625" style="11" customWidth="1"/>
    <col min="2825" max="2825" width="3.5703125" style="11" customWidth="1"/>
    <col min="2826" max="2826" width="21.140625" style="11" customWidth="1"/>
    <col min="2827" max="2827" width="3.5703125" style="11" customWidth="1"/>
    <col min="2828" max="2828" width="21.140625" style="11" customWidth="1"/>
    <col min="2829" max="2829" width="3.5703125" style="11" customWidth="1"/>
    <col min="2830" max="2830" width="21.140625" style="11" customWidth="1"/>
    <col min="2831" max="2831" width="3.5703125" style="11" customWidth="1"/>
    <col min="2832" max="2832" width="21.140625" style="11" customWidth="1"/>
    <col min="2833" max="2833" width="3.5703125" style="11" customWidth="1"/>
    <col min="2834" max="2834" width="21.140625" style="11" customWidth="1"/>
    <col min="2835" max="2835" width="16.28515625" style="11"/>
    <col min="2836" max="2836" width="2.140625" style="11" customWidth="1"/>
    <col min="2837" max="2837" width="16.28515625" style="11"/>
    <col min="2838" max="2838" width="2.140625" style="11" customWidth="1"/>
    <col min="2839" max="2839" width="21.42578125" style="11" customWidth="1"/>
    <col min="2840" max="2840" width="2.140625" style="11" customWidth="1"/>
    <col min="2841" max="2841" width="16.28515625" style="11"/>
    <col min="2842" max="2842" width="2.140625" style="11" customWidth="1"/>
    <col min="2843" max="2843" width="16.28515625" style="11"/>
    <col min="2844" max="2844" width="2.140625" style="11" customWidth="1"/>
    <col min="2845" max="2845" width="16.28515625" style="11"/>
    <col min="2846" max="2846" width="2.140625" style="11" customWidth="1"/>
    <col min="2847" max="2847" width="16.28515625" style="11"/>
    <col min="2848" max="2848" width="2.140625" style="11" customWidth="1"/>
    <col min="2849" max="2849" width="16.28515625" style="11"/>
    <col min="2850" max="2850" width="2.140625" style="11" customWidth="1"/>
    <col min="2851" max="2851" width="16.28515625" style="11"/>
    <col min="2852" max="2852" width="2.140625" style="11" customWidth="1"/>
    <col min="2853" max="2853" width="12.42578125" style="11" customWidth="1"/>
    <col min="2854" max="2854" width="2.140625" style="11" customWidth="1"/>
    <col min="2855" max="2855" width="16.28515625" style="11"/>
    <col min="2856" max="2856" width="2.140625" style="11" customWidth="1"/>
    <col min="2857" max="2857" width="16.28515625" style="11"/>
    <col min="2858" max="2858" width="2.140625" style="11" customWidth="1"/>
    <col min="2859" max="2859" width="16.28515625" style="11"/>
    <col min="2860" max="2860" width="2.140625" style="11" customWidth="1"/>
    <col min="2861" max="2861" width="16.28515625" style="11"/>
    <col min="2862" max="2862" width="2.140625" style="11" customWidth="1"/>
    <col min="2863" max="2863" width="16.28515625" style="11"/>
    <col min="2864" max="2864" width="2.140625" style="11" customWidth="1"/>
    <col min="2865" max="3074" width="16.28515625" style="11"/>
    <col min="3075" max="3075" width="12.28515625" style="11" customWidth="1"/>
    <col min="3076" max="3076" width="29.42578125" style="11" customWidth="1"/>
    <col min="3077" max="3077" width="3.5703125" style="11" customWidth="1"/>
    <col min="3078" max="3078" width="21.140625" style="11" customWidth="1"/>
    <col min="3079" max="3079" width="3.5703125" style="11" customWidth="1"/>
    <col min="3080" max="3080" width="21.140625" style="11" customWidth="1"/>
    <col min="3081" max="3081" width="3.5703125" style="11" customWidth="1"/>
    <col min="3082" max="3082" width="21.140625" style="11" customWidth="1"/>
    <col min="3083" max="3083" width="3.5703125" style="11" customWidth="1"/>
    <col min="3084" max="3084" width="21.140625" style="11" customWidth="1"/>
    <col min="3085" max="3085" width="3.5703125" style="11" customWidth="1"/>
    <col min="3086" max="3086" width="21.140625" style="11" customWidth="1"/>
    <col min="3087" max="3087" width="3.5703125" style="11" customWidth="1"/>
    <col min="3088" max="3088" width="21.140625" style="11" customWidth="1"/>
    <col min="3089" max="3089" width="3.5703125" style="11" customWidth="1"/>
    <col min="3090" max="3090" width="21.140625" style="11" customWidth="1"/>
    <col min="3091" max="3091" width="16.28515625" style="11"/>
    <col min="3092" max="3092" width="2.140625" style="11" customWidth="1"/>
    <col min="3093" max="3093" width="16.28515625" style="11"/>
    <col min="3094" max="3094" width="2.140625" style="11" customWidth="1"/>
    <col min="3095" max="3095" width="21.42578125" style="11" customWidth="1"/>
    <col min="3096" max="3096" width="2.140625" style="11" customWidth="1"/>
    <col min="3097" max="3097" width="16.28515625" style="11"/>
    <col min="3098" max="3098" width="2.140625" style="11" customWidth="1"/>
    <col min="3099" max="3099" width="16.28515625" style="11"/>
    <col min="3100" max="3100" width="2.140625" style="11" customWidth="1"/>
    <col min="3101" max="3101" width="16.28515625" style="11"/>
    <col min="3102" max="3102" width="2.140625" style="11" customWidth="1"/>
    <col min="3103" max="3103" width="16.28515625" style="11"/>
    <col min="3104" max="3104" width="2.140625" style="11" customWidth="1"/>
    <col min="3105" max="3105" width="16.28515625" style="11"/>
    <col min="3106" max="3106" width="2.140625" style="11" customWidth="1"/>
    <col min="3107" max="3107" width="16.28515625" style="11"/>
    <col min="3108" max="3108" width="2.140625" style="11" customWidth="1"/>
    <col min="3109" max="3109" width="12.42578125" style="11" customWidth="1"/>
    <col min="3110" max="3110" width="2.140625" style="11" customWidth="1"/>
    <col min="3111" max="3111" width="16.28515625" style="11"/>
    <col min="3112" max="3112" width="2.140625" style="11" customWidth="1"/>
    <col min="3113" max="3113" width="16.28515625" style="11"/>
    <col min="3114" max="3114" width="2.140625" style="11" customWidth="1"/>
    <col min="3115" max="3115" width="16.28515625" style="11"/>
    <col min="3116" max="3116" width="2.140625" style="11" customWidth="1"/>
    <col min="3117" max="3117" width="16.28515625" style="11"/>
    <col min="3118" max="3118" width="2.140625" style="11" customWidth="1"/>
    <col min="3119" max="3119" width="16.28515625" style="11"/>
    <col min="3120" max="3120" width="2.140625" style="11" customWidth="1"/>
    <col min="3121" max="3330" width="16.28515625" style="11"/>
    <col min="3331" max="3331" width="12.28515625" style="11" customWidth="1"/>
    <col min="3332" max="3332" width="29.42578125" style="11" customWidth="1"/>
    <col min="3333" max="3333" width="3.5703125" style="11" customWidth="1"/>
    <col min="3334" max="3334" width="21.140625" style="11" customWidth="1"/>
    <col min="3335" max="3335" width="3.5703125" style="11" customWidth="1"/>
    <col min="3336" max="3336" width="21.140625" style="11" customWidth="1"/>
    <col min="3337" max="3337" width="3.5703125" style="11" customWidth="1"/>
    <col min="3338" max="3338" width="21.140625" style="11" customWidth="1"/>
    <col min="3339" max="3339" width="3.5703125" style="11" customWidth="1"/>
    <col min="3340" max="3340" width="21.140625" style="11" customWidth="1"/>
    <col min="3341" max="3341" width="3.5703125" style="11" customWidth="1"/>
    <col min="3342" max="3342" width="21.140625" style="11" customWidth="1"/>
    <col min="3343" max="3343" width="3.5703125" style="11" customWidth="1"/>
    <col min="3344" max="3344" width="21.140625" style="11" customWidth="1"/>
    <col min="3345" max="3345" width="3.5703125" style="11" customWidth="1"/>
    <col min="3346" max="3346" width="21.140625" style="11" customWidth="1"/>
    <col min="3347" max="3347" width="16.28515625" style="11"/>
    <col min="3348" max="3348" width="2.140625" style="11" customWidth="1"/>
    <col min="3349" max="3349" width="16.28515625" style="11"/>
    <col min="3350" max="3350" width="2.140625" style="11" customWidth="1"/>
    <col min="3351" max="3351" width="21.42578125" style="11" customWidth="1"/>
    <col min="3352" max="3352" width="2.140625" style="11" customWidth="1"/>
    <col min="3353" max="3353" width="16.28515625" style="11"/>
    <col min="3354" max="3354" width="2.140625" style="11" customWidth="1"/>
    <col min="3355" max="3355" width="16.28515625" style="11"/>
    <col min="3356" max="3356" width="2.140625" style="11" customWidth="1"/>
    <col min="3357" max="3357" width="16.28515625" style="11"/>
    <col min="3358" max="3358" width="2.140625" style="11" customWidth="1"/>
    <col min="3359" max="3359" width="16.28515625" style="11"/>
    <col min="3360" max="3360" width="2.140625" style="11" customWidth="1"/>
    <col min="3361" max="3361" width="16.28515625" style="11"/>
    <col min="3362" max="3362" width="2.140625" style="11" customWidth="1"/>
    <col min="3363" max="3363" width="16.28515625" style="11"/>
    <col min="3364" max="3364" width="2.140625" style="11" customWidth="1"/>
    <col min="3365" max="3365" width="12.42578125" style="11" customWidth="1"/>
    <col min="3366" max="3366" width="2.140625" style="11" customWidth="1"/>
    <col min="3367" max="3367" width="16.28515625" style="11"/>
    <col min="3368" max="3368" width="2.140625" style="11" customWidth="1"/>
    <col min="3369" max="3369" width="16.28515625" style="11"/>
    <col min="3370" max="3370" width="2.140625" style="11" customWidth="1"/>
    <col min="3371" max="3371" width="16.28515625" style="11"/>
    <col min="3372" max="3372" width="2.140625" style="11" customWidth="1"/>
    <col min="3373" max="3373" width="16.28515625" style="11"/>
    <col min="3374" max="3374" width="2.140625" style="11" customWidth="1"/>
    <col min="3375" max="3375" width="16.28515625" style="11"/>
    <col min="3376" max="3376" width="2.140625" style="11" customWidth="1"/>
    <col min="3377" max="3586" width="16.28515625" style="11"/>
    <col min="3587" max="3587" width="12.28515625" style="11" customWidth="1"/>
    <col min="3588" max="3588" width="29.42578125" style="11" customWidth="1"/>
    <col min="3589" max="3589" width="3.5703125" style="11" customWidth="1"/>
    <col min="3590" max="3590" width="21.140625" style="11" customWidth="1"/>
    <col min="3591" max="3591" width="3.5703125" style="11" customWidth="1"/>
    <col min="3592" max="3592" width="21.140625" style="11" customWidth="1"/>
    <col min="3593" max="3593" width="3.5703125" style="11" customWidth="1"/>
    <col min="3594" max="3594" width="21.140625" style="11" customWidth="1"/>
    <col min="3595" max="3595" width="3.5703125" style="11" customWidth="1"/>
    <col min="3596" max="3596" width="21.140625" style="11" customWidth="1"/>
    <col min="3597" max="3597" width="3.5703125" style="11" customWidth="1"/>
    <col min="3598" max="3598" width="21.140625" style="11" customWidth="1"/>
    <col min="3599" max="3599" width="3.5703125" style="11" customWidth="1"/>
    <col min="3600" max="3600" width="21.140625" style="11" customWidth="1"/>
    <col min="3601" max="3601" width="3.5703125" style="11" customWidth="1"/>
    <col min="3602" max="3602" width="21.140625" style="11" customWidth="1"/>
    <col min="3603" max="3603" width="16.28515625" style="11"/>
    <col min="3604" max="3604" width="2.140625" style="11" customWidth="1"/>
    <col min="3605" max="3605" width="16.28515625" style="11"/>
    <col min="3606" max="3606" width="2.140625" style="11" customWidth="1"/>
    <col min="3607" max="3607" width="21.42578125" style="11" customWidth="1"/>
    <col min="3608" max="3608" width="2.140625" style="11" customWidth="1"/>
    <col min="3609" max="3609" width="16.28515625" style="11"/>
    <col min="3610" max="3610" width="2.140625" style="11" customWidth="1"/>
    <col min="3611" max="3611" width="16.28515625" style="11"/>
    <col min="3612" max="3612" width="2.140625" style="11" customWidth="1"/>
    <col min="3613" max="3613" width="16.28515625" style="11"/>
    <col min="3614" max="3614" width="2.140625" style="11" customWidth="1"/>
    <col min="3615" max="3615" width="16.28515625" style="11"/>
    <col min="3616" max="3616" width="2.140625" style="11" customWidth="1"/>
    <col min="3617" max="3617" width="16.28515625" style="11"/>
    <col min="3618" max="3618" width="2.140625" style="11" customWidth="1"/>
    <col min="3619" max="3619" width="16.28515625" style="11"/>
    <col min="3620" max="3620" width="2.140625" style="11" customWidth="1"/>
    <col min="3621" max="3621" width="12.42578125" style="11" customWidth="1"/>
    <col min="3622" max="3622" width="2.140625" style="11" customWidth="1"/>
    <col min="3623" max="3623" width="16.28515625" style="11"/>
    <col min="3624" max="3624" width="2.140625" style="11" customWidth="1"/>
    <col min="3625" max="3625" width="16.28515625" style="11"/>
    <col min="3626" max="3626" width="2.140625" style="11" customWidth="1"/>
    <col min="3627" max="3627" width="16.28515625" style="11"/>
    <col min="3628" max="3628" width="2.140625" style="11" customWidth="1"/>
    <col min="3629" max="3629" width="16.28515625" style="11"/>
    <col min="3630" max="3630" width="2.140625" style="11" customWidth="1"/>
    <col min="3631" max="3631" width="16.28515625" style="11"/>
    <col min="3632" max="3632" width="2.140625" style="11" customWidth="1"/>
    <col min="3633" max="3842" width="16.28515625" style="11"/>
    <col min="3843" max="3843" width="12.28515625" style="11" customWidth="1"/>
    <col min="3844" max="3844" width="29.42578125" style="11" customWidth="1"/>
    <col min="3845" max="3845" width="3.5703125" style="11" customWidth="1"/>
    <col min="3846" max="3846" width="21.140625" style="11" customWidth="1"/>
    <col min="3847" max="3847" width="3.5703125" style="11" customWidth="1"/>
    <col min="3848" max="3848" width="21.140625" style="11" customWidth="1"/>
    <col min="3849" max="3849" width="3.5703125" style="11" customWidth="1"/>
    <col min="3850" max="3850" width="21.140625" style="11" customWidth="1"/>
    <col min="3851" max="3851" width="3.5703125" style="11" customWidth="1"/>
    <col min="3852" max="3852" width="21.140625" style="11" customWidth="1"/>
    <col min="3853" max="3853" width="3.5703125" style="11" customWidth="1"/>
    <col min="3854" max="3854" width="21.140625" style="11" customWidth="1"/>
    <col min="3855" max="3855" width="3.5703125" style="11" customWidth="1"/>
    <col min="3856" max="3856" width="21.140625" style="11" customWidth="1"/>
    <col min="3857" max="3857" width="3.5703125" style="11" customWidth="1"/>
    <col min="3858" max="3858" width="21.140625" style="11" customWidth="1"/>
    <col min="3859" max="3859" width="16.28515625" style="11"/>
    <col min="3860" max="3860" width="2.140625" style="11" customWidth="1"/>
    <col min="3861" max="3861" width="16.28515625" style="11"/>
    <col min="3862" max="3862" width="2.140625" style="11" customWidth="1"/>
    <col min="3863" max="3863" width="21.42578125" style="11" customWidth="1"/>
    <col min="3864" max="3864" width="2.140625" style="11" customWidth="1"/>
    <col min="3865" max="3865" width="16.28515625" style="11"/>
    <col min="3866" max="3866" width="2.140625" style="11" customWidth="1"/>
    <col min="3867" max="3867" width="16.28515625" style="11"/>
    <col min="3868" max="3868" width="2.140625" style="11" customWidth="1"/>
    <col min="3869" max="3869" width="16.28515625" style="11"/>
    <col min="3870" max="3870" width="2.140625" style="11" customWidth="1"/>
    <col min="3871" max="3871" width="16.28515625" style="11"/>
    <col min="3872" max="3872" width="2.140625" style="11" customWidth="1"/>
    <col min="3873" max="3873" width="16.28515625" style="11"/>
    <col min="3874" max="3874" width="2.140625" style="11" customWidth="1"/>
    <col min="3875" max="3875" width="16.28515625" style="11"/>
    <col min="3876" max="3876" width="2.140625" style="11" customWidth="1"/>
    <col min="3877" max="3877" width="12.42578125" style="11" customWidth="1"/>
    <col min="3878" max="3878" width="2.140625" style="11" customWidth="1"/>
    <col min="3879" max="3879" width="16.28515625" style="11"/>
    <col min="3880" max="3880" width="2.140625" style="11" customWidth="1"/>
    <col min="3881" max="3881" width="16.28515625" style="11"/>
    <col min="3882" max="3882" width="2.140625" style="11" customWidth="1"/>
    <col min="3883" max="3883" width="16.28515625" style="11"/>
    <col min="3884" max="3884" width="2.140625" style="11" customWidth="1"/>
    <col min="3885" max="3885" width="16.28515625" style="11"/>
    <col min="3886" max="3886" width="2.140625" style="11" customWidth="1"/>
    <col min="3887" max="3887" width="16.28515625" style="11"/>
    <col min="3888" max="3888" width="2.140625" style="11" customWidth="1"/>
    <col min="3889" max="4098" width="16.28515625" style="11"/>
    <col min="4099" max="4099" width="12.28515625" style="11" customWidth="1"/>
    <col min="4100" max="4100" width="29.42578125" style="11" customWidth="1"/>
    <col min="4101" max="4101" width="3.5703125" style="11" customWidth="1"/>
    <col min="4102" max="4102" width="21.140625" style="11" customWidth="1"/>
    <col min="4103" max="4103" width="3.5703125" style="11" customWidth="1"/>
    <col min="4104" max="4104" width="21.140625" style="11" customWidth="1"/>
    <col min="4105" max="4105" width="3.5703125" style="11" customWidth="1"/>
    <col min="4106" max="4106" width="21.140625" style="11" customWidth="1"/>
    <col min="4107" max="4107" width="3.5703125" style="11" customWidth="1"/>
    <col min="4108" max="4108" width="21.140625" style="11" customWidth="1"/>
    <col min="4109" max="4109" width="3.5703125" style="11" customWidth="1"/>
    <col min="4110" max="4110" width="21.140625" style="11" customWidth="1"/>
    <col min="4111" max="4111" width="3.5703125" style="11" customWidth="1"/>
    <col min="4112" max="4112" width="21.140625" style="11" customWidth="1"/>
    <col min="4113" max="4113" width="3.5703125" style="11" customWidth="1"/>
    <col min="4114" max="4114" width="21.140625" style="11" customWidth="1"/>
    <col min="4115" max="4115" width="16.28515625" style="11"/>
    <col min="4116" max="4116" width="2.140625" style="11" customWidth="1"/>
    <col min="4117" max="4117" width="16.28515625" style="11"/>
    <col min="4118" max="4118" width="2.140625" style="11" customWidth="1"/>
    <col min="4119" max="4119" width="21.42578125" style="11" customWidth="1"/>
    <col min="4120" max="4120" width="2.140625" style="11" customWidth="1"/>
    <col min="4121" max="4121" width="16.28515625" style="11"/>
    <col min="4122" max="4122" width="2.140625" style="11" customWidth="1"/>
    <col min="4123" max="4123" width="16.28515625" style="11"/>
    <col min="4124" max="4124" width="2.140625" style="11" customWidth="1"/>
    <col min="4125" max="4125" width="16.28515625" style="11"/>
    <col min="4126" max="4126" width="2.140625" style="11" customWidth="1"/>
    <col min="4127" max="4127" width="16.28515625" style="11"/>
    <col min="4128" max="4128" width="2.140625" style="11" customWidth="1"/>
    <col min="4129" max="4129" width="16.28515625" style="11"/>
    <col min="4130" max="4130" width="2.140625" style="11" customWidth="1"/>
    <col min="4131" max="4131" width="16.28515625" style="11"/>
    <col min="4132" max="4132" width="2.140625" style="11" customWidth="1"/>
    <col min="4133" max="4133" width="12.42578125" style="11" customWidth="1"/>
    <col min="4134" max="4134" width="2.140625" style="11" customWidth="1"/>
    <col min="4135" max="4135" width="16.28515625" style="11"/>
    <col min="4136" max="4136" width="2.140625" style="11" customWidth="1"/>
    <col min="4137" max="4137" width="16.28515625" style="11"/>
    <col min="4138" max="4138" width="2.140625" style="11" customWidth="1"/>
    <col min="4139" max="4139" width="16.28515625" style="11"/>
    <col min="4140" max="4140" width="2.140625" style="11" customWidth="1"/>
    <col min="4141" max="4141" width="16.28515625" style="11"/>
    <col min="4142" max="4142" width="2.140625" style="11" customWidth="1"/>
    <col min="4143" max="4143" width="16.28515625" style="11"/>
    <col min="4144" max="4144" width="2.140625" style="11" customWidth="1"/>
    <col min="4145" max="4354" width="16.28515625" style="11"/>
    <col min="4355" max="4355" width="12.28515625" style="11" customWidth="1"/>
    <col min="4356" max="4356" width="29.42578125" style="11" customWidth="1"/>
    <col min="4357" max="4357" width="3.5703125" style="11" customWidth="1"/>
    <col min="4358" max="4358" width="21.140625" style="11" customWidth="1"/>
    <col min="4359" max="4359" width="3.5703125" style="11" customWidth="1"/>
    <col min="4360" max="4360" width="21.140625" style="11" customWidth="1"/>
    <col min="4361" max="4361" width="3.5703125" style="11" customWidth="1"/>
    <col min="4362" max="4362" width="21.140625" style="11" customWidth="1"/>
    <col min="4363" max="4363" width="3.5703125" style="11" customWidth="1"/>
    <col min="4364" max="4364" width="21.140625" style="11" customWidth="1"/>
    <col min="4365" max="4365" width="3.5703125" style="11" customWidth="1"/>
    <col min="4366" max="4366" width="21.140625" style="11" customWidth="1"/>
    <col min="4367" max="4367" width="3.5703125" style="11" customWidth="1"/>
    <col min="4368" max="4368" width="21.140625" style="11" customWidth="1"/>
    <col min="4369" max="4369" width="3.5703125" style="11" customWidth="1"/>
    <col min="4370" max="4370" width="21.140625" style="11" customWidth="1"/>
    <col min="4371" max="4371" width="16.28515625" style="11"/>
    <col min="4372" max="4372" width="2.140625" style="11" customWidth="1"/>
    <col min="4373" max="4373" width="16.28515625" style="11"/>
    <col min="4374" max="4374" width="2.140625" style="11" customWidth="1"/>
    <col min="4375" max="4375" width="21.42578125" style="11" customWidth="1"/>
    <col min="4376" max="4376" width="2.140625" style="11" customWidth="1"/>
    <col min="4377" max="4377" width="16.28515625" style="11"/>
    <col min="4378" max="4378" width="2.140625" style="11" customWidth="1"/>
    <col min="4379" max="4379" width="16.28515625" style="11"/>
    <col min="4380" max="4380" width="2.140625" style="11" customWidth="1"/>
    <col min="4381" max="4381" width="16.28515625" style="11"/>
    <col min="4382" max="4382" width="2.140625" style="11" customWidth="1"/>
    <col min="4383" max="4383" width="16.28515625" style="11"/>
    <col min="4384" max="4384" width="2.140625" style="11" customWidth="1"/>
    <col min="4385" max="4385" width="16.28515625" style="11"/>
    <col min="4386" max="4386" width="2.140625" style="11" customWidth="1"/>
    <col min="4387" max="4387" width="16.28515625" style="11"/>
    <col min="4388" max="4388" width="2.140625" style="11" customWidth="1"/>
    <col min="4389" max="4389" width="12.42578125" style="11" customWidth="1"/>
    <col min="4390" max="4390" width="2.140625" style="11" customWidth="1"/>
    <col min="4391" max="4391" width="16.28515625" style="11"/>
    <col min="4392" max="4392" width="2.140625" style="11" customWidth="1"/>
    <col min="4393" max="4393" width="16.28515625" style="11"/>
    <col min="4394" max="4394" width="2.140625" style="11" customWidth="1"/>
    <col min="4395" max="4395" width="16.28515625" style="11"/>
    <col min="4396" max="4396" width="2.140625" style="11" customWidth="1"/>
    <col min="4397" max="4397" width="16.28515625" style="11"/>
    <col min="4398" max="4398" width="2.140625" style="11" customWidth="1"/>
    <col min="4399" max="4399" width="16.28515625" style="11"/>
    <col min="4400" max="4400" width="2.140625" style="11" customWidth="1"/>
    <col min="4401" max="4610" width="16.28515625" style="11"/>
    <col min="4611" max="4611" width="12.28515625" style="11" customWidth="1"/>
    <col min="4612" max="4612" width="29.42578125" style="11" customWidth="1"/>
    <col min="4613" max="4613" width="3.5703125" style="11" customWidth="1"/>
    <col min="4614" max="4614" width="21.140625" style="11" customWidth="1"/>
    <col min="4615" max="4615" width="3.5703125" style="11" customWidth="1"/>
    <col min="4616" max="4616" width="21.140625" style="11" customWidth="1"/>
    <col min="4617" max="4617" width="3.5703125" style="11" customWidth="1"/>
    <col min="4618" max="4618" width="21.140625" style="11" customWidth="1"/>
    <col min="4619" max="4619" width="3.5703125" style="11" customWidth="1"/>
    <col min="4620" max="4620" width="21.140625" style="11" customWidth="1"/>
    <col min="4621" max="4621" width="3.5703125" style="11" customWidth="1"/>
    <col min="4622" max="4622" width="21.140625" style="11" customWidth="1"/>
    <col min="4623" max="4623" width="3.5703125" style="11" customWidth="1"/>
    <col min="4624" max="4624" width="21.140625" style="11" customWidth="1"/>
    <col min="4625" max="4625" width="3.5703125" style="11" customWidth="1"/>
    <col min="4626" max="4626" width="21.140625" style="11" customWidth="1"/>
    <col min="4627" max="4627" width="16.28515625" style="11"/>
    <col min="4628" max="4628" width="2.140625" style="11" customWidth="1"/>
    <col min="4629" max="4629" width="16.28515625" style="11"/>
    <col min="4630" max="4630" width="2.140625" style="11" customWidth="1"/>
    <col min="4631" max="4631" width="21.42578125" style="11" customWidth="1"/>
    <col min="4632" max="4632" width="2.140625" style="11" customWidth="1"/>
    <col min="4633" max="4633" width="16.28515625" style="11"/>
    <col min="4634" max="4634" width="2.140625" style="11" customWidth="1"/>
    <col min="4635" max="4635" width="16.28515625" style="11"/>
    <col min="4636" max="4636" width="2.140625" style="11" customWidth="1"/>
    <col min="4637" max="4637" width="16.28515625" style="11"/>
    <col min="4638" max="4638" width="2.140625" style="11" customWidth="1"/>
    <col min="4639" max="4639" width="16.28515625" style="11"/>
    <col min="4640" max="4640" width="2.140625" style="11" customWidth="1"/>
    <col min="4641" max="4641" width="16.28515625" style="11"/>
    <col min="4642" max="4642" width="2.140625" style="11" customWidth="1"/>
    <col min="4643" max="4643" width="16.28515625" style="11"/>
    <col min="4644" max="4644" width="2.140625" style="11" customWidth="1"/>
    <col min="4645" max="4645" width="12.42578125" style="11" customWidth="1"/>
    <col min="4646" max="4646" width="2.140625" style="11" customWidth="1"/>
    <col min="4647" max="4647" width="16.28515625" style="11"/>
    <col min="4648" max="4648" width="2.140625" style="11" customWidth="1"/>
    <col min="4649" max="4649" width="16.28515625" style="11"/>
    <col min="4650" max="4650" width="2.140625" style="11" customWidth="1"/>
    <col min="4651" max="4651" width="16.28515625" style="11"/>
    <col min="4652" max="4652" width="2.140625" style="11" customWidth="1"/>
    <col min="4653" max="4653" width="16.28515625" style="11"/>
    <col min="4654" max="4654" width="2.140625" style="11" customWidth="1"/>
    <col min="4655" max="4655" width="16.28515625" style="11"/>
    <col min="4656" max="4656" width="2.140625" style="11" customWidth="1"/>
    <col min="4657" max="4866" width="16.28515625" style="11"/>
    <col min="4867" max="4867" width="12.28515625" style="11" customWidth="1"/>
    <col min="4868" max="4868" width="29.42578125" style="11" customWidth="1"/>
    <col min="4869" max="4869" width="3.5703125" style="11" customWidth="1"/>
    <col min="4870" max="4870" width="21.140625" style="11" customWidth="1"/>
    <col min="4871" max="4871" width="3.5703125" style="11" customWidth="1"/>
    <col min="4872" max="4872" width="21.140625" style="11" customWidth="1"/>
    <col min="4873" max="4873" width="3.5703125" style="11" customWidth="1"/>
    <col min="4874" max="4874" width="21.140625" style="11" customWidth="1"/>
    <col min="4875" max="4875" width="3.5703125" style="11" customWidth="1"/>
    <col min="4876" max="4876" width="21.140625" style="11" customWidth="1"/>
    <col min="4877" max="4877" width="3.5703125" style="11" customWidth="1"/>
    <col min="4878" max="4878" width="21.140625" style="11" customWidth="1"/>
    <col min="4879" max="4879" width="3.5703125" style="11" customWidth="1"/>
    <col min="4880" max="4880" width="21.140625" style="11" customWidth="1"/>
    <col min="4881" max="4881" width="3.5703125" style="11" customWidth="1"/>
    <col min="4882" max="4882" width="21.140625" style="11" customWidth="1"/>
    <col min="4883" max="4883" width="16.28515625" style="11"/>
    <col min="4884" max="4884" width="2.140625" style="11" customWidth="1"/>
    <col min="4885" max="4885" width="16.28515625" style="11"/>
    <col min="4886" max="4886" width="2.140625" style="11" customWidth="1"/>
    <col min="4887" max="4887" width="21.42578125" style="11" customWidth="1"/>
    <col min="4888" max="4888" width="2.140625" style="11" customWidth="1"/>
    <col min="4889" max="4889" width="16.28515625" style="11"/>
    <col min="4890" max="4890" width="2.140625" style="11" customWidth="1"/>
    <col min="4891" max="4891" width="16.28515625" style="11"/>
    <col min="4892" max="4892" width="2.140625" style="11" customWidth="1"/>
    <col min="4893" max="4893" width="16.28515625" style="11"/>
    <col min="4894" max="4894" width="2.140625" style="11" customWidth="1"/>
    <col min="4895" max="4895" width="16.28515625" style="11"/>
    <col min="4896" max="4896" width="2.140625" style="11" customWidth="1"/>
    <col min="4897" max="4897" width="16.28515625" style="11"/>
    <col min="4898" max="4898" width="2.140625" style="11" customWidth="1"/>
    <col min="4899" max="4899" width="16.28515625" style="11"/>
    <col min="4900" max="4900" width="2.140625" style="11" customWidth="1"/>
    <col min="4901" max="4901" width="12.42578125" style="11" customWidth="1"/>
    <col min="4902" max="4902" width="2.140625" style="11" customWidth="1"/>
    <col min="4903" max="4903" width="16.28515625" style="11"/>
    <col min="4904" max="4904" width="2.140625" style="11" customWidth="1"/>
    <col min="4905" max="4905" width="16.28515625" style="11"/>
    <col min="4906" max="4906" width="2.140625" style="11" customWidth="1"/>
    <col min="4907" max="4907" width="16.28515625" style="11"/>
    <col min="4908" max="4908" width="2.140625" style="11" customWidth="1"/>
    <col min="4909" max="4909" width="16.28515625" style="11"/>
    <col min="4910" max="4910" width="2.140625" style="11" customWidth="1"/>
    <col min="4911" max="4911" width="16.28515625" style="11"/>
    <col min="4912" max="4912" width="2.140625" style="11" customWidth="1"/>
    <col min="4913" max="5122" width="16.28515625" style="11"/>
    <col min="5123" max="5123" width="12.28515625" style="11" customWidth="1"/>
    <col min="5124" max="5124" width="29.42578125" style="11" customWidth="1"/>
    <col min="5125" max="5125" width="3.5703125" style="11" customWidth="1"/>
    <col min="5126" max="5126" width="21.140625" style="11" customWidth="1"/>
    <col min="5127" max="5127" width="3.5703125" style="11" customWidth="1"/>
    <col min="5128" max="5128" width="21.140625" style="11" customWidth="1"/>
    <col min="5129" max="5129" width="3.5703125" style="11" customWidth="1"/>
    <col min="5130" max="5130" width="21.140625" style="11" customWidth="1"/>
    <col min="5131" max="5131" width="3.5703125" style="11" customWidth="1"/>
    <col min="5132" max="5132" width="21.140625" style="11" customWidth="1"/>
    <col min="5133" max="5133" width="3.5703125" style="11" customWidth="1"/>
    <col min="5134" max="5134" width="21.140625" style="11" customWidth="1"/>
    <col min="5135" max="5135" width="3.5703125" style="11" customWidth="1"/>
    <col min="5136" max="5136" width="21.140625" style="11" customWidth="1"/>
    <col min="5137" max="5137" width="3.5703125" style="11" customWidth="1"/>
    <col min="5138" max="5138" width="21.140625" style="11" customWidth="1"/>
    <col min="5139" max="5139" width="16.28515625" style="11"/>
    <col min="5140" max="5140" width="2.140625" style="11" customWidth="1"/>
    <col min="5141" max="5141" width="16.28515625" style="11"/>
    <col min="5142" max="5142" width="2.140625" style="11" customWidth="1"/>
    <col min="5143" max="5143" width="21.42578125" style="11" customWidth="1"/>
    <col min="5144" max="5144" width="2.140625" style="11" customWidth="1"/>
    <col min="5145" max="5145" width="16.28515625" style="11"/>
    <col min="5146" max="5146" width="2.140625" style="11" customWidth="1"/>
    <col min="5147" max="5147" width="16.28515625" style="11"/>
    <col min="5148" max="5148" width="2.140625" style="11" customWidth="1"/>
    <col min="5149" max="5149" width="16.28515625" style="11"/>
    <col min="5150" max="5150" width="2.140625" style="11" customWidth="1"/>
    <col min="5151" max="5151" width="16.28515625" style="11"/>
    <col min="5152" max="5152" width="2.140625" style="11" customWidth="1"/>
    <col min="5153" max="5153" width="16.28515625" style="11"/>
    <col min="5154" max="5154" width="2.140625" style="11" customWidth="1"/>
    <col min="5155" max="5155" width="16.28515625" style="11"/>
    <col min="5156" max="5156" width="2.140625" style="11" customWidth="1"/>
    <col min="5157" max="5157" width="12.42578125" style="11" customWidth="1"/>
    <col min="5158" max="5158" width="2.140625" style="11" customWidth="1"/>
    <col min="5159" max="5159" width="16.28515625" style="11"/>
    <col min="5160" max="5160" width="2.140625" style="11" customWidth="1"/>
    <col min="5161" max="5161" width="16.28515625" style="11"/>
    <col min="5162" max="5162" width="2.140625" style="11" customWidth="1"/>
    <col min="5163" max="5163" width="16.28515625" style="11"/>
    <col min="5164" max="5164" width="2.140625" style="11" customWidth="1"/>
    <col min="5165" max="5165" width="16.28515625" style="11"/>
    <col min="5166" max="5166" width="2.140625" style="11" customWidth="1"/>
    <col min="5167" max="5167" width="16.28515625" style="11"/>
    <col min="5168" max="5168" width="2.140625" style="11" customWidth="1"/>
    <col min="5169" max="5378" width="16.28515625" style="11"/>
    <col min="5379" max="5379" width="12.28515625" style="11" customWidth="1"/>
    <col min="5380" max="5380" width="29.42578125" style="11" customWidth="1"/>
    <col min="5381" max="5381" width="3.5703125" style="11" customWidth="1"/>
    <col min="5382" max="5382" width="21.140625" style="11" customWidth="1"/>
    <col min="5383" max="5383" width="3.5703125" style="11" customWidth="1"/>
    <col min="5384" max="5384" width="21.140625" style="11" customWidth="1"/>
    <col min="5385" max="5385" width="3.5703125" style="11" customWidth="1"/>
    <col min="5386" max="5386" width="21.140625" style="11" customWidth="1"/>
    <col min="5387" max="5387" width="3.5703125" style="11" customWidth="1"/>
    <col min="5388" max="5388" width="21.140625" style="11" customWidth="1"/>
    <col min="5389" max="5389" width="3.5703125" style="11" customWidth="1"/>
    <col min="5390" max="5390" width="21.140625" style="11" customWidth="1"/>
    <col min="5391" max="5391" width="3.5703125" style="11" customWidth="1"/>
    <col min="5392" max="5392" width="21.140625" style="11" customWidth="1"/>
    <col min="5393" max="5393" width="3.5703125" style="11" customWidth="1"/>
    <col min="5394" max="5394" width="21.140625" style="11" customWidth="1"/>
    <col min="5395" max="5395" width="16.28515625" style="11"/>
    <col min="5396" max="5396" width="2.140625" style="11" customWidth="1"/>
    <col min="5397" max="5397" width="16.28515625" style="11"/>
    <col min="5398" max="5398" width="2.140625" style="11" customWidth="1"/>
    <col min="5399" max="5399" width="21.42578125" style="11" customWidth="1"/>
    <col min="5400" max="5400" width="2.140625" style="11" customWidth="1"/>
    <col min="5401" max="5401" width="16.28515625" style="11"/>
    <col min="5402" max="5402" width="2.140625" style="11" customWidth="1"/>
    <col min="5403" max="5403" width="16.28515625" style="11"/>
    <col min="5404" max="5404" width="2.140625" style="11" customWidth="1"/>
    <col min="5405" max="5405" width="16.28515625" style="11"/>
    <col min="5406" max="5406" width="2.140625" style="11" customWidth="1"/>
    <col min="5407" max="5407" width="16.28515625" style="11"/>
    <col min="5408" max="5408" width="2.140625" style="11" customWidth="1"/>
    <col min="5409" max="5409" width="16.28515625" style="11"/>
    <col min="5410" max="5410" width="2.140625" style="11" customWidth="1"/>
    <col min="5411" max="5411" width="16.28515625" style="11"/>
    <col min="5412" max="5412" width="2.140625" style="11" customWidth="1"/>
    <col min="5413" max="5413" width="12.42578125" style="11" customWidth="1"/>
    <col min="5414" max="5414" width="2.140625" style="11" customWidth="1"/>
    <col min="5415" max="5415" width="16.28515625" style="11"/>
    <col min="5416" max="5416" width="2.140625" style="11" customWidth="1"/>
    <col min="5417" max="5417" width="16.28515625" style="11"/>
    <col min="5418" max="5418" width="2.140625" style="11" customWidth="1"/>
    <col min="5419" max="5419" width="16.28515625" style="11"/>
    <col min="5420" max="5420" width="2.140625" style="11" customWidth="1"/>
    <col min="5421" max="5421" width="16.28515625" style="11"/>
    <col min="5422" max="5422" width="2.140625" style="11" customWidth="1"/>
    <col min="5423" max="5423" width="16.28515625" style="11"/>
    <col min="5424" max="5424" width="2.140625" style="11" customWidth="1"/>
    <col min="5425" max="5634" width="16.28515625" style="11"/>
    <col min="5635" max="5635" width="12.28515625" style="11" customWidth="1"/>
    <col min="5636" max="5636" width="29.42578125" style="11" customWidth="1"/>
    <col min="5637" max="5637" width="3.5703125" style="11" customWidth="1"/>
    <col min="5638" max="5638" width="21.140625" style="11" customWidth="1"/>
    <col min="5639" max="5639" width="3.5703125" style="11" customWidth="1"/>
    <col min="5640" max="5640" width="21.140625" style="11" customWidth="1"/>
    <col min="5641" max="5641" width="3.5703125" style="11" customWidth="1"/>
    <col min="5642" max="5642" width="21.140625" style="11" customWidth="1"/>
    <col min="5643" max="5643" width="3.5703125" style="11" customWidth="1"/>
    <col min="5644" max="5644" width="21.140625" style="11" customWidth="1"/>
    <col min="5645" max="5645" width="3.5703125" style="11" customWidth="1"/>
    <col min="5646" max="5646" width="21.140625" style="11" customWidth="1"/>
    <col min="5647" max="5647" width="3.5703125" style="11" customWidth="1"/>
    <col min="5648" max="5648" width="21.140625" style="11" customWidth="1"/>
    <col min="5649" max="5649" width="3.5703125" style="11" customWidth="1"/>
    <col min="5650" max="5650" width="21.140625" style="11" customWidth="1"/>
    <col min="5651" max="5651" width="16.28515625" style="11"/>
    <col min="5652" max="5652" width="2.140625" style="11" customWidth="1"/>
    <col min="5653" max="5653" width="16.28515625" style="11"/>
    <col min="5654" max="5654" width="2.140625" style="11" customWidth="1"/>
    <col min="5655" max="5655" width="21.42578125" style="11" customWidth="1"/>
    <col min="5656" max="5656" width="2.140625" style="11" customWidth="1"/>
    <col min="5657" max="5657" width="16.28515625" style="11"/>
    <col min="5658" max="5658" width="2.140625" style="11" customWidth="1"/>
    <col min="5659" max="5659" width="16.28515625" style="11"/>
    <col min="5660" max="5660" width="2.140625" style="11" customWidth="1"/>
    <col min="5661" max="5661" width="16.28515625" style="11"/>
    <col min="5662" max="5662" width="2.140625" style="11" customWidth="1"/>
    <col min="5663" max="5663" width="16.28515625" style="11"/>
    <col min="5664" max="5664" width="2.140625" style="11" customWidth="1"/>
    <col min="5665" max="5665" width="16.28515625" style="11"/>
    <col min="5666" max="5666" width="2.140625" style="11" customWidth="1"/>
    <col min="5667" max="5667" width="16.28515625" style="11"/>
    <col min="5668" max="5668" width="2.140625" style="11" customWidth="1"/>
    <col min="5669" max="5669" width="12.42578125" style="11" customWidth="1"/>
    <col min="5670" max="5670" width="2.140625" style="11" customWidth="1"/>
    <col min="5671" max="5671" width="16.28515625" style="11"/>
    <col min="5672" max="5672" width="2.140625" style="11" customWidth="1"/>
    <col min="5673" max="5673" width="16.28515625" style="11"/>
    <col min="5674" max="5674" width="2.140625" style="11" customWidth="1"/>
    <col min="5675" max="5675" width="16.28515625" style="11"/>
    <col min="5676" max="5676" width="2.140625" style="11" customWidth="1"/>
    <col min="5677" max="5677" width="16.28515625" style="11"/>
    <col min="5678" max="5678" width="2.140625" style="11" customWidth="1"/>
    <col min="5679" max="5679" width="16.28515625" style="11"/>
    <col min="5680" max="5680" width="2.140625" style="11" customWidth="1"/>
    <col min="5681" max="5890" width="16.28515625" style="11"/>
    <col min="5891" max="5891" width="12.28515625" style="11" customWidth="1"/>
    <col min="5892" max="5892" width="29.42578125" style="11" customWidth="1"/>
    <col min="5893" max="5893" width="3.5703125" style="11" customWidth="1"/>
    <col min="5894" max="5894" width="21.140625" style="11" customWidth="1"/>
    <col min="5895" max="5895" width="3.5703125" style="11" customWidth="1"/>
    <col min="5896" max="5896" width="21.140625" style="11" customWidth="1"/>
    <col min="5897" max="5897" width="3.5703125" style="11" customWidth="1"/>
    <col min="5898" max="5898" width="21.140625" style="11" customWidth="1"/>
    <col min="5899" max="5899" width="3.5703125" style="11" customWidth="1"/>
    <col min="5900" max="5900" width="21.140625" style="11" customWidth="1"/>
    <col min="5901" max="5901" width="3.5703125" style="11" customWidth="1"/>
    <col min="5902" max="5902" width="21.140625" style="11" customWidth="1"/>
    <col min="5903" max="5903" width="3.5703125" style="11" customWidth="1"/>
    <col min="5904" max="5904" width="21.140625" style="11" customWidth="1"/>
    <col min="5905" max="5905" width="3.5703125" style="11" customWidth="1"/>
    <col min="5906" max="5906" width="21.140625" style="11" customWidth="1"/>
    <col min="5907" max="5907" width="16.28515625" style="11"/>
    <col min="5908" max="5908" width="2.140625" style="11" customWidth="1"/>
    <col min="5909" max="5909" width="16.28515625" style="11"/>
    <col min="5910" max="5910" width="2.140625" style="11" customWidth="1"/>
    <col min="5911" max="5911" width="21.42578125" style="11" customWidth="1"/>
    <col min="5912" max="5912" width="2.140625" style="11" customWidth="1"/>
    <col min="5913" max="5913" width="16.28515625" style="11"/>
    <col min="5914" max="5914" width="2.140625" style="11" customWidth="1"/>
    <col min="5915" max="5915" width="16.28515625" style="11"/>
    <col min="5916" max="5916" width="2.140625" style="11" customWidth="1"/>
    <col min="5917" max="5917" width="16.28515625" style="11"/>
    <col min="5918" max="5918" width="2.140625" style="11" customWidth="1"/>
    <col min="5919" max="5919" width="16.28515625" style="11"/>
    <col min="5920" max="5920" width="2.140625" style="11" customWidth="1"/>
    <col min="5921" max="5921" width="16.28515625" style="11"/>
    <col min="5922" max="5922" width="2.140625" style="11" customWidth="1"/>
    <col min="5923" max="5923" width="16.28515625" style="11"/>
    <col min="5924" max="5924" width="2.140625" style="11" customWidth="1"/>
    <col min="5925" max="5925" width="12.42578125" style="11" customWidth="1"/>
    <col min="5926" max="5926" width="2.140625" style="11" customWidth="1"/>
    <col min="5927" max="5927" width="16.28515625" style="11"/>
    <col min="5928" max="5928" width="2.140625" style="11" customWidth="1"/>
    <col min="5929" max="5929" width="16.28515625" style="11"/>
    <col min="5930" max="5930" width="2.140625" style="11" customWidth="1"/>
    <col min="5931" max="5931" width="16.28515625" style="11"/>
    <col min="5932" max="5932" width="2.140625" style="11" customWidth="1"/>
    <col min="5933" max="5933" width="16.28515625" style="11"/>
    <col min="5934" max="5934" width="2.140625" style="11" customWidth="1"/>
    <col min="5935" max="5935" width="16.28515625" style="11"/>
    <col min="5936" max="5936" width="2.140625" style="11" customWidth="1"/>
    <col min="5937" max="6146" width="16.28515625" style="11"/>
    <col min="6147" max="6147" width="12.28515625" style="11" customWidth="1"/>
    <col min="6148" max="6148" width="29.42578125" style="11" customWidth="1"/>
    <col min="6149" max="6149" width="3.5703125" style="11" customWidth="1"/>
    <col min="6150" max="6150" width="21.140625" style="11" customWidth="1"/>
    <col min="6151" max="6151" width="3.5703125" style="11" customWidth="1"/>
    <col min="6152" max="6152" width="21.140625" style="11" customWidth="1"/>
    <col min="6153" max="6153" width="3.5703125" style="11" customWidth="1"/>
    <col min="6154" max="6154" width="21.140625" style="11" customWidth="1"/>
    <col min="6155" max="6155" width="3.5703125" style="11" customWidth="1"/>
    <col min="6156" max="6156" width="21.140625" style="11" customWidth="1"/>
    <col min="6157" max="6157" width="3.5703125" style="11" customWidth="1"/>
    <col min="6158" max="6158" width="21.140625" style="11" customWidth="1"/>
    <col min="6159" max="6159" width="3.5703125" style="11" customWidth="1"/>
    <col min="6160" max="6160" width="21.140625" style="11" customWidth="1"/>
    <col min="6161" max="6161" width="3.5703125" style="11" customWidth="1"/>
    <col min="6162" max="6162" width="21.140625" style="11" customWidth="1"/>
    <col min="6163" max="6163" width="16.28515625" style="11"/>
    <col min="6164" max="6164" width="2.140625" style="11" customWidth="1"/>
    <col min="6165" max="6165" width="16.28515625" style="11"/>
    <col min="6166" max="6166" width="2.140625" style="11" customWidth="1"/>
    <col min="6167" max="6167" width="21.42578125" style="11" customWidth="1"/>
    <col min="6168" max="6168" width="2.140625" style="11" customWidth="1"/>
    <col min="6169" max="6169" width="16.28515625" style="11"/>
    <col min="6170" max="6170" width="2.140625" style="11" customWidth="1"/>
    <col min="6171" max="6171" width="16.28515625" style="11"/>
    <col min="6172" max="6172" width="2.140625" style="11" customWidth="1"/>
    <col min="6173" max="6173" width="16.28515625" style="11"/>
    <col min="6174" max="6174" width="2.140625" style="11" customWidth="1"/>
    <col min="6175" max="6175" width="16.28515625" style="11"/>
    <col min="6176" max="6176" width="2.140625" style="11" customWidth="1"/>
    <col min="6177" max="6177" width="16.28515625" style="11"/>
    <col min="6178" max="6178" width="2.140625" style="11" customWidth="1"/>
    <col min="6179" max="6179" width="16.28515625" style="11"/>
    <col min="6180" max="6180" width="2.140625" style="11" customWidth="1"/>
    <col min="6181" max="6181" width="12.42578125" style="11" customWidth="1"/>
    <col min="6182" max="6182" width="2.140625" style="11" customWidth="1"/>
    <col min="6183" max="6183" width="16.28515625" style="11"/>
    <col min="6184" max="6184" width="2.140625" style="11" customWidth="1"/>
    <col min="6185" max="6185" width="16.28515625" style="11"/>
    <col min="6186" max="6186" width="2.140625" style="11" customWidth="1"/>
    <col min="6187" max="6187" width="16.28515625" style="11"/>
    <col min="6188" max="6188" width="2.140625" style="11" customWidth="1"/>
    <col min="6189" max="6189" width="16.28515625" style="11"/>
    <col min="6190" max="6190" width="2.140625" style="11" customWidth="1"/>
    <col min="6191" max="6191" width="16.28515625" style="11"/>
    <col min="6192" max="6192" width="2.140625" style="11" customWidth="1"/>
    <col min="6193" max="6402" width="16.28515625" style="11"/>
    <col min="6403" max="6403" width="12.28515625" style="11" customWidth="1"/>
    <col min="6404" max="6404" width="29.42578125" style="11" customWidth="1"/>
    <col min="6405" max="6405" width="3.5703125" style="11" customWidth="1"/>
    <col min="6406" max="6406" width="21.140625" style="11" customWidth="1"/>
    <col min="6407" max="6407" width="3.5703125" style="11" customWidth="1"/>
    <col min="6408" max="6408" width="21.140625" style="11" customWidth="1"/>
    <col min="6409" max="6409" width="3.5703125" style="11" customWidth="1"/>
    <col min="6410" max="6410" width="21.140625" style="11" customWidth="1"/>
    <col min="6411" max="6411" width="3.5703125" style="11" customWidth="1"/>
    <col min="6412" max="6412" width="21.140625" style="11" customWidth="1"/>
    <col min="6413" max="6413" width="3.5703125" style="11" customWidth="1"/>
    <col min="6414" max="6414" width="21.140625" style="11" customWidth="1"/>
    <col min="6415" max="6415" width="3.5703125" style="11" customWidth="1"/>
    <col min="6416" max="6416" width="21.140625" style="11" customWidth="1"/>
    <col min="6417" max="6417" width="3.5703125" style="11" customWidth="1"/>
    <col min="6418" max="6418" width="21.140625" style="11" customWidth="1"/>
    <col min="6419" max="6419" width="16.28515625" style="11"/>
    <col min="6420" max="6420" width="2.140625" style="11" customWidth="1"/>
    <col min="6421" max="6421" width="16.28515625" style="11"/>
    <col min="6422" max="6422" width="2.140625" style="11" customWidth="1"/>
    <col min="6423" max="6423" width="21.42578125" style="11" customWidth="1"/>
    <col min="6424" max="6424" width="2.140625" style="11" customWidth="1"/>
    <col min="6425" max="6425" width="16.28515625" style="11"/>
    <col min="6426" max="6426" width="2.140625" style="11" customWidth="1"/>
    <col min="6427" max="6427" width="16.28515625" style="11"/>
    <col min="6428" max="6428" width="2.140625" style="11" customWidth="1"/>
    <col min="6429" max="6429" width="16.28515625" style="11"/>
    <col min="6430" max="6430" width="2.140625" style="11" customWidth="1"/>
    <col min="6431" max="6431" width="16.28515625" style="11"/>
    <col min="6432" max="6432" width="2.140625" style="11" customWidth="1"/>
    <col min="6433" max="6433" width="16.28515625" style="11"/>
    <col min="6434" max="6434" width="2.140625" style="11" customWidth="1"/>
    <col min="6435" max="6435" width="16.28515625" style="11"/>
    <col min="6436" max="6436" width="2.140625" style="11" customWidth="1"/>
    <col min="6437" max="6437" width="12.42578125" style="11" customWidth="1"/>
    <col min="6438" max="6438" width="2.140625" style="11" customWidth="1"/>
    <col min="6439" max="6439" width="16.28515625" style="11"/>
    <col min="6440" max="6440" width="2.140625" style="11" customWidth="1"/>
    <col min="6441" max="6441" width="16.28515625" style="11"/>
    <col min="6442" max="6442" width="2.140625" style="11" customWidth="1"/>
    <col min="6443" max="6443" width="16.28515625" style="11"/>
    <col min="6444" max="6444" width="2.140625" style="11" customWidth="1"/>
    <col min="6445" max="6445" width="16.28515625" style="11"/>
    <col min="6446" max="6446" width="2.140625" style="11" customWidth="1"/>
    <col min="6447" max="6447" width="16.28515625" style="11"/>
    <col min="6448" max="6448" width="2.140625" style="11" customWidth="1"/>
    <col min="6449" max="6658" width="16.28515625" style="11"/>
    <col min="6659" max="6659" width="12.28515625" style="11" customWidth="1"/>
    <col min="6660" max="6660" width="29.42578125" style="11" customWidth="1"/>
    <col min="6661" max="6661" width="3.5703125" style="11" customWidth="1"/>
    <col min="6662" max="6662" width="21.140625" style="11" customWidth="1"/>
    <col min="6663" max="6663" width="3.5703125" style="11" customWidth="1"/>
    <col min="6664" max="6664" width="21.140625" style="11" customWidth="1"/>
    <col min="6665" max="6665" width="3.5703125" style="11" customWidth="1"/>
    <col min="6666" max="6666" width="21.140625" style="11" customWidth="1"/>
    <col min="6667" max="6667" width="3.5703125" style="11" customWidth="1"/>
    <col min="6668" max="6668" width="21.140625" style="11" customWidth="1"/>
    <col min="6669" max="6669" width="3.5703125" style="11" customWidth="1"/>
    <col min="6670" max="6670" width="21.140625" style="11" customWidth="1"/>
    <col min="6671" max="6671" width="3.5703125" style="11" customWidth="1"/>
    <col min="6672" max="6672" width="21.140625" style="11" customWidth="1"/>
    <col min="6673" max="6673" width="3.5703125" style="11" customWidth="1"/>
    <col min="6674" max="6674" width="21.140625" style="11" customWidth="1"/>
    <col min="6675" max="6675" width="16.28515625" style="11"/>
    <col min="6676" max="6676" width="2.140625" style="11" customWidth="1"/>
    <col min="6677" max="6677" width="16.28515625" style="11"/>
    <col min="6678" max="6678" width="2.140625" style="11" customWidth="1"/>
    <col min="6679" max="6679" width="21.42578125" style="11" customWidth="1"/>
    <col min="6680" max="6680" width="2.140625" style="11" customWidth="1"/>
    <col min="6681" max="6681" width="16.28515625" style="11"/>
    <col min="6682" max="6682" width="2.140625" style="11" customWidth="1"/>
    <col min="6683" max="6683" width="16.28515625" style="11"/>
    <col min="6684" max="6684" width="2.140625" style="11" customWidth="1"/>
    <col min="6685" max="6685" width="16.28515625" style="11"/>
    <col min="6686" max="6686" width="2.140625" style="11" customWidth="1"/>
    <col min="6687" max="6687" width="16.28515625" style="11"/>
    <col min="6688" max="6688" width="2.140625" style="11" customWidth="1"/>
    <col min="6689" max="6689" width="16.28515625" style="11"/>
    <col min="6690" max="6690" width="2.140625" style="11" customWidth="1"/>
    <col min="6691" max="6691" width="16.28515625" style="11"/>
    <col min="6692" max="6692" width="2.140625" style="11" customWidth="1"/>
    <col min="6693" max="6693" width="12.42578125" style="11" customWidth="1"/>
    <col min="6694" max="6694" width="2.140625" style="11" customWidth="1"/>
    <col min="6695" max="6695" width="16.28515625" style="11"/>
    <col min="6696" max="6696" width="2.140625" style="11" customWidth="1"/>
    <col min="6697" max="6697" width="16.28515625" style="11"/>
    <col min="6698" max="6698" width="2.140625" style="11" customWidth="1"/>
    <col min="6699" max="6699" width="16.28515625" style="11"/>
    <col min="6700" max="6700" width="2.140625" style="11" customWidth="1"/>
    <col min="6701" max="6701" width="16.28515625" style="11"/>
    <col min="6702" max="6702" width="2.140625" style="11" customWidth="1"/>
    <col min="6703" max="6703" width="16.28515625" style="11"/>
    <col min="6704" max="6704" width="2.140625" style="11" customWidth="1"/>
    <col min="6705" max="6914" width="16.28515625" style="11"/>
    <col min="6915" max="6915" width="12.28515625" style="11" customWidth="1"/>
    <col min="6916" max="6916" width="29.42578125" style="11" customWidth="1"/>
    <col min="6917" max="6917" width="3.5703125" style="11" customWidth="1"/>
    <col min="6918" max="6918" width="21.140625" style="11" customWidth="1"/>
    <col min="6919" max="6919" width="3.5703125" style="11" customWidth="1"/>
    <col min="6920" max="6920" width="21.140625" style="11" customWidth="1"/>
    <col min="6921" max="6921" width="3.5703125" style="11" customWidth="1"/>
    <col min="6922" max="6922" width="21.140625" style="11" customWidth="1"/>
    <col min="6923" max="6923" width="3.5703125" style="11" customWidth="1"/>
    <col min="6924" max="6924" width="21.140625" style="11" customWidth="1"/>
    <col min="6925" max="6925" width="3.5703125" style="11" customWidth="1"/>
    <col min="6926" max="6926" width="21.140625" style="11" customWidth="1"/>
    <col min="6927" max="6927" width="3.5703125" style="11" customWidth="1"/>
    <col min="6928" max="6928" width="21.140625" style="11" customWidth="1"/>
    <col min="6929" max="6929" width="3.5703125" style="11" customWidth="1"/>
    <col min="6930" max="6930" width="21.140625" style="11" customWidth="1"/>
    <col min="6931" max="6931" width="16.28515625" style="11"/>
    <col min="6932" max="6932" width="2.140625" style="11" customWidth="1"/>
    <col min="6933" max="6933" width="16.28515625" style="11"/>
    <col min="6934" max="6934" width="2.140625" style="11" customWidth="1"/>
    <col min="6935" max="6935" width="21.42578125" style="11" customWidth="1"/>
    <col min="6936" max="6936" width="2.140625" style="11" customWidth="1"/>
    <col min="6937" max="6937" width="16.28515625" style="11"/>
    <col min="6938" max="6938" width="2.140625" style="11" customWidth="1"/>
    <col min="6939" max="6939" width="16.28515625" style="11"/>
    <col min="6940" max="6940" width="2.140625" style="11" customWidth="1"/>
    <col min="6941" max="6941" width="16.28515625" style="11"/>
    <col min="6942" max="6942" width="2.140625" style="11" customWidth="1"/>
    <col min="6943" max="6943" width="16.28515625" style="11"/>
    <col min="6944" max="6944" width="2.140625" style="11" customWidth="1"/>
    <col min="6945" max="6945" width="16.28515625" style="11"/>
    <col min="6946" max="6946" width="2.140625" style="11" customWidth="1"/>
    <col min="6947" max="6947" width="16.28515625" style="11"/>
    <col min="6948" max="6948" width="2.140625" style="11" customWidth="1"/>
    <col min="6949" max="6949" width="12.42578125" style="11" customWidth="1"/>
    <col min="6950" max="6950" width="2.140625" style="11" customWidth="1"/>
    <col min="6951" max="6951" width="16.28515625" style="11"/>
    <col min="6952" max="6952" width="2.140625" style="11" customWidth="1"/>
    <col min="6953" max="6953" width="16.28515625" style="11"/>
    <col min="6954" max="6954" width="2.140625" style="11" customWidth="1"/>
    <col min="6955" max="6955" width="16.28515625" style="11"/>
    <col min="6956" max="6956" width="2.140625" style="11" customWidth="1"/>
    <col min="6957" max="6957" width="16.28515625" style="11"/>
    <col min="6958" max="6958" width="2.140625" style="11" customWidth="1"/>
    <col min="6959" max="6959" width="16.28515625" style="11"/>
    <col min="6960" max="6960" width="2.140625" style="11" customWidth="1"/>
    <col min="6961" max="7170" width="16.28515625" style="11"/>
    <col min="7171" max="7171" width="12.28515625" style="11" customWidth="1"/>
    <col min="7172" max="7172" width="29.42578125" style="11" customWidth="1"/>
    <col min="7173" max="7173" width="3.5703125" style="11" customWidth="1"/>
    <col min="7174" max="7174" width="21.140625" style="11" customWidth="1"/>
    <col min="7175" max="7175" width="3.5703125" style="11" customWidth="1"/>
    <col min="7176" max="7176" width="21.140625" style="11" customWidth="1"/>
    <col min="7177" max="7177" width="3.5703125" style="11" customWidth="1"/>
    <col min="7178" max="7178" width="21.140625" style="11" customWidth="1"/>
    <col min="7179" max="7179" width="3.5703125" style="11" customWidth="1"/>
    <col min="7180" max="7180" width="21.140625" style="11" customWidth="1"/>
    <col min="7181" max="7181" width="3.5703125" style="11" customWidth="1"/>
    <col min="7182" max="7182" width="21.140625" style="11" customWidth="1"/>
    <col min="7183" max="7183" width="3.5703125" style="11" customWidth="1"/>
    <col min="7184" max="7184" width="21.140625" style="11" customWidth="1"/>
    <col min="7185" max="7185" width="3.5703125" style="11" customWidth="1"/>
    <col min="7186" max="7186" width="21.140625" style="11" customWidth="1"/>
    <col min="7187" max="7187" width="16.28515625" style="11"/>
    <col min="7188" max="7188" width="2.140625" style="11" customWidth="1"/>
    <col min="7189" max="7189" width="16.28515625" style="11"/>
    <col min="7190" max="7190" width="2.140625" style="11" customWidth="1"/>
    <col min="7191" max="7191" width="21.42578125" style="11" customWidth="1"/>
    <col min="7192" max="7192" width="2.140625" style="11" customWidth="1"/>
    <col min="7193" max="7193" width="16.28515625" style="11"/>
    <col min="7194" max="7194" width="2.140625" style="11" customWidth="1"/>
    <col min="7195" max="7195" width="16.28515625" style="11"/>
    <col min="7196" max="7196" width="2.140625" style="11" customWidth="1"/>
    <col min="7197" max="7197" width="16.28515625" style="11"/>
    <col min="7198" max="7198" width="2.140625" style="11" customWidth="1"/>
    <col min="7199" max="7199" width="16.28515625" style="11"/>
    <col min="7200" max="7200" width="2.140625" style="11" customWidth="1"/>
    <col min="7201" max="7201" width="16.28515625" style="11"/>
    <col min="7202" max="7202" width="2.140625" style="11" customWidth="1"/>
    <col min="7203" max="7203" width="16.28515625" style="11"/>
    <col min="7204" max="7204" width="2.140625" style="11" customWidth="1"/>
    <col min="7205" max="7205" width="12.42578125" style="11" customWidth="1"/>
    <col min="7206" max="7206" width="2.140625" style="11" customWidth="1"/>
    <col min="7207" max="7207" width="16.28515625" style="11"/>
    <col min="7208" max="7208" width="2.140625" style="11" customWidth="1"/>
    <col min="7209" max="7209" width="16.28515625" style="11"/>
    <col min="7210" max="7210" width="2.140625" style="11" customWidth="1"/>
    <col min="7211" max="7211" width="16.28515625" style="11"/>
    <col min="7212" max="7212" width="2.140625" style="11" customWidth="1"/>
    <col min="7213" max="7213" width="16.28515625" style="11"/>
    <col min="7214" max="7214" width="2.140625" style="11" customWidth="1"/>
    <col min="7215" max="7215" width="16.28515625" style="11"/>
    <col min="7216" max="7216" width="2.140625" style="11" customWidth="1"/>
    <col min="7217" max="7426" width="16.28515625" style="11"/>
    <col min="7427" max="7427" width="12.28515625" style="11" customWidth="1"/>
    <col min="7428" max="7428" width="29.42578125" style="11" customWidth="1"/>
    <col min="7429" max="7429" width="3.5703125" style="11" customWidth="1"/>
    <col min="7430" max="7430" width="21.140625" style="11" customWidth="1"/>
    <col min="7431" max="7431" width="3.5703125" style="11" customWidth="1"/>
    <col min="7432" max="7432" width="21.140625" style="11" customWidth="1"/>
    <col min="7433" max="7433" width="3.5703125" style="11" customWidth="1"/>
    <col min="7434" max="7434" width="21.140625" style="11" customWidth="1"/>
    <col min="7435" max="7435" width="3.5703125" style="11" customWidth="1"/>
    <col min="7436" max="7436" width="21.140625" style="11" customWidth="1"/>
    <col min="7437" max="7437" width="3.5703125" style="11" customWidth="1"/>
    <col min="7438" max="7438" width="21.140625" style="11" customWidth="1"/>
    <col min="7439" max="7439" width="3.5703125" style="11" customWidth="1"/>
    <col min="7440" max="7440" width="21.140625" style="11" customWidth="1"/>
    <col min="7441" max="7441" width="3.5703125" style="11" customWidth="1"/>
    <col min="7442" max="7442" width="21.140625" style="11" customWidth="1"/>
    <col min="7443" max="7443" width="16.28515625" style="11"/>
    <col min="7444" max="7444" width="2.140625" style="11" customWidth="1"/>
    <col min="7445" max="7445" width="16.28515625" style="11"/>
    <col min="7446" max="7446" width="2.140625" style="11" customWidth="1"/>
    <col min="7447" max="7447" width="21.42578125" style="11" customWidth="1"/>
    <col min="7448" max="7448" width="2.140625" style="11" customWidth="1"/>
    <col min="7449" max="7449" width="16.28515625" style="11"/>
    <col min="7450" max="7450" width="2.140625" style="11" customWidth="1"/>
    <col min="7451" max="7451" width="16.28515625" style="11"/>
    <col min="7452" max="7452" width="2.140625" style="11" customWidth="1"/>
    <col min="7453" max="7453" width="16.28515625" style="11"/>
    <col min="7454" max="7454" width="2.140625" style="11" customWidth="1"/>
    <col min="7455" max="7455" width="16.28515625" style="11"/>
    <col min="7456" max="7456" width="2.140625" style="11" customWidth="1"/>
    <col min="7457" max="7457" width="16.28515625" style="11"/>
    <col min="7458" max="7458" width="2.140625" style="11" customWidth="1"/>
    <col min="7459" max="7459" width="16.28515625" style="11"/>
    <col min="7460" max="7460" width="2.140625" style="11" customWidth="1"/>
    <col min="7461" max="7461" width="12.42578125" style="11" customWidth="1"/>
    <col min="7462" max="7462" width="2.140625" style="11" customWidth="1"/>
    <col min="7463" max="7463" width="16.28515625" style="11"/>
    <col min="7464" max="7464" width="2.140625" style="11" customWidth="1"/>
    <col min="7465" max="7465" width="16.28515625" style="11"/>
    <col min="7466" max="7466" width="2.140625" style="11" customWidth="1"/>
    <col min="7467" max="7467" width="16.28515625" style="11"/>
    <col min="7468" max="7468" width="2.140625" style="11" customWidth="1"/>
    <col min="7469" max="7469" width="16.28515625" style="11"/>
    <col min="7470" max="7470" width="2.140625" style="11" customWidth="1"/>
    <col min="7471" max="7471" width="16.28515625" style="11"/>
    <col min="7472" max="7472" width="2.140625" style="11" customWidth="1"/>
    <col min="7473" max="7682" width="16.28515625" style="11"/>
    <col min="7683" max="7683" width="12.28515625" style="11" customWidth="1"/>
    <col min="7684" max="7684" width="29.42578125" style="11" customWidth="1"/>
    <col min="7685" max="7685" width="3.5703125" style="11" customWidth="1"/>
    <col min="7686" max="7686" width="21.140625" style="11" customWidth="1"/>
    <col min="7687" max="7687" width="3.5703125" style="11" customWidth="1"/>
    <col min="7688" max="7688" width="21.140625" style="11" customWidth="1"/>
    <col min="7689" max="7689" width="3.5703125" style="11" customWidth="1"/>
    <col min="7690" max="7690" width="21.140625" style="11" customWidth="1"/>
    <col min="7691" max="7691" width="3.5703125" style="11" customWidth="1"/>
    <col min="7692" max="7692" width="21.140625" style="11" customWidth="1"/>
    <col min="7693" max="7693" width="3.5703125" style="11" customWidth="1"/>
    <col min="7694" max="7694" width="21.140625" style="11" customWidth="1"/>
    <col min="7695" max="7695" width="3.5703125" style="11" customWidth="1"/>
    <col min="7696" max="7696" width="21.140625" style="11" customWidth="1"/>
    <col min="7697" max="7697" width="3.5703125" style="11" customWidth="1"/>
    <col min="7698" max="7698" width="21.140625" style="11" customWidth="1"/>
    <col min="7699" max="7699" width="16.28515625" style="11"/>
    <col min="7700" max="7700" width="2.140625" style="11" customWidth="1"/>
    <col min="7701" max="7701" width="16.28515625" style="11"/>
    <col min="7702" max="7702" width="2.140625" style="11" customWidth="1"/>
    <col min="7703" max="7703" width="21.42578125" style="11" customWidth="1"/>
    <col min="7704" max="7704" width="2.140625" style="11" customWidth="1"/>
    <col min="7705" max="7705" width="16.28515625" style="11"/>
    <col min="7706" max="7706" width="2.140625" style="11" customWidth="1"/>
    <col min="7707" max="7707" width="16.28515625" style="11"/>
    <col min="7708" max="7708" width="2.140625" style="11" customWidth="1"/>
    <col min="7709" max="7709" width="16.28515625" style="11"/>
    <col min="7710" max="7710" width="2.140625" style="11" customWidth="1"/>
    <col min="7711" max="7711" width="16.28515625" style="11"/>
    <col min="7712" max="7712" width="2.140625" style="11" customWidth="1"/>
    <col min="7713" max="7713" width="16.28515625" style="11"/>
    <col min="7714" max="7714" width="2.140625" style="11" customWidth="1"/>
    <col min="7715" max="7715" width="16.28515625" style="11"/>
    <col min="7716" max="7716" width="2.140625" style="11" customWidth="1"/>
    <col min="7717" max="7717" width="12.42578125" style="11" customWidth="1"/>
    <col min="7718" max="7718" width="2.140625" style="11" customWidth="1"/>
    <col min="7719" max="7719" width="16.28515625" style="11"/>
    <col min="7720" max="7720" width="2.140625" style="11" customWidth="1"/>
    <col min="7721" max="7721" width="16.28515625" style="11"/>
    <col min="7722" max="7722" width="2.140625" style="11" customWidth="1"/>
    <col min="7723" max="7723" width="16.28515625" style="11"/>
    <col min="7724" max="7724" width="2.140625" style="11" customWidth="1"/>
    <col min="7725" max="7725" width="16.28515625" style="11"/>
    <col min="7726" max="7726" width="2.140625" style="11" customWidth="1"/>
    <col min="7727" max="7727" width="16.28515625" style="11"/>
    <col min="7728" max="7728" width="2.140625" style="11" customWidth="1"/>
    <col min="7729" max="7938" width="16.28515625" style="11"/>
    <col min="7939" max="7939" width="12.28515625" style="11" customWidth="1"/>
    <col min="7940" max="7940" width="29.42578125" style="11" customWidth="1"/>
    <col min="7941" max="7941" width="3.5703125" style="11" customWidth="1"/>
    <col min="7942" max="7942" width="21.140625" style="11" customWidth="1"/>
    <col min="7943" max="7943" width="3.5703125" style="11" customWidth="1"/>
    <col min="7944" max="7944" width="21.140625" style="11" customWidth="1"/>
    <col min="7945" max="7945" width="3.5703125" style="11" customWidth="1"/>
    <col min="7946" max="7946" width="21.140625" style="11" customWidth="1"/>
    <col min="7947" max="7947" width="3.5703125" style="11" customWidth="1"/>
    <col min="7948" max="7948" width="21.140625" style="11" customWidth="1"/>
    <col min="7949" max="7949" width="3.5703125" style="11" customWidth="1"/>
    <col min="7950" max="7950" width="21.140625" style="11" customWidth="1"/>
    <col min="7951" max="7951" width="3.5703125" style="11" customWidth="1"/>
    <col min="7952" max="7952" width="21.140625" style="11" customWidth="1"/>
    <col min="7953" max="7953" width="3.5703125" style="11" customWidth="1"/>
    <col min="7954" max="7954" width="21.140625" style="11" customWidth="1"/>
    <col min="7955" max="7955" width="16.28515625" style="11"/>
    <col min="7956" max="7956" width="2.140625" style="11" customWidth="1"/>
    <col min="7957" max="7957" width="16.28515625" style="11"/>
    <col min="7958" max="7958" width="2.140625" style="11" customWidth="1"/>
    <col min="7959" max="7959" width="21.42578125" style="11" customWidth="1"/>
    <col min="7960" max="7960" width="2.140625" style="11" customWidth="1"/>
    <col min="7961" max="7961" width="16.28515625" style="11"/>
    <col min="7962" max="7962" width="2.140625" style="11" customWidth="1"/>
    <col min="7963" max="7963" width="16.28515625" style="11"/>
    <col min="7964" max="7964" width="2.140625" style="11" customWidth="1"/>
    <col min="7965" max="7965" width="16.28515625" style="11"/>
    <col min="7966" max="7966" width="2.140625" style="11" customWidth="1"/>
    <col min="7967" max="7967" width="16.28515625" style="11"/>
    <col min="7968" max="7968" width="2.140625" style="11" customWidth="1"/>
    <col min="7969" max="7969" width="16.28515625" style="11"/>
    <col min="7970" max="7970" width="2.140625" style="11" customWidth="1"/>
    <col min="7971" max="7971" width="16.28515625" style="11"/>
    <col min="7972" max="7972" width="2.140625" style="11" customWidth="1"/>
    <col min="7973" max="7973" width="12.42578125" style="11" customWidth="1"/>
    <col min="7974" max="7974" width="2.140625" style="11" customWidth="1"/>
    <col min="7975" max="7975" width="16.28515625" style="11"/>
    <col min="7976" max="7976" width="2.140625" style="11" customWidth="1"/>
    <col min="7977" max="7977" width="16.28515625" style="11"/>
    <col min="7978" max="7978" width="2.140625" style="11" customWidth="1"/>
    <col min="7979" max="7979" width="16.28515625" style="11"/>
    <col min="7980" max="7980" width="2.140625" style="11" customWidth="1"/>
    <col min="7981" max="7981" width="16.28515625" style="11"/>
    <col min="7982" max="7982" width="2.140625" style="11" customWidth="1"/>
    <col min="7983" max="7983" width="16.28515625" style="11"/>
    <col min="7984" max="7984" width="2.140625" style="11" customWidth="1"/>
    <col min="7985" max="8194" width="16.28515625" style="11"/>
    <col min="8195" max="8195" width="12.28515625" style="11" customWidth="1"/>
    <col min="8196" max="8196" width="29.42578125" style="11" customWidth="1"/>
    <col min="8197" max="8197" width="3.5703125" style="11" customWidth="1"/>
    <col min="8198" max="8198" width="21.140625" style="11" customWidth="1"/>
    <col min="8199" max="8199" width="3.5703125" style="11" customWidth="1"/>
    <col min="8200" max="8200" width="21.140625" style="11" customWidth="1"/>
    <col min="8201" max="8201" width="3.5703125" style="11" customWidth="1"/>
    <col min="8202" max="8202" width="21.140625" style="11" customWidth="1"/>
    <col min="8203" max="8203" width="3.5703125" style="11" customWidth="1"/>
    <col min="8204" max="8204" width="21.140625" style="11" customWidth="1"/>
    <col min="8205" max="8205" width="3.5703125" style="11" customWidth="1"/>
    <col min="8206" max="8206" width="21.140625" style="11" customWidth="1"/>
    <col min="8207" max="8207" width="3.5703125" style="11" customWidth="1"/>
    <col min="8208" max="8208" width="21.140625" style="11" customWidth="1"/>
    <col min="8209" max="8209" width="3.5703125" style="11" customWidth="1"/>
    <col min="8210" max="8210" width="21.140625" style="11" customWidth="1"/>
    <col min="8211" max="8211" width="16.28515625" style="11"/>
    <col min="8212" max="8212" width="2.140625" style="11" customWidth="1"/>
    <col min="8213" max="8213" width="16.28515625" style="11"/>
    <col min="8214" max="8214" width="2.140625" style="11" customWidth="1"/>
    <col min="8215" max="8215" width="21.42578125" style="11" customWidth="1"/>
    <col min="8216" max="8216" width="2.140625" style="11" customWidth="1"/>
    <col min="8217" max="8217" width="16.28515625" style="11"/>
    <col min="8218" max="8218" width="2.140625" style="11" customWidth="1"/>
    <col min="8219" max="8219" width="16.28515625" style="11"/>
    <col min="8220" max="8220" width="2.140625" style="11" customWidth="1"/>
    <col min="8221" max="8221" width="16.28515625" style="11"/>
    <col min="8222" max="8222" width="2.140625" style="11" customWidth="1"/>
    <col min="8223" max="8223" width="16.28515625" style="11"/>
    <col min="8224" max="8224" width="2.140625" style="11" customWidth="1"/>
    <col min="8225" max="8225" width="16.28515625" style="11"/>
    <col min="8226" max="8226" width="2.140625" style="11" customWidth="1"/>
    <col min="8227" max="8227" width="16.28515625" style="11"/>
    <col min="8228" max="8228" width="2.140625" style="11" customWidth="1"/>
    <col min="8229" max="8229" width="12.42578125" style="11" customWidth="1"/>
    <col min="8230" max="8230" width="2.140625" style="11" customWidth="1"/>
    <col min="8231" max="8231" width="16.28515625" style="11"/>
    <col min="8232" max="8232" width="2.140625" style="11" customWidth="1"/>
    <col min="8233" max="8233" width="16.28515625" style="11"/>
    <col min="8234" max="8234" width="2.140625" style="11" customWidth="1"/>
    <col min="8235" max="8235" width="16.28515625" style="11"/>
    <col min="8236" max="8236" width="2.140625" style="11" customWidth="1"/>
    <col min="8237" max="8237" width="16.28515625" style="11"/>
    <col min="8238" max="8238" width="2.140625" style="11" customWidth="1"/>
    <col min="8239" max="8239" width="16.28515625" style="11"/>
    <col min="8240" max="8240" width="2.140625" style="11" customWidth="1"/>
    <col min="8241" max="8450" width="16.28515625" style="11"/>
    <col min="8451" max="8451" width="12.28515625" style="11" customWidth="1"/>
    <col min="8452" max="8452" width="29.42578125" style="11" customWidth="1"/>
    <col min="8453" max="8453" width="3.5703125" style="11" customWidth="1"/>
    <col min="8454" max="8454" width="21.140625" style="11" customWidth="1"/>
    <col min="8455" max="8455" width="3.5703125" style="11" customWidth="1"/>
    <col min="8456" max="8456" width="21.140625" style="11" customWidth="1"/>
    <col min="8457" max="8457" width="3.5703125" style="11" customWidth="1"/>
    <col min="8458" max="8458" width="21.140625" style="11" customWidth="1"/>
    <col min="8459" max="8459" width="3.5703125" style="11" customWidth="1"/>
    <col min="8460" max="8460" width="21.140625" style="11" customWidth="1"/>
    <col min="8461" max="8461" width="3.5703125" style="11" customWidth="1"/>
    <col min="8462" max="8462" width="21.140625" style="11" customWidth="1"/>
    <col min="8463" max="8463" width="3.5703125" style="11" customWidth="1"/>
    <col min="8464" max="8464" width="21.140625" style="11" customWidth="1"/>
    <col min="8465" max="8465" width="3.5703125" style="11" customWidth="1"/>
    <col min="8466" max="8466" width="21.140625" style="11" customWidth="1"/>
    <col min="8467" max="8467" width="16.28515625" style="11"/>
    <col min="8468" max="8468" width="2.140625" style="11" customWidth="1"/>
    <col min="8469" max="8469" width="16.28515625" style="11"/>
    <col min="8470" max="8470" width="2.140625" style="11" customWidth="1"/>
    <col min="8471" max="8471" width="21.42578125" style="11" customWidth="1"/>
    <col min="8472" max="8472" width="2.140625" style="11" customWidth="1"/>
    <col min="8473" max="8473" width="16.28515625" style="11"/>
    <col min="8474" max="8474" width="2.140625" style="11" customWidth="1"/>
    <col min="8475" max="8475" width="16.28515625" style="11"/>
    <col min="8476" max="8476" width="2.140625" style="11" customWidth="1"/>
    <col min="8477" max="8477" width="16.28515625" style="11"/>
    <col min="8478" max="8478" width="2.140625" style="11" customWidth="1"/>
    <col min="8479" max="8479" width="16.28515625" style="11"/>
    <col min="8480" max="8480" width="2.140625" style="11" customWidth="1"/>
    <col min="8481" max="8481" width="16.28515625" style="11"/>
    <col min="8482" max="8482" width="2.140625" style="11" customWidth="1"/>
    <col min="8483" max="8483" width="16.28515625" style="11"/>
    <col min="8484" max="8484" width="2.140625" style="11" customWidth="1"/>
    <col min="8485" max="8485" width="12.42578125" style="11" customWidth="1"/>
    <col min="8486" max="8486" width="2.140625" style="11" customWidth="1"/>
    <col min="8487" max="8487" width="16.28515625" style="11"/>
    <col min="8488" max="8488" width="2.140625" style="11" customWidth="1"/>
    <col min="8489" max="8489" width="16.28515625" style="11"/>
    <col min="8490" max="8490" width="2.140625" style="11" customWidth="1"/>
    <col min="8491" max="8491" width="16.28515625" style="11"/>
    <col min="8492" max="8492" width="2.140625" style="11" customWidth="1"/>
    <col min="8493" max="8493" width="16.28515625" style="11"/>
    <col min="8494" max="8494" width="2.140625" style="11" customWidth="1"/>
    <col min="8495" max="8495" width="16.28515625" style="11"/>
    <col min="8496" max="8496" width="2.140625" style="11" customWidth="1"/>
    <col min="8497" max="8706" width="16.28515625" style="11"/>
    <col min="8707" max="8707" width="12.28515625" style="11" customWidth="1"/>
    <col min="8708" max="8708" width="29.42578125" style="11" customWidth="1"/>
    <col min="8709" max="8709" width="3.5703125" style="11" customWidth="1"/>
    <col min="8710" max="8710" width="21.140625" style="11" customWidth="1"/>
    <col min="8711" max="8711" width="3.5703125" style="11" customWidth="1"/>
    <col min="8712" max="8712" width="21.140625" style="11" customWidth="1"/>
    <col min="8713" max="8713" width="3.5703125" style="11" customWidth="1"/>
    <col min="8714" max="8714" width="21.140625" style="11" customWidth="1"/>
    <col min="8715" max="8715" width="3.5703125" style="11" customWidth="1"/>
    <col min="8716" max="8716" width="21.140625" style="11" customWidth="1"/>
    <col min="8717" max="8717" width="3.5703125" style="11" customWidth="1"/>
    <col min="8718" max="8718" width="21.140625" style="11" customWidth="1"/>
    <col min="8719" max="8719" width="3.5703125" style="11" customWidth="1"/>
    <col min="8720" max="8720" width="21.140625" style="11" customWidth="1"/>
    <col min="8721" max="8721" width="3.5703125" style="11" customWidth="1"/>
    <col min="8722" max="8722" width="21.140625" style="11" customWidth="1"/>
    <col min="8723" max="8723" width="16.28515625" style="11"/>
    <col min="8724" max="8724" width="2.140625" style="11" customWidth="1"/>
    <col min="8725" max="8725" width="16.28515625" style="11"/>
    <col min="8726" max="8726" width="2.140625" style="11" customWidth="1"/>
    <col min="8727" max="8727" width="21.42578125" style="11" customWidth="1"/>
    <col min="8728" max="8728" width="2.140625" style="11" customWidth="1"/>
    <col min="8729" max="8729" width="16.28515625" style="11"/>
    <col min="8730" max="8730" width="2.140625" style="11" customWidth="1"/>
    <col min="8731" max="8731" width="16.28515625" style="11"/>
    <col min="8732" max="8732" width="2.140625" style="11" customWidth="1"/>
    <col min="8733" max="8733" width="16.28515625" style="11"/>
    <col min="8734" max="8734" width="2.140625" style="11" customWidth="1"/>
    <col min="8735" max="8735" width="16.28515625" style="11"/>
    <col min="8736" max="8736" width="2.140625" style="11" customWidth="1"/>
    <col min="8737" max="8737" width="16.28515625" style="11"/>
    <col min="8738" max="8738" width="2.140625" style="11" customWidth="1"/>
    <col min="8739" max="8739" width="16.28515625" style="11"/>
    <col min="8740" max="8740" width="2.140625" style="11" customWidth="1"/>
    <col min="8741" max="8741" width="12.42578125" style="11" customWidth="1"/>
    <col min="8742" max="8742" width="2.140625" style="11" customWidth="1"/>
    <col min="8743" max="8743" width="16.28515625" style="11"/>
    <col min="8744" max="8744" width="2.140625" style="11" customWidth="1"/>
    <col min="8745" max="8745" width="16.28515625" style="11"/>
    <col min="8746" max="8746" width="2.140625" style="11" customWidth="1"/>
    <col min="8747" max="8747" width="16.28515625" style="11"/>
    <col min="8748" max="8748" width="2.140625" style="11" customWidth="1"/>
    <col min="8749" max="8749" width="16.28515625" style="11"/>
    <col min="8750" max="8750" width="2.140625" style="11" customWidth="1"/>
    <col min="8751" max="8751" width="16.28515625" style="11"/>
    <col min="8752" max="8752" width="2.140625" style="11" customWidth="1"/>
    <col min="8753" max="8962" width="16.28515625" style="11"/>
    <col min="8963" max="8963" width="12.28515625" style="11" customWidth="1"/>
    <col min="8964" max="8964" width="29.42578125" style="11" customWidth="1"/>
    <col min="8965" max="8965" width="3.5703125" style="11" customWidth="1"/>
    <col min="8966" max="8966" width="21.140625" style="11" customWidth="1"/>
    <col min="8967" max="8967" width="3.5703125" style="11" customWidth="1"/>
    <col min="8968" max="8968" width="21.140625" style="11" customWidth="1"/>
    <col min="8969" max="8969" width="3.5703125" style="11" customWidth="1"/>
    <col min="8970" max="8970" width="21.140625" style="11" customWidth="1"/>
    <col min="8971" max="8971" width="3.5703125" style="11" customWidth="1"/>
    <col min="8972" max="8972" width="21.140625" style="11" customWidth="1"/>
    <col min="8973" max="8973" width="3.5703125" style="11" customWidth="1"/>
    <col min="8974" max="8974" width="21.140625" style="11" customWidth="1"/>
    <col min="8975" max="8975" width="3.5703125" style="11" customWidth="1"/>
    <col min="8976" max="8976" width="21.140625" style="11" customWidth="1"/>
    <col min="8977" max="8977" width="3.5703125" style="11" customWidth="1"/>
    <col min="8978" max="8978" width="21.140625" style="11" customWidth="1"/>
    <col min="8979" max="8979" width="16.28515625" style="11"/>
    <col min="8980" max="8980" width="2.140625" style="11" customWidth="1"/>
    <col min="8981" max="8981" width="16.28515625" style="11"/>
    <col min="8982" max="8982" width="2.140625" style="11" customWidth="1"/>
    <col min="8983" max="8983" width="21.42578125" style="11" customWidth="1"/>
    <col min="8984" max="8984" width="2.140625" style="11" customWidth="1"/>
    <col min="8985" max="8985" width="16.28515625" style="11"/>
    <col min="8986" max="8986" width="2.140625" style="11" customWidth="1"/>
    <col min="8987" max="8987" width="16.28515625" style="11"/>
    <col min="8988" max="8988" width="2.140625" style="11" customWidth="1"/>
    <col min="8989" max="8989" width="16.28515625" style="11"/>
    <col min="8990" max="8990" width="2.140625" style="11" customWidth="1"/>
    <col min="8991" max="8991" width="16.28515625" style="11"/>
    <col min="8992" max="8992" width="2.140625" style="11" customWidth="1"/>
    <col min="8993" max="8993" width="16.28515625" style="11"/>
    <col min="8994" max="8994" width="2.140625" style="11" customWidth="1"/>
    <col min="8995" max="8995" width="16.28515625" style="11"/>
    <col min="8996" max="8996" width="2.140625" style="11" customWidth="1"/>
    <col min="8997" max="8997" width="12.42578125" style="11" customWidth="1"/>
    <col min="8998" max="8998" width="2.140625" style="11" customWidth="1"/>
    <col min="8999" max="8999" width="16.28515625" style="11"/>
    <col min="9000" max="9000" width="2.140625" style="11" customWidth="1"/>
    <col min="9001" max="9001" width="16.28515625" style="11"/>
    <col min="9002" max="9002" width="2.140625" style="11" customWidth="1"/>
    <col min="9003" max="9003" width="16.28515625" style="11"/>
    <col min="9004" max="9004" width="2.140625" style="11" customWidth="1"/>
    <col min="9005" max="9005" width="16.28515625" style="11"/>
    <col min="9006" max="9006" width="2.140625" style="11" customWidth="1"/>
    <col min="9007" max="9007" width="16.28515625" style="11"/>
    <col min="9008" max="9008" width="2.140625" style="11" customWidth="1"/>
    <col min="9009" max="9218" width="16.28515625" style="11"/>
    <col min="9219" max="9219" width="12.28515625" style="11" customWidth="1"/>
    <col min="9220" max="9220" width="29.42578125" style="11" customWidth="1"/>
    <col min="9221" max="9221" width="3.5703125" style="11" customWidth="1"/>
    <col min="9222" max="9222" width="21.140625" style="11" customWidth="1"/>
    <col min="9223" max="9223" width="3.5703125" style="11" customWidth="1"/>
    <col min="9224" max="9224" width="21.140625" style="11" customWidth="1"/>
    <col min="9225" max="9225" width="3.5703125" style="11" customWidth="1"/>
    <col min="9226" max="9226" width="21.140625" style="11" customWidth="1"/>
    <col min="9227" max="9227" width="3.5703125" style="11" customWidth="1"/>
    <col min="9228" max="9228" width="21.140625" style="11" customWidth="1"/>
    <col min="9229" max="9229" width="3.5703125" style="11" customWidth="1"/>
    <col min="9230" max="9230" width="21.140625" style="11" customWidth="1"/>
    <col min="9231" max="9231" width="3.5703125" style="11" customWidth="1"/>
    <col min="9232" max="9232" width="21.140625" style="11" customWidth="1"/>
    <col min="9233" max="9233" width="3.5703125" style="11" customWidth="1"/>
    <col min="9234" max="9234" width="21.140625" style="11" customWidth="1"/>
    <col min="9235" max="9235" width="16.28515625" style="11"/>
    <col min="9236" max="9236" width="2.140625" style="11" customWidth="1"/>
    <col min="9237" max="9237" width="16.28515625" style="11"/>
    <col min="9238" max="9238" width="2.140625" style="11" customWidth="1"/>
    <col min="9239" max="9239" width="21.42578125" style="11" customWidth="1"/>
    <col min="9240" max="9240" width="2.140625" style="11" customWidth="1"/>
    <col min="9241" max="9241" width="16.28515625" style="11"/>
    <col min="9242" max="9242" width="2.140625" style="11" customWidth="1"/>
    <col min="9243" max="9243" width="16.28515625" style="11"/>
    <col min="9244" max="9244" width="2.140625" style="11" customWidth="1"/>
    <col min="9245" max="9245" width="16.28515625" style="11"/>
    <col min="9246" max="9246" width="2.140625" style="11" customWidth="1"/>
    <col min="9247" max="9247" width="16.28515625" style="11"/>
    <col min="9248" max="9248" width="2.140625" style="11" customWidth="1"/>
    <col min="9249" max="9249" width="16.28515625" style="11"/>
    <col min="9250" max="9250" width="2.140625" style="11" customWidth="1"/>
    <col min="9251" max="9251" width="16.28515625" style="11"/>
    <col min="9252" max="9252" width="2.140625" style="11" customWidth="1"/>
    <col min="9253" max="9253" width="12.42578125" style="11" customWidth="1"/>
    <col min="9254" max="9254" width="2.140625" style="11" customWidth="1"/>
    <col min="9255" max="9255" width="16.28515625" style="11"/>
    <col min="9256" max="9256" width="2.140625" style="11" customWidth="1"/>
    <col min="9257" max="9257" width="16.28515625" style="11"/>
    <col min="9258" max="9258" width="2.140625" style="11" customWidth="1"/>
    <col min="9259" max="9259" width="16.28515625" style="11"/>
    <col min="9260" max="9260" width="2.140625" style="11" customWidth="1"/>
    <col min="9261" max="9261" width="16.28515625" style="11"/>
    <col min="9262" max="9262" width="2.140625" style="11" customWidth="1"/>
    <col min="9263" max="9263" width="16.28515625" style="11"/>
    <col min="9264" max="9264" width="2.140625" style="11" customWidth="1"/>
    <col min="9265" max="9474" width="16.28515625" style="11"/>
    <col min="9475" max="9475" width="12.28515625" style="11" customWidth="1"/>
    <col min="9476" max="9476" width="29.42578125" style="11" customWidth="1"/>
    <col min="9477" max="9477" width="3.5703125" style="11" customWidth="1"/>
    <col min="9478" max="9478" width="21.140625" style="11" customWidth="1"/>
    <col min="9479" max="9479" width="3.5703125" style="11" customWidth="1"/>
    <col min="9480" max="9480" width="21.140625" style="11" customWidth="1"/>
    <col min="9481" max="9481" width="3.5703125" style="11" customWidth="1"/>
    <col min="9482" max="9482" width="21.140625" style="11" customWidth="1"/>
    <col min="9483" max="9483" width="3.5703125" style="11" customWidth="1"/>
    <col min="9484" max="9484" width="21.140625" style="11" customWidth="1"/>
    <col min="9485" max="9485" width="3.5703125" style="11" customWidth="1"/>
    <col min="9486" max="9486" width="21.140625" style="11" customWidth="1"/>
    <col min="9487" max="9487" width="3.5703125" style="11" customWidth="1"/>
    <col min="9488" max="9488" width="21.140625" style="11" customWidth="1"/>
    <col min="9489" max="9489" width="3.5703125" style="11" customWidth="1"/>
    <col min="9490" max="9490" width="21.140625" style="11" customWidth="1"/>
    <col min="9491" max="9491" width="16.28515625" style="11"/>
    <col min="9492" max="9492" width="2.140625" style="11" customWidth="1"/>
    <col min="9493" max="9493" width="16.28515625" style="11"/>
    <col min="9494" max="9494" width="2.140625" style="11" customWidth="1"/>
    <col min="9495" max="9495" width="21.42578125" style="11" customWidth="1"/>
    <col min="9496" max="9496" width="2.140625" style="11" customWidth="1"/>
    <col min="9497" max="9497" width="16.28515625" style="11"/>
    <col min="9498" max="9498" width="2.140625" style="11" customWidth="1"/>
    <col min="9499" max="9499" width="16.28515625" style="11"/>
    <col min="9500" max="9500" width="2.140625" style="11" customWidth="1"/>
    <col min="9501" max="9501" width="16.28515625" style="11"/>
    <col min="9502" max="9502" width="2.140625" style="11" customWidth="1"/>
    <col min="9503" max="9503" width="16.28515625" style="11"/>
    <col min="9504" max="9504" width="2.140625" style="11" customWidth="1"/>
    <col min="9505" max="9505" width="16.28515625" style="11"/>
    <col min="9506" max="9506" width="2.140625" style="11" customWidth="1"/>
    <col min="9507" max="9507" width="16.28515625" style="11"/>
    <col min="9508" max="9508" width="2.140625" style="11" customWidth="1"/>
    <col min="9509" max="9509" width="12.42578125" style="11" customWidth="1"/>
    <col min="9510" max="9510" width="2.140625" style="11" customWidth="1"/>
    <col min="9511" max="9511" width="16.28515625" style="11"/>
    <col min="9512" max="9512" width="2.140625" style="11" customWidth="1"/>
    <col min="9513" max="9513" width="16.28515625" style="11"/>
    <col min="9514" max="9514" width="2.140625" style="11" customWidth="1"/>
    <col min="9515" max="9515" width="16.28515625" style="11"/>
    <col min="9516" max="9516" width="2.140625" style="11" customWidth="1"/>
    <col min="9517" max="9517" width="16.28515625" style="11"/>
    <col min="9518" max="9518" width="2.140625" style="11" customWidth="1"/>
    <col min="9519" max="9519" width="16.28515625" style="11"/>
    <col min="9520" max="9520" width="2.140625" style="11" customWidth="1"/>
    <col min="9521" max="9730" width="16.28515625" style="11"/>
    <col min="9731" max="9731" width="12.28515625" style="11" customWidth="1"/>
    <col min="9732" max="9732" width="29.42578125" style="11" customWidth="1"/>
    <col min="9733" max="9733" width="3.5703125" style="11" customWidth="1"/>
    <col min="9734" max="9734" width="21.140625" style="11" customWidth="1"/>
    <col min="9735" max="9735" width="3.5703125" style="11" customWidth="1"/>
    <col min="9736" max="9736" width="21.140625" style="11" customWidth="1"/>
    <col min="9737" max="9737" width="3.5703125" style="11" customWidth="1"/>
    <col min="9738" max="9738" width="21.140625" style="11" customWidth="1"/>
    <col min="9739" max="9739" width="3.5703125" style="11" customWidth="1"/>
    <col min="9740" max="9740" width="21.140625" style="11" customWidth="1"/>
    <col min="9741" max="9741" width="3.5703125" style="11" customWidth="1"/>
    <col min="9742" max="9742" width="21.140625" style="11" customWidth="1"/>
    <col min="9743" max="9743" width="3.5703125" style="11" customWidth="1"/>
    <col min="9744" max="9744" width="21.140625" style="11" customWidth="1"/>
    <col min="9745" max="9745" width="3.5703125" style="11" customWidth="1"/>
    <col min="9746" max="9746" width="21.140625" style="11" customWidth="1"/>
    <col min="9747" max="9747" width="16.28515625" style="11"/>
    <col min="9748" max="9748" width="2.140625" style="11" customWidth="1"/>
    <col min="9749" max="9749" width="16.28515625" style="11"/>
    <col min="9750" max="9750" width="2.140625" style="11" customWidth="1"/>
    <col min="9751" max="9751" width="21.42578125" style="11" customWidth="1"/>
    <col min="9752" max="9752" width="2.140625" style="11" customWidth="1"/>
    <col min="9753" max="9753" width="16.28515625" style="11"/>
    <col min="9754" max="9754" width="2.140625" style="11" customWidth="1"/>
    <col min="9755" max="9755" width="16.28515625" style="11"/>
    <col min="9756" max="9756" width="2.140625" style="11" customWidth="1"/>
    <col min="9757" max="9757" width="16.28515625" style="11"/>
    <col min="9758" max="9758" width="2.140625" style="11" customWidth="1"/>
    <col min="9759" max="9759" width="16.28515625" style="11"/>
    <col min="9760" max="9760" width="2.140625" style="11" customWidth="1"/>
    <col min="9761" max="9761" width="16.28515625" style="11"/>
    <col min="9762" max="9762" width="2.140625" style="11" customWidth="1"/>
    <col min="9763" max="9763" width="16.28515625" style="11"/>
    <col min="9764" max="9764" width="2.140625" style="11" customWidth="1"/>
    <col min="9765" max="9765" width="12.42578125" style="11" customWidth="1"/>
    <col min="9766" max="9766" width="2.140625" style="11" customWidth="1"/>
    <col min="9767" max="9767" width="16.28515625" style="11"/>
    <col min="9768" max="9768" width="2.140625" style="11" customWidth="1"/>
    <col min="9769" max="9769" width="16.28515625" style="11"/>
    <col min="9770" max="9770" width="2.140625" style="11" customWidth="1"/>
    <col min="9771" max="9771" width="16.28515625" style="11"/>
    <col min="9772" max="9772" width="2.140625" style="11" customWidth="1"/>
    <col min="9773" max="9773" width="16.28515625" style="11"/>
    <col min="9774" max="9774" width="2.140625" style="11" customWidth="1"/>
    <col min="9775" max="9775" width="16.28515625" style="11"/>
    <col min="9776" max="9776" width="2.140625" style="11" customWidth="1"/>
    <col min="9777" max="9986" width="16.28515625" style="11"/>
    <col min="9987" max="9987" width="12.28515625" style="11" customWidth="1"/>
    <col min="9988" max="9988" width="29.42578125" style="11" customWidth="1"/>
    <col min="9989" max="9989" width="3.5703125" style="11" customWidth="1"/>
    <col min="9990" max="9990" width="21.140625" style="11" customWidth="1"/>
    <col min="9991" max="9991" width="3.5703125" style="11" customWidth="1"/>
    <col min="9992" max="9992" width="21.140625" style="11" customWidth="1"/>
    <col min="9993" max="9993" width="3.5703125" style="11" customWidth="1"/>
    <col min="9994" max="9994" width="21.140625" style="11" customWidth="1"/>
    <col min="9995" max="9995" width="3.5703125" style="11" customWidth="1"/>
    <col min="9996" max="9996" width="21.140625" style="11" customWidth="1"/>
    <col min="9997" max="9997" width="3.5703125" style="11" customWidth="1"/>
    <col min="9998" max="9998" width="21.140625" style="11" customWidth="1"/>
    <col min="9999" max="9999" width="3.5703125" style="11" customWidth="1"/>
    <col min="10000" max="10000" width="21.140625" style="11" customWidth="1"/>
    <col min="10001" max="10001" width="3.5703125" style="11" customWidth="1"/>
    <col min="10002" max="10002" width="21.140625" style="11" customWidth="1"/>
    <col min="10003" max="10003" width="16.28515625" style="11"/>
    <col min="10004" max="10004" width="2.140625" style="11" customWidth="1"/>
    <col min="10005" max="10005" width="16.28515625" style="11"/>
    <col min="10006" max="10006" width="2.140625" style="11" customWidth="1"/>
    <col min="10007" max="10007" width="21.42578125" style="11" customWidth="1"/>
    <col min="10008" max="10008" width="2.140625" style="11" customWidth="1"/>
    <col min="10009" max="10009" width="16.28515625" style="11"/>
    <col min="10010" max="10010" width="2.140625" style="11" customWidth="1"/>
    <col min="10011" max="10011" width="16.28515625" style="11"/>
    <col min="10012" max="10012" width="2.140625" style="11" customWidth="1"/>
    <col min="10013" max="10013" width="16.28515625" style="11"/>
    <col min="10014" max="10014" width="2.140625" style="11" customWidth="1"/>
    <col min="10015" max="10015" width="16.28515625" style="11"/>
    <col min="10016" max="10016" width="2.140625" style="11" customWidth="1"/>
    <col min="10017" max="10017" width="16.28515625" style="11"/>
    <col min="10018" max="10018" width="2.140625" style="11" customWidth="1"/>
    <col min="10019" max="10019" width="16.28515625" style="11"/>
    <col min="10020" max="10020" width="2.140625" style="11" customWidth="1"/>
    <col min="10021" max="10021" width="12.42578125" style="11" customWidth="1"/>
    <col min="10022" max="10022" width="2.140625" style="11" customWidth="1"/>
    <col min="10023" max="10023" width="16.28515625" style="11"/>
    <col min="10024" max="10024" width="2.140625" style="11" customWidth="1"/>
    <col min="10025" max="10025" width="16.28515625" style="11"/>
    <col min="10026" max="10026" width="2.140625" style="11" customWidth="1"/>
    <col min="10027" max="10027" width="16.28515625" style="11"/>
    <col min="10028" max="10028" width="2.140625" style="11" customWidth="1"/>
    <col min="10029" max="10029" width="16.28515625" style="11"/>
    <col min="10030" max="10030" width="2.140625" style="11" customWidth="1"/>
    <col min="10031" max="10031" width="16.28515625" style="11"/>
    <col min="10032" max="10032" width="2.140625" style="11" customWidth="1"/>
    <col min="10033" max="10242" width="16.28515625" style="11"/>
    <col min="10243" max="10243" width="12.28515625" style="11" customWidth="1"/>
    <col min="10244" max="10244" width="29.42578125" style="11" customWidth="1"/>
    <col min="10245" max="10245" width="3.5703125" style="11" customWidth="1"/>
    <col min="10246" max="10246" width="21.140625" style="11" customWidth="1"/>
    <col min="10247" max="10247" width="3.5703125" style="11" customWidth="1"/>
    <col min="10248" max="10248" width="21.140625" style="11" customWidth="1"/>
    <col min="10249" max="10249" width="3.5703125" style="11" customWidth="1"/>
    <col min="10250" max="10250" width="21.140625" style="11" customWidth="1"/>
    <col min="10251" max="10251" width="3.5703125" style="11" customWidth="1"/>
    <col min="10252" max="10252" width="21.140625" style="11" customWidth="1"/>
    <col min="10253" max="10253" width="3.5703125" style="11" customWidth="1"/>
    <col min="10254" max="10254" width="21.140625" style="11" customWidth="1"/>
    <col min="10255" max="10255" width="3.5703125" style="11" customWidth="1"/>
    <col min="10256" max="10256" width="21.140625" style="11" customWidth="1"/>
    <col min="10257" max="10257" width="3.5703125" style="11" customWidth="1"/>
    <col min="10258" max="10258" width="21.140625" style="11" customWidth="1"/>
    <col min="10259" max="10259" width="16.28515625" style="11"/>
    <col min="10260" max="10260" width="2.140625" style="11" customWidth="1"/>
    <col min="10261" max="10261" width="16.28515625" style="11"/>
    <col min="10262" max="10262" width="2.140625" style="11" customWidth="1"/>
    <col min="10263" max="10263" width="21.42578125" style="11" customWidth="1"/>
    <col min="10264" max="10264" width="2.140625" style="11" customWidth="1"/>
    <col min="10265" max="10265" width="16.28515625" style="11"/>
    <col min="10266" max="10266" width="2.140625" style="11" customWidth="1"/>
    <col min="10267" max="10267" width="16.28515625" style="11"/>
    <col min="10268" max="10268" width="2.140625" style="11" customWidth="1"/>
    <col min="10269" max="10269" width="16.28515625" style="11"/>
    <col min="10270" max="10270" width="2.140625" style="11" customWidth="1"/>
    <col min="10271" max="10271" width="16.28515625" style="11"/>
    <col min="10272" max="10272" width="2.140625" style="11" customWidth="1"/>
    <col min="10273" max="10273" width="16.28515625" style="11"/>
    <col min="10274" max="10274" width="2.140625" style="11" customWidth="1"/>
    <col min="10275" max="10275" width="16.28515625" style="11"/>
    <col min="10276" max="10276" width="2.140625" style="11" customWidth="1"/>
    <col min="10277" max="10277" width="12.42578125" style="11" customWidth="1"/>
    <col min="10278" max="10278" width="2.140625" style="11" customWidth="1"/>
    <col min="10279" max="10279" width="16.28515625" style="11"/>
    <col min="10280" max="10280" width="2.140625" style="11" customWidth="1"/>
    <col min="10281" max="10281" width="16.28515625" style="11"/>
    <col min="10282" max="10282" width="2.140625" style="11" customWidth="1"/>
    <col min="10283" max="10283" width="16.28515625" style="11"/>
    <col min="10284" max="10284" width="2.140625" style="11" customWidth="1"/>
    <col min="10285" max="10285" width="16.28515625" style="11"/>
    <col min="10286" max="10286" width="2.140625" style="11" customWidth="1"/>
    <col min="10287" max="10287" width="16.28515625" style="11"/>
    <col min="10288" max="10288" width="2.140625" style="11" customWidth="1"/>
    <col min="10289" max="10498" width="16.28515625" style="11"/>
    <col min="10499" max="10499" width="12.28515625" style="11" customWidth="1"/>
    <col min="10500" max="10500" width="29.42578125" style="11" customWidth="1"/>
    <col min="10501" max="10501" width="3.5703125" style="11" customWidth="1"/>
    <col min="10502" max="10502" width="21.140625" style="11" customWidth="1"/>
    <col min="10503" max="10503" width="3.5703125" style="11" customWidth="1"/>
    <col min="10504" max="10504" width="21.140625" style="11" customWidth="1"/>
    <col min="10505" max="10505" width="3.5703125" style="11" customWidth="1"/>
    <col min="10506" max="10506" width="21.140625" style="11" customWidth="1"/>
    <col min="10507" max="10507" width="3.5703125" style="11" customWidth="1"/>
    <col min="10508" max="10508" width="21.140625" style="11" customWidth="1"/>
    <col min="10509" max="10509" width="3.5703125" style="11" customWidth="1"/>
    <col min="10510" max="10510" width="21.140625" style="11" customWidth="1"/>
    <col min="10511" max="10511" width="3.5703125" style="11" customWidth="1"/>
    <col min="10512" max="10512" width="21.140625" style="11" customWidth="1"/>
    <col min="10513" max="10513" width="3.5703125" style="11" customWidth="1"/>
    <col min="10514" max="10514" width="21.140625" style="11" customWidth="1"/>
    <col min="10515" max="10515" width="16.28515625" style="11"/>
    <col min="10516" max="10516" width="2.140625" style="11" customWidth="1"/>
    <col min="10517" max="10517" width="16.28515625" style="11"/>
    <col min="10518" max="10518" width="2.140625" style="11" customWidth="1"/>
    <col min="10519" max="10519" width="21.42578125" style="11" customWidth="1"/>
    <col min="10520" max="10520" width="2.140625" style="11" customWidth="1"/>
    <col min="10521" max="10521" width="16.28515625" style="11"/>
    <col min="10522" max="10522" width="2.140625" style="11" customWidth="1"/>
    <col min="10523" max="10523" width="16.28515625" style="11"/>
    <col min="10524" max="10524" width="2.140625" style="11" customWidth="1"/>
    <col min="10525" max="10525" width="16.28515625" style="11"/>
    <col min="10526" max="10526" width="2.140625" style="11" customWidth="1"/>
    <col min="10527" max="10527" width="16.28515625" style="11"/>
    <col min="10528" max="10528" width="2.140625" style="11" customWidth="1"/>
    <col min="10529" max="10529" width="16.28515625" style="11"/>
    <col min="10530" max="10530" width="2.140625" style="11" customWidth="1"/>
    <col min="10531" max="10531" width="16.28515625" style="11"/>
    <col min="10532" max="10532" width="2.140625" style="11" customWidth="1"/>
    <col min="10533" max="10533" width="12.42578125" style="11" customWidth="1"/>
    <col min="10534" max="10534" width="2.140625" style="11" customWidth="1"/>
    <col min="10535" max="10535" width="16.28515625" style="11"/>
    <col min="10536" max="10536" width="2.140625" style="11" customWidth="1"/>
    <col min="10537" max="10537" width="16.28515625" style="11"/>
    <col min="10538" max="10538" width="2.140625" style="11" customWidth="1"/>
    <col min="10539" max="10539" width="16.28515625" style="11"/>
    <col min="10540" max="10540" width="2.140625" style="11" customWidth="1"/>
    <col min="10541" max="10541" width="16.28515625" style="11"/>
    <col min="10542" max="10542" width="2.140625" style="11" customWidth="1"/>
    <col min="10543" max="10543" width="16.28515625" style="11"/>
    <col min="10544" max="10544" width="2.140625" style="11" customWidth="1"/>
    <col min="10545" max="10754" width="16.28515625" style="11"/>
    <col min="10755" max="10755" width="12.28515625" style="11" customWidth="1"/>
    <col min="10756" max="10756" width="29.42578125" style="11" customWidth="1"/>
    <col min="10757" max="10757" width="3.5703125" style="11" customWidth="1"/>
    <col min="10758" max="10758" width="21.140625" style="11" customWidth="1"/>
    <col min="10759" max="10759" width="3.5703125" style="11" customWidth="1"/>
    <col min="10760" max="10760" width="21.140625" style="11" customWidth="1"/>
    <col min="10761" max="10761" width="3.5703125" style="11" customWidth="1"/>
    <col min="10762" max="10762" width="21.140625" style="11" customWidth="1"/>
    <col min="10763" max="10763" width="3.5703125" style="11" customWidth="1"/>
    <col min="10764" max="10764" width="21.140625" style="11" customWidth="1"/>
    <col min="10765" max="10765" width="3.5703125" style="11" customWidth="1"/>
    <col min="10766" max="10766" width="21.140625" style="11" customWidth="1"/>
    <col min="10767" max="10767" width="3.5703125" style="11" customWidth="1"/>
    <col min="10768" max="10768" width="21.140625" style="11" customWidth="1"/>
    <col min="10769" max="10769" width="3.5703125" style="11" customWidth="1"/>
    <col min="10770" max="10770" width="21.140625" style="11" customWidth="1"/>
    <col min="10771" max="10771" width="16.28515625" style="11"/>
    <col min="10772" max="10772" width="2.140625" style="11" customWidth="1"/>
    <col min="10773" max="10773" width="16.28515625" style="11"/>
    <col min="10774" max="10774" width="2.140625" style="11" customWidth="1"/>
    <col min="10775" max="10775" width="21.42578125" style="11" customWidth="1"/>
    <col min="10776" max="10776" width="2.140625" style="11" customWidth="1"/>
    <col min="10777" max="10777" width="16.28515625" style="11"/>
    <col min="10778" max="10778" width="2.140625" style="11" customWidth="1"/>
    <col min="10779" max="10779" width="16.28515625" style="11"/>
    <col min="10780" max="10780" width="2.140625" style="11" customWidth="1"/>
    <col min="10781" max="10781" width="16.28515625" style="11"/>
    <col min="10782" max="10782" width="2.140625" style="11" customWidth="1"/>
    <col min="10783" max="10783" width="16.28515625" style="11"/>
    <col min="10784" max="10784" width="2.140625" style="11" customWidth="1"/>
    <col min="10785" max="10785" width="16.28515625" style="11"/>
    <col min="10786" max="10786" width="2.140625" style="11" customWidth="1"/>
    <col min="10787" max="10787" width="16.28515625" style="11"/>
    <col min="10788" max="10788" width="2.140625" style="11" customWidth="1"/>
    <col min="10789" max="10789" width="12.42578125" style="11" customWidth="1"/>
    <col min="10790" max="10790" width="2.140625" style="11" customWidth="1"/>
    <col min="10791" max="10791" width="16.28515625" style="11"/>
    <col min="10792" max="10792" width="2.140625" style="11" customWidth="1"/>
    <col min="10793" max="10793" width="16.28515625" style="11"/>
    <col min="10794" max="10794" width="2.140625" style="11" customWidth="1"/>
    <col min="10795" max="10795" width="16.28515625" style="11"/>
    <col min="10796" max="10796" width="2.140625" style="11" customWidth="1"/>
    <col min="10797" max="10797" width="16.28515625" style="11"/>
    <col min="10798" max="10798" width="2.140625" style="11" customWidth="1"/>
    <col min="10799" max="10799" width="16.28515625" style="11"/>
    <col min="10800" max="10800" width="2.140625" style="11" customWidth="1"/>
    <col min="10801" max="11010" width="16.28515625" style="11"/>
    <col min="11011" max="11011" width="12.28515625" style="11" customWidth="1"/>
    <col min="11012" max="11012" width="29.42578125" style="11" customWidth="1"/>
    <col min="11013" max="11013" width="3.5703125" style="11" customWidth="1"/>
    <col min="11014" max="11014" width="21.140625" style="11" customWidth="1"/>
    <col min="11015" max="11015" width="3.5703125" style="11" customWidth="1"/>
    <col min="11016" max="11016" width="21.140625" style="11" customWidth="1"/>
    <col min="11017" max="11017" width="3.5703125" style="11" customWidth="1"/>
    <col min="11018" max="11018" width="21.140625" style="11" customWidth="1"/>
    <col min="11019" max="11019" width="3.5703125" style="11" customWidth="1"/>
    <col min="11020" max="11020" width="21.140625" style="11" customWidth="1"/>
    <col min="11021" max="11021" width="3.5703125" style="11" customWidth="1"/>
    <col min="11022" max="11022" width="21.140625" style="11" customWidth="1"/>
    <col min="11023" max="11023" width="3.5703125" style="11" customWidth="1"/>
    <col min="11024" max="11024" width="21.140625" style="11" customWidth="1"/>
    <col min="11025" max="11025" width="3.5703125" style="11" customWidth="1"/>
    <col min="11026" max="11026" width="21.140625" style="11" customWidth="1"/>
    <col min="11027" max="11027" width="16.28515625" style="11"/>
    <col min="11028" max="11028" width="2.140625" style="11" customWidth="1"/>
    <col min="11029" max="11029" width="16.28515625" style="11"/>
    <col min="11030" max="11030" width="2.140625" style="11" customWidth="1"/>
    <col min="11031" max="11031" width="21.42578125" style="11" customWidth="1"/>
    <col min="11032" max="11032" width="2.140625" style="11" customWidth="1"/>
    <col min="11033" max="11033" width="16.28515625" style="11"/>
    <col min="11034" max="11034" width="2.140625" style="11" customWidth="1"/>
    <col min="11035" max="11035" width="16.28515625" style="11"/>
    <col min="11036" max="11036" width="2.140625" style="11" customWidth="1"/>
    <col min="11037" max="11037" width="16.28515625" style="11"/>
    <col min="11038" max="11038" width="2.140625" style="11" customWidth="1"/>
    <col min="11039" max="11039" width="16.28515625" style="11"/>
    <col min="11040" max="11040" width="2.140625" style="11" customWidth="1"/>
    <col min="11041" max="11041" width="16.28515625" style="11"/>
    <col min="11042" max="11042" width="2.140625" style="11" customWidth="1"/>
    <col min="11043" max="11043" width="16.28515625" style="11"/>
    <col min="11044" max="11044" width="2.140625" style="11" customWidth="1"/>
    <col min="11045" max="11045" width="12.42578125" style="11" customWidth="1"/>
    <col min="11046" max="11046" width="2.140625" style="11" customWidth="1"/>
    <col min="11047" max="11047" width="16.28515625" style="11"/>
    <col min="11048" max="11048" width="2.140625" style="11" customWidth="1"/>
    <col min="11049" max="11049" width="16.28515625" style="11"/>
    <col min="11050" max="11050" width="2.140625" style="11" customWidth="1"/>
    <col min="11051" max="11051" width="16.28515625" style="11"/>
    <col min="11052" max="11052" width="2.140625" style="11" customWidth="1"/>
    <col min="11053" max="11053" width="16.28515625" style="11"/>
    <col min="11054" max="11054" width="2.140625" style="11" customWidth="1"/>
    <col min="11055" max="11055" width="16.28515625" style="11"/>
    <col min="11056" max="11056" width="2.140625" style="11" customWidth="1"/>
    <col min="11057" max="11266" width="16.28515625" style="11"/>
    <col min="11267" max="11267" width="12.28515625" style="11" customWidth="1"/>
    <col min="11268" max="11268" width="29.42578125" style="11" customWidth="1"/>
    <col min="11269" max="11269" width="3.5703125" style="11" customWidth="1"/>
    <col min="11270" max="11270" width="21.140625" style="11" customWidth="1"/>
    <col min="11271" max="11271" width="3.5703125" style="11" customWidth="1"/>
    <col min="11272" max="11272" width="21.140625" style="11" customWidth="1"/>
    <col min="11273" max="11273" width="3.5703125" style="11" customWidth="1"/>
    <col min="11274" max="11274" width="21.140625" style="11" customWidth="1"/>
    <col min="11275" max="11275" width="3.5703125" style="11" customWidth="1"/>
    <col min="11276" max="11276" width="21.140625" style="11" customWidth="1"/>
    <col min="11277" max="11277" width="3.5703125" style="11" customWidth="1"/>
    <col min="11278" max="11278" width="21.140625" style="11" customWidth="1"/>
    <col min="11279" max="11279" width="3.5703125" style="11" customWidth="1"/>
    <col min="11280" max="11280" width="21.140625" style="11" customWidth="1"/>
    <col min="11281" max="11281" width="3.5703125" style="11" customWidth="1"/>
    <col min="11282" max="11282" width="21.140625" style="11" customWidth="1"/>
    <col min="11283" max="11283" width="16.28515625" style="11"/>
    <col min="11284" max="11284" width="2.140625" style="11" customWidth="1"/>
    <col min="11285" max="11285" width="16.28515625" style="11"/>
    <col min="11286" max="11286" width="2.140625" style="11" customWidth="1"/>
    <col min="11287" max="11287" width="21.42578125" style="11" customWidth="1"/>
    <col min="11288" max="11288" width="2.140625" style="11" customWidth="1"/>
    <col min="11289" max="11289" width="16.28515625" style="11"/>
    <col min="11290" max="11290" width="2.140625" style="11" customWidth="1"/>
    <col min="11291" max="11291" width="16.28515625" style="11"/>
    <col min="11292" max="11292" width="2.140625" style="11" customWidth="1"/>
    <col min="11293" max="11293" width="16.28515625" style="11"/>
    <col min="11294" max="11294" width="2.140625" style="11" customWidth="1"/>
    <col min="11295" max="11295" width="16.28515625" style="11"/>
    <col min="11296" max="11296" width="2.140625" style="11" customWidth="1"/>
    <col min="11297" max="11297" width="16.28515625" style="11"/>
    <col min="11298" max="11298" width="2.140625" style="11" customWidth="1"/>
    <col min="11299" max="11299" width="16.28515625" style="11"/>
    <col min="11300" max="11300" width="2.140625" style="11" customWidth="1"/>
    <col min="11301" max="11301" width="12.42578125" style="11" customWidth="1"/>
    <col min="11302" max="11302" width="2.140625" style="11" customWidth="1"/>
    <col min="11303" max="11303" width="16.28515625" style="11"/>
    <col min="11304" max="11304" width="2.140625" style="11" customWidth="1"/>
    <col min="11305" max="11305" width="16.28515625" style="11"/>
    <col min="11306" max="11306" width="2.140625" style="11" customWidth="1"/>
    <col min="11307" max="11307" width="16.28515625" style="11"/>
    <col min="11308" max="11308" width="2.140625" style="11" customWidth="1"/>
    <col min="11309" max="11309" width="16.28515625" style="11"/>
    <col min="11310" max="11310" width="2.140625" style="11" customWidth="1"/>
    <col min="11311" max="11311" width="16.28515625" style="11"/>
    <col min="11312" max="11312" width="2.140625" style="11" customWidth="1"/>
    <col min="11313" max="11522" width="16.28515625" style="11"/>
    <col min="11523" max="11523" width="12.28515625" style="11" customWidth="1"/>
    <col min="11524" max="11524" width="29.42578125" style="11" customWidth="1"/>
    <col min="11525" max="11525" width="3.5703125" style="11" customWidth="1"/>
    <col min="11526" max="11526" width="21.140625" style="11" customWidth="1"/>
    <col min="11527" max="11527" width="3.5703125" style="11" customWidth="1"/>
    <col min="11528" max="11528" width="21.140625" style="11" customWidth="1"/>
    <col min="11529" max="11529" width="3.5703125" style="11" customWidth="1"/>
    <col min="11530" max="11530" width="21.140625" style="11" customWidth="1"/>
    <col min="11531" max="11531" width="3.5703125" style="11" customWidth="1"/>
    <col min="11532" max="11532" width="21.140625" style="11" customWidth="1"/>
    <col min="11533" max="11533" width="3.5703125" style="11" customWidth="1"/>
    <col min="11534" max="11534" width="21.140625" style="11" customWidth="1"/>
    <col min="11535" max="11535" width="3.5703125" style="11" customWidth="1"/>
    <col min="11536" max="11536" width="21.140625" style="11" customWidth="1"/>
    <col min="11537" max="11537" width="3.5703125" style="11" customWidth="1"/>
    <col min="11538" max="11538" width="21.140625" style="11" customWidth="1"/>
    <col min="11539" max="11539" width="16.28515625" style="11"/>
    <col min="11540" max="11540" width="2.140625" style="11" customWidth="1"/>
    <col min="11541" max="11541" width="16.28515625" style="11"/>
    <col min="11542" max="11542" width="2.140625" style="11" customWidth="1"/>
    <col min="11543" max="11543" width="21.42578125" style="11" customWidth="1"/>
    <col min="11544" max="11544" width="2.140625" style="11" customWidth="1"/>
    <col min="11545" max="11545" width="16.28515625" style="11"/>
    <col min="11546" max="11546" width="2.140625" style="11" customWidth="1"/>
    <col min="11547" max="11547" width="16.28515625" style="11"/>
    <col min="11548" max="11548" width="2.140625" style="11" customWidth="1"/>
    <col min="11549" max="11549" width="16.28515625" style="11"/>
    <col min="11550" max="11550" width="2.140625" style="11" customWidth="1"/>
    <col min="11551" max="11551" width="16.28515625" style="11"/>
    <col min="11552" max="11552" width="2.140625" style="11" customWidth="1"/>
    <col min="11553" max="11553" width="16.28515625" style="11"/>
    <col min="11554" max="11554" width="2.140625" style="11" customWidth="1"/>
    <col min="11555" max="11555" width="16.28515625" style="11"/>
    <col min="11556" max="11556" width="2.140625" style="11" customWidth="1"/>
    <col min="11557" max="11557" width="12.42578125" style="11" customWidth="1"/>
    <col min="11558" max="11558" width="2.140625" style="11" customWidth="1"/>
    <col min="11559" max="11559" width="16.28515625" style="11"/>
    <col min="11560" max="11560" width="2.140625" style="11" customWidth="1"/>
    <col min="11561" max="11561" width="16.28515625" style="11"/>
    <col min="11562" max="11562" width="2.140625" style="11" customWidth="1"/>
    <col min="11563" max="11563" width="16.28515625" style="11"/>
    <col min="11564" max="11564" width="2.140625" style="11" customWidth="1"/>
    <col min="11565" max="11565" width="16.28515625" style="11"/>
    <col min="11566" max="11566" width="2.140625" style="11" customWidth="1"/>
    <col min="11567" max="11567" width="16.28515625" style="11"/>
    <col min="11568" max="11568" width="2.140625" style="11" customWidth="1"/>
    <col min="11569" max="11778" width="16.28515625" style="11"/>
    <col min="11779" max="11779" width="12.28515625" style="11" customWidth="1"/>
    <col min="11780" max="11780" width="29.42578125" style="11" customWidth="1"/>
    <col min="11781" max="11781" width="3.5703125" style="11" customWidth="1"/>
    <col min="11782" max="11782" width="21.140625" style="11" customWidth="1"/>
    <col min="11783" max="11783" width="3.5703125" style="11" customWidth="1"/>
    <col min="11784" max="11784" width="21.140625" style="11" customWidth="1"/>
    <col min="11785" max="11785" width="3.5703125" style="11" customWidth="1"/>
    <col min="11786" max="11786" width="21.140625" style="11" customWidth="1"/>
    <col min="11787" max="11787" width="3.5703125" style="11" customWidth="1"/>
    <col min="11788" max="11788" width="21.140625" style="11" customWidth="1"/>
    <col min="11789" max="11789" width="3.5703125" style="11" customWidth="1"/>
    <col min="11790" max="11790" width="21.140625" style="11" customWidth="1"/>
    <col min="11791" max="11791" width="3.5703125" style="11" customWidth="1"/>
    <col min="11792" max="11792" width="21.140625" style="11" customWidth="1"/>
    <col min="11793" max="11793" width="3.5703125" style="11" customWidth="1"/>
    <col min="11794" max="11794" width="21.140625" style="11" customWidth="1"/>
    <col min="11795" max="11795" width="16.28515625" style="11"/>
    <col min="11796" max="11796" width="2.140625" style="11" customWidth="1"/>
    <col min="11797" max="11797" width="16.28515625" style="11"/>
    <col min="11798" max="11798" width="2.140625" style="11" customWidth="1"/>
    <col min="11799" max="11799" width="21.42578125" style="11" customWidth="1"/>
    <col min="11800" max="11800" width="2.140625" style="11" customWidth="1"/>
    <col min="11801" max="11801" width="16.28515625" style="11"/>
    <col min="11802" max="11802" width="2.140625" style="11" customWidth="1"/>
    <col min="11803" max="11803" width="16.28515625" style="11"/>
    <col min="11804" max="11804" width="2.140625" style="11" customWidth="1"/>
    <col min="11805" max="11805" width="16.28515625" style="11"/>
    <col min="11806" max="11806" width="2.140625" style="11" customWidth="1"/>
    <col min="11807" max="11807" width="16.28515625" style="11"/>
    <col min="11808" max="11808" width="2.140625" style="11" customWidth="1"/>
    <col min="11809" max="11809" width="16.28515625" style="11"/>
    <col min="11810" max="11810" width="2.140625" style="11" customWidth="1"/>
    <col min="11811" max="11811" width="16.28515625" style="11"/>
    <col min="11812" max="11812" width="2.140625" style="11" customWidth="1"/>
    <col min="11813" max="11813" width="12.42578125" style="11" customWidth="1"/>
    <col min="11814" max="11814" width="2.140625" style="11" customWidth="1"/>
    <col min="11815" max="11815" width="16.28515625" style="11"/>
    <col min="11816" max="11816" width="2.140625" style="11" customWidth="1"/>
    <col min="11817" max="11817" width="16.28515625" style="11"/>
    <col min="11818" max="11818" width="2.140625" style="11" customWidth="1"/>
    <col min="11819" max="11819" width="16.28515625" style="11"/>
    <col min="11820" max="11820" width="2.140625" style="11" customWidth="1"/>
    <col min="11821" max="11821" width="16.28515625" style="11"/>
    <col min="11822" max="11822" width="2.140625" style="11" customWidth="1"/>
    <col min="11823" max="11823" width="16.28515625" style="11"/>
    <col min="11824" max="11824" width="2.140625" style="11" customWidth="1"/>
    <col min="11825" max="12034" width="16.28515625" style="11"/>
    <col min="12035" max="12035" width="12.28515625" style="11" customWidth="1"/>
    <col min="12036" max="12036" width="29.42578125" style="11" customWidth="1"/>
    <col min="12037" max="12037" width="3.5703125" style="11" customWidth="1"/>
    <col min="12038" max="12038" width="21.140625" style="11" customWidth="1"/>
    <col min="12039" max="12039" width="3.5703125" style="11" customWidth="1"/>
    <col min="12040" max="12040" width="21.140625" style="11" customWidth="1"/>
    <col min="12041" max="12041" width="3.5703125" style="11" customWidth="1"/>
    <col min="12042" max="12042" width="21.140625" style="11" customWidth="1"/>
    <col min="12043" max="12043" width="3.5703125" style="11" customWidth="1"/>
    <col min="12044" max="12044" width="21.140625" style="11" customWidth="1"/>
    <col min="12045" max="12045" width="3.5703125" style="11" customWidth="1"/>
    <col min="12046" max="12046" width="21.140625" style="11" customWidth="1"/>
    <col min="12047" max="12047" width="3.5703125" style="11" customWidth="1"/>
    <col min="12048" max="12048" width="21.140625" style="11" customWidth="1"/>
    <col min="12049" max="12049" width="3.5703125" style="11" customWidth="1"/>
    <col min="12050" max="12050" width="21.140625" style="11" customWidth="1"/>
    <col min="12051" max="12051" width="16.28515625" style="11"/>
    <col min="12052" max="12052" width="2.140625" style="11" customWidth="1"/>
    <col min="12053" max="12053" width="16.28515625" style="11"/>
    <col min="12054" max="12054" width="2.140625" style="11" customWidth="1"/>
    <col min="12055" max="12055" width="21.42578125" style="11" customWidth="1"/>
    <col min="12056" max="12056" width="2.140625" style="11" customWidth="1"/>
    <col min="12057" max="12057" width="16.28515625" style="11"/>
    <col min="12058" max="12058" width="2.140625" style="11" customWidth="1"/>
    <col min="12059" max="12059" width="16.28515625" style="11"/>
    <col min="12060" max="12060" width="2.140625" style="11" customWidth="1"/>
    <col min="12061" max="12061" width="16.28515625" style="11"/>
    <col min="12062" max="12062" width="2.140625" style="11" customWidth="1"/>
    <col min="12063" max="12063" width="16.28515625" style="11"/>
    <col min="12064" max="12064" width="2.140625" style="11" customWidth="1"/>
    <col min="12065" max="12065" width="16.28515625" style="11"/>
    <col min="12066" max="12066" width="2.140625" style="11" customWidth="1"/>
    <col min="12067" max="12067" width="16.28515625" style="11"/>
    <col min="12068" max="12068" width="2.140625" style="11" customWidth="1"/>
    <col min="12069" max="12069" width="12.42578125" style="11" customWidth="1"/>
    <col min="12070" max="12070" width="2.140625" style="11" customWidth="1"/>
    <col min="12071" max="12071" width="16.28515625" style="11"/>
    <col min="12072" max="12072" width="2.140625" style="11" customWidth="1"/>
    <col min="12073" max="12073" width="16.28515625" style="11"/>
    <col min="12074" max="12074" width="2.140625" style="11" customWidth="1"/>
    <col min="12075" max="12075" width="16.28515625" style="11"/>
    <col min="12076" max="12076" width="2.140625" style="11" customWidth="1"/>
    <col min="12077" max="12077" width="16.28515625" style="11"/>
    <col min="12078" max="12078" width="2.140625" style="11" customWidth="1"/>
    <col min="12079" max="12079" width="16.28515625" style="11"/>
    <col min="12080" max="12080" width="2.140625" style="11" customWidth="1"/>
    <col min="12081" max="12290" width="16.28515625" style="11"/>
    <col min="12291" max="12291" width="12.28515625" style="11" customWidth="1"/>
    <col min="12292" max="12292" width="29.42578125" style="11" customWidth="1"/>
    <col min="12293" max="12293" width="3.5703125" style="11" customWidth="1"/>
    <col min="12294" max="12294" width="21.140625" style="11" customWidth="1"/>
    <col min="12295" max="12295" width="3.5703125" style="11" customWidth="1"/>
    <col min="12296" max="12296" width="21.140625" style="11" customWidth="1"/>
    <col min="12297" max="12297" width="3.5703125" style="11" customWidth="1"/>
    <col min="12298" max="12298" width="21.140625" style="11" customWidth="1"/>
    <col min="12299" max="12299" width="3.5703125" style="11" customWidth="1"/>
    <col min="12300" max="12300" width="21.140625" style="11" customWidth="1"/>
    <col min="12301" max="12301" width="3.5703125" style="11" customWidth="1"/>
    <col min="12302" max="12302" width="21.140625" style="11" customWidth="1"/>
    <col min="12303" max="12303" width="3.5703125" style="11" customWidth="1"/>
    <col min="12304" max="12304" width="21.140625" style="11" customWidth="1"/>
    <col min="12305" max="12305" width="3.5703125" style="11" customWidth="1"/>
    <col min="12306" max="12306" width="21.140625" style="11" customWidth="1"/>
    <col min="12307" max="12307" width="16.28515625" style="11"/>
    <col min="12308" max="12308" width="2.140625" style="11" customWidth="1"/>
    <col min="12309" max="12309" width="16.28515625" style="11"/>
    <col min="12310" max="12310" width="2.140625" style="11" customWidth="1"/>
    <col min="12311" max="12311" width="21.42578125" style="11" customWidth="1"/>
    <col min="12312" max="12312" width="2.140625" style="11" customWidth="1"/>
    <col min="12313" max="12313" width="16.28515625" style="11"/>
    <col min="12314" max="12314" width="2.140625" style="11" customWidth="1"/>
    <col min="12315" max="12315" width="16.28515625" style="11"/>
    <col min="12316" max="12316" width="2.140625" style="11" customWidth="1"/>
    <col min="12317" max="12317" width="16.28515625" style="11"/>
    <col min="12318" max="12318" width="2.140625" style="11" customWidth="1"/>
    <col min="12319" max="12319" width="16.28515625" style="11"/>
    <col min="12320" max="12320" width="2.140625" style="11" customWidth="1"/>
    <col min="12321" max="12321" width="16.28515625" style="11"/>
    <col min="12322" max="12322" width="2.140625" style="11" customWidth="1"/>
    <col min="12323" max="12323" width="16.28515625" style="11"/>
    <col min="12324" max="12324" width="2.140625" style="11" customWidth="1"/>
    <col min="12325" max="12325" width="12.42578125" style="11" customWidth="1"/>
    <col min="12326" max="12326" width="2.140625" style="11" customWidth="1"/>
    <col min="12327" max="12327" width="16.28515625" style="11"/>
    <col min="12328" max="12328" width="2.140625" style="11" customWidth="1"/>
    <col min="12329" max="12329" width="16.28515625" style="11"/>
    <col min="12330" max="12330" width="2.140625" style="11" customWidth="1"/>
    <col min="12331" max="12331" width="16.28515625" style="11"/>
    <col min="12332" max="12332" width="2.140625" style="11" customWidth="1"/>
    <col min="12333" max="12333" width="16.28515625" style="11"/>
    <col min="12334" max="12334" width="2.140625" style="11" customWidth="1"/>
    <col min="12335" max="12335" width="16.28515625" style="11"/>
    <col min="12336" max="12336" width="2.140625" style="11" customWidth="1"/>
    <col min="12337" max="12546" width="16.28515625" style="11"/>
    <col min="12547" max="12547" width="12.28515625" style="11" customWidth="1"/>
    <col min="12548" max="12548" width="29.42578125" style="11" customWidth="1"/>
    <col min="12549" max="12549" width="3.5703125" style="11" customWidth="1"/>
    <col min="12550" max="12550" width="21.140625" style="11" customWidth="1"/>
    <col min="12551" max="12551" width="3.5703125" style="11" customWidth="1"/>
    <col min="12552" max="12552" width="21.140625" style="11" customWidth="1"/>
    <col min="12553" max="12553" width="3.5703125" style="11" customWidth="1"/>
    <col min="12554" max="12554" width="21.140625" style="11" customWidth="1"/>
    <col min="12555" max="12555" width="3.5703125" style="11" customWidth="1"/>
    <col min="12556" max="12556" width="21.140625" style="11" customWidth="1"/>
    <col min="12557" max="12557" width="3.5703125" style="11" customWidth="1"/>
    <col min="12558" max="12558" width="21.140625" style="11" customWidth="1"/>
    <col min="12559" max="12559" width="3.5703125" style="11" customWidth="1"/>
    <col min="12560" max="12560" width="21.140625" style="11" customWidth="1"/>
    <col min="12561" max="12561" width="3.5703125" style="11" customWidth="1"/>
    <col min="12562" max="12562" width="21.140625" style="11" customWidth="1"/>
    <col min="12563" max="12563" width="16.28515625" style="11"/>
    <col min="12564" max="12564" width="2.140625" style="11" customWidth="1"/>
    <col min="12565" max="12565" width="16.28515625" style="11"/>
    <col min="12566" max="12566" width="2.140625" style="11" customWidth="1"/>
    <col min="12567" max="12567" width="21.42578125" style="11" customWidth="1"/>
    <col min="12568" max="12568" width="2.140625" style="11" customWidth="1"/>
    <col min="12569" max="12569" width="16.28515625" style="11"/>
    <col min="12570" max="12570" width="2.140625" style="11" customWidth="1"/>
    <col min="12571" max="12571" width="16.28515625" style="11"/>
    <col min="12572" max="12572" width="2.140625" style="11" customWidth="1"/>
    <col min="12573" max="12573" width="16.28515625" style="11"/>
    <col min="12574" max="12574" width="2.140625" style="11" customWidth="1"/>
    <col min="12575" max="12575" width="16.28515625" style="11"/>
    <col min="12576" max="12576" width="2.140625" style="11" customWidth="1"/>
    <col min="12577" max="12577" width="16.28515625" style="11"/>
    <col min="12578" max="12578" width="2.140625" style="11" customWidth="1"/>
    <col min="12579" max="12579" width="16.28515625" style="11"/>
    <col min="12580" max="12580" width="2.140625" style="11" customWidth="1"/>
    <col min="12581" max="12581" width="12.42578125" style="11" customWidth="1"/>
    <col min="12582" max="12582" width="2.140625" style="11" customWidth="1"/>
    <col min="12583" max="12583" width="16.28515625" style="11"/>
    <col min="12584" max="12584" width="2.140625" style="11" customWidth="1"/>
    <col min="12585" max="12585" width="16.28515625" style="11"/>
    <col min="12586" max="12586" width="2.140625" style="11" customWidth="1"/>
    <col min="12587" max="12587" width="16.28515625" style="11"/>
    <col min="12588" max="12588" width="2.140625" style="11" customWidth="1"/>
    <col min="12589" max="12589" width="16.28515625" style="11"/>
    <col min="12590" max="12590" width="2.140625" style="11" customWidth="1"/>
    <col min="12591" max="12591" width="16.28515625" style="11"/>
    <col min="12592" max="12592" width="2.140625" style="11" customWidth="1"/>
    <col min="12593" max="12802" width="16.28515625" style="11"/>
    <col min="12803" max="12803" width="12.28515625" style="11" customWidth="1"/>
    <col min="12804" max="12804" width="29.42578125" style="11" customWidth="1"/>
    <col min="12805" max="12805" width="3.5703125" style="11" customWidth="1"/>
    <col min="12806" max="12806" width="21.140625" style="11" customWidth="1"/>
    <col min="12807" max="12807" width="3.5703125" style="11" customWidth="1"/>
    <col min="12808" max="12808" width="21.140625" style="11" customWidth="1"/>
    <col min="12809" max="12809" width="3.5703125" style="11" customWidth="1"/>
    <col min="12810" max="12810" width="21.140625" style="11" customWidth="1"/>
    <col min="12811" max="12811" width="3.5703125" style="11" customWidth="1"/>
    <col min="12812" max="12812" width="21.140625" style="11" customWidth="1"/>
    <col min="12813" max="12813" width="3.5703125" style="11" customWidth="1"/>
    <col min="12814" max="12814" width="21.140625" style="11" customWidth="1"/>
    <col min="12815" max="12815" width="3.5703125" style="11" customWidth="1"/>
    <col min="12816" max="12816" width="21.140625" style="11" customWidth="1"/>
    <col min="12817" max="12817" width="3.5703125" style="11" customWidth="1"/>
    <col min="12818" max="12818" width="21.140625" style="11" customWidth="1"/>
    <col min="12819" max="12819" width="16.28515625" style="11"/>
    <col min="12820" max="12820" width="2.140625" style="11" customWidth="1"/>
    <col min="12821" max="12821" width="16.28515625" style="11"/>
    <col min="12822" max="12822" width="2.140625" style="11" customWidth="1"/>
    <col min="12823" max="12823" width="21.42578125" style="11" customWidth="1"/>
    <col min="12824" max="12824" width="2.140625" style="11" customWidth="1"/>
    <col min="12825" max="12825" width="16.28515625" style="11"/>
    <col min="12826" max="12826" width="2.140625" style="11" customWidth="1"/>
    <col min="12827" max="12827" width="16.28515625" style="11"/>
    <col min="12828" max="12828" width="2.140625" style="11" customWidth="1"/>
    <col min="12829" max="12829" width="16.28515625" style="11"/>
    <col min="12830" max="12830" width="2.140625" style="11" customWidth="1"/>
    <col min="12831" max="12831" width="16.28515625" style="11"/>
    <col min="12832" max="12832" width="2.140625" style="11" customWidth="1"/>
    <col min="12833" max="12833" width="16.28515625" style="11"/>
    <col min="12834" max="12834" width="2.140625" style="11" customWidth="1"/>
    <col min="12835" max="12835" width="16.28515625" style="11"/>
    <col min="12836" max="12836" width="2.140625" style="11" customWidth="1"/>
    <col min="12837" max="12837" width="12.42578125" style="11" customWidth="1"/>
    <col min="12838" max="12838" width="2.140625" style="11" customWidth="1"/>
    <col min="12839" max="12839" width="16.28515625" style="11"/>
    <col min="12840" max="12840" width="2.140625" style="11" customWidth="1"/>
    <col min="12841" max="12841" width="16.28515625" style="11"/>
    <col min="12842" max="12842" width="2.140625" style="11" customWidth="1"/>
    <col min="12843" max="12843" width="16.28515625" style="11"/>
    <col min="12844" max="12844" width="2.140625" style="11" customWidth="1"/>
    <col min="12845" max="12845" width="16.28515625" style="11"/>
    <col min="12846" max="12846" width="2.140625" style="11" customWidth="1"/>
    <col min="12847" max="12847" width="16.28515625" style="11"/>
    <col min="12848" max="12848" width="2.140625" style="11" customWidth="1"/>
    <col min="12849" max="13058" width="16.28515625" style="11"/>
    <col min="13059" max="13059" width="12.28515625" style="11" customWidth="1"/>
    <col min="13060" max="13060" width="29.42578125" style="11" customWidth="1"/>
    <col min="13061" max="13061" width="3.5703125" style="11" customWidth="1"/>
    <col min="13062" max="13062" width="21.140625" style="11" customWidth="1"/>
    <col min="13063" max="13063" width="3.5703125" style="11" customWidth="1"/>
    <col min="13064" max="13064" width="21.140625" style="11" customWidth="1"/>
    <col min="13065" max="13065" width="3.5703125" style="11" customWidth="1"/>
    <col min="13066" max="13066" width="21.140625" style="11" customWidth="1"/>
    <col min="13067" max="13067" width="3.5703125" style="11" customWidth="1"/>
    <col min="13068" max="13068" width="21.140625" style="11" customWidth="1"/>
    <col min="13069" max="13069" width="3.5703125" style="11" customWidth="1"/>
    <col min="13070" max="13070" width="21.140625" style="11" customWidth="1"/>
    <col min="13071" max="13071" width="3.5703125" style="11" customWidth="1"/>
    <col min="13072" max="13072" width="21.140625" style="11" customWidth="1"/>
    <col min="13073" max="13073" width="3.5703125" style="11" customWidth="1"/>
    <col min="13074" max="13074" width="21.140625" style="11" customWidth="1"/>
    <col min="13075" max="13075" width="16.28515625" style="11"/>
    <col min="13076" max="13076" width="2.140625" style="11" customWidth="1"/>
    <col min="13077" max="13077" width="16.28515625" style="11"/>
    <col min="13078" max="13078" width="2.140625" style="11" customWidth="1"/>
    <col min="13079" max="13079" width="21.42578125" style="11" customWidth="1"/>
    <col min="13080" max="13080" width="2.140625" style="11" customWidth="1"/>
    <col min="13081" max="13081" width="16.28515625" style="11"/>
    <col min="13082" max="13082" width="2.140625" style="11" customWidth="1"/>
    <col min="13083" max="13083" width="16.28515625" style="11"/>
    <col min="13084" max="13084" width="2.140625" style="11" customWidth="1"/>
    <col min="13085" max="13085" width="16.28515625" style="11"/>
    <col min="13086" max="13086" width="2.140625" style="11" customWidth="1"/>
    <col min="13087" max="13087" width="16.28515625" style="11"/>
    <col min="13088" max="13088" width="2.140625" style="11" customWidth="1"/>
    <col min="13089" max="13089" width="16.28515625" style="11"/>
    <col min="13090" max="13090" width="2.140625" style="11" customWidth="1"/>
    <col min="13091" max="13091" width="16.28515625" style="11"/>
    <col min="13092" max="13092" width="2.140625" style="11" customWidth="1"/>
    <col min="13093" max="13093" width="12.42578125" style="11" customWidth="1"/>
    <col min="13094" max="13094" width="2.140625" style="11" customWidth="1"/>
    <col min="13095" max="13095" width="16.28515625" style="11"/>
    <col min="13096" max="13096" width="2.140625" style="11" customWidth="1"/>
    <col min="13097" max="13097" width="16.28515625" style="11"/>
    <col min="13098" max="13098" width="2.140625" style="11" customWidth="1"/>
    <col min="13099" max="13099" width="16.28515625" style="11"/>
    <col min="13100" max="13100" width="2.140625" style="11" customWidth="1"/>
    <col min="13101" max="13101" width="16.28515625" style="11"/>
    <col min="13102" max="13102" width="2.140625" style="11" customWidth="1"/>
    <col min="13103" max="13103" width="16.28515625" style="11"/>
    <col min="13104" max="13104" width="2.140625" style="11" customWidth="1"/>
    <col min="13105" max="13314" width="16.28515625" style="11"/>
    <col min="13315" max="13315" width="12.28515625" style="11" customWidth="1"/>
    <col min="13316" max="13316" width="29.42578125" style="11" customWidth="1"/>
    <col min="13317" max="13317" width="3.5703125" style="11" customWidth="1"/>
    <col min="13318" max="13318" width="21.140625" style="11" customWidth="1"/>
    <col min="13319" max="13319" width="3.5703125" style="11" customWidth="1"/>
    <col min="13320" max="13320" width="21.140625" style="11" customWidth="1"/>
    <col min="13321" max="13321" width="3.5703125" style="11" customWidth="1"/>
    <col min="13322" max="13322" width="21.140625" style="11" customWidth="1"/>
    <col min="13323" max="13323" width="3.5703125" style="11" customWidth="1"/>
    <col min="13324" max="13324" width="21.140625" style="11" customWidth="1"/>
    <col min="13325" max="13325" width="3.5703125" style="11" customWidth="1"/>
    <col min="13326" max="13326" width="21.140625" style="11" customWidth="1"/>
    <col min="13327" max="13327" width="3.5703125" style="11" customWidth="1"/>
    <col min="13328" max="13328" width="21.140625" style="11" customWidth="1"/>
    <col min="13329" max="13329" width="3.5703125" style="11" customWidth="1"/>
    <col min="13330" max="13330" width="21.140625" style="11" customWidth="1"/>
    <col min="13331" max="13331" width="16.28515625" style="11"/>
    <col min="13332" max="13332" width="2.140625" style="11" customWidth="1"/>
    <col min="13333" max="13333" width="16.28515625" style="11"/>
    <col min="13334" max="13334" width="2.140625" style="11" customWidth="1"/>
    <col min="13335" max="13335" width="21.42578125" style="11" customWidth="1"/>
    <col min="13336" max="13336" width="2.140625" style="11" customWidth="1"/>
    <col min="13337" max="13337" width="16.28515625" style="11"/>
    <col min="13338" max="13338" width="2.140625" style="11" customWidth="1"/>
    <col min="13339" max="13339" width="16.28515625" style="11"/>
    <col min="13340" max="13340" width="2.140625" style="11" customWidth="1"/>
    <col min="13341" max="13341" width="16.28515625" style="11"/>
    <col min="13342" max="13342" width="2.140625" style="11" customWidth="1"/>
    <col min="13343" max="13343" width="16.28515625" style="11"/>
    <col min="13344" max="13344" width="2.140625" style="11" customWidth="1"/>
    <col min="13345" max="13345" width="16.28515625" style="11"/>
    <col min="13346" max="13346" width="2.140625" style="11" customWidth="1"/>
    <col min="13347" max="13347" width="16.28515625" style="11"/>
    <col min="13348" max="13348" width="2.140625" style="11" customWidth="1"/>
    <col min="13349" max="13349" width="12.42578125" style="11" customWidth="1"/>
    <col min="13350" max="13350" width="2.140625" style="11" customWidth="1"/>
    <col min="13351" max="13351" width="16.28515625" style="11"/>
    <col min="13352" max="13352" width="2.140625" style="11" customWidth="1"/>
    <col min="13353" max="13353" width="16.28515625" style="11"/>
    <col min="13354" max="13354" width="2.140625" style="11" customWidth="1"/>
    <col min="13355" max="13355" width="16.28515625" style="11"/>
    <col min="13356" max="13356" width="2.140625" style="11" customWidth="1"/>
    <col min="13357" max="13357" width="16.28515625" style="11"/>
    <col min="13358" max="13358" width="2.140625" style="11" customWidth="1"/>
    <col min="13359" max="13359" width="16.28515625" style="11"/>
    <col min="13360" max="13360" width="2.140625" style="11" customWidth="1"/>
    <col min="13361" max="13570" width="16.28515625" style="11"/>
    <col min="13571" max="13571" width="12.28515625" style="11" customWidth="1"/>
    <col min="13572" max="13572" width="29.42578125" style="11" customWidth="1"/>
    <col min="13573" max="13573" width="3.5703125" style="11" customWidth="1"/>
    <col min="13574" max="13574" width="21.140625" style="11" customWidth="1"/>
    <col min="13575" max="13575" width="3.5703125" style="11" customWidth="1"/>
    <col min="13576" max="13576" width="21.140625" style="11" customWidth="1"/>
    <col min="13577" max="13577" width="3.5703125" style="11" customWidth="1"/>
    <col min="13578" max="13578" width="21.140625" style="11" customWidth="1"/>
    <col min="13579" max="13579" width="3.5703125" style="11" customWidth="1"/>
    <col min="13580" max="13580" width="21.140625" style="11" customWidth="1"/>
    <col min="13581" max="13581" width="3.5703125" style="11" customWidth="1"/>
    <col min="13582" max="13582" width="21.140625" style="11" customWidth="1"/>
    <col min="13583" max="13583" width="3.5703125" style="11" customWidth="1"/>
    <col min="13584" max="13584" width="21.140625" style="11" customWidth="1"/>
    <col min="13585" max="13585" width="3.5703125" style="11" customWidth="1"/>
    <col min="13586" max="13586" width="21.140625" style="11" customWidth="1"/>
    <col min="13587" max="13587" width="16.28515625" style="11"/>
    <col min="13588" max="13588" width="2.140625" style="11" customWidth="1"/>
    <col min="13589" max="13589" width="16.28515625" style="11"/>
    <col min="13590" max="13590" width="2.140625" style="11" customWidth="1"/>
    <col min="13591" max="13591" width="21.42578125" style="11" customWidth="1"/>
    <col min="13592" max="13592" width="2.140625" style="11" customWidth="1"/>
    <col min="13593" max="13593" width="16.28515625" style="11"/>
    <col min="13594" max="13594" width="2.140625" style="11" customWidth="1"/>
    <col min="13595" max="13595" width="16.28515625" style="11"/>
    <col min="13596" max="13596" width="2.140625" style="11" customWidth="1"/>
    <col min="13597" max="13597" width="16.28515625" style="11"/>
    <col min="13598" max="13598" width="2.140625" style="11" customWidth="1"/>
    <col min="13599" max="13599" width="16.28515625" style="11"/>
    <col min="13600" max="13600" width="2.140625" style="11" customWidth="1"/>
    <col min="13601" max="13601" width="16.28515625" style="11"/>
    <col min="13602" max="13602" width="2.140625" style="11" customWidth="1"/>
    <col min="13603" max="13603" width="16.28515625" style="11"/>
    <col min="13604" max="13604" width="2.140625" style="11" customWidth="1"/>
    <col min="13605" max="13605" width="12.42578125" style="11" customWidth="1"/>
    <col min="13606" max="13606" width="2.140625" style="11" customWidth="1"/>
    <col min="13607" max="13607" width="16.28515625" style="11"/>
    <col min="13608" max="13608" width="2.140625" style="11" customWidth="1"/>
    <col min="13609" max="13609" width="16.28515625" style="11"/>
    <col min="13610" max="13610" width="2.140625" style="11" customWidth="1"/>
    <col min="13611" max="13611" width="16.28515625" style="11"/>
    <col min="13612" max="13612" width="2.140625" style="11" customWidth="1"/>
    <col min="13613" max="13613" width="16.28515625" style="11"/>
    <col min="13614" max="13614" width="2.140625" style="11" customWidth="1"/>
    <col min="13615" max="13615" width="16.28515625" style="11"/>
    <col min="13616" max="13616" width="2.140625" style="11" customWidth="1"/>
    <col min="13617" max="13826" width="16.28515625" style="11"/>
    <col min="13827" max="13827" width="12.28515625" style="11" customWidth="1"/>
    <col min="13828" max="13828" width="29.42578125" style="11" customWidth="1"/>
    <col min="13829" max="13829" width="3.5703125" style="11" customWidth="1"/>
    <col min="13830" max="13830" width="21.140625" style="11" customWidth="1"/>
    <col min="13831" max="13831" width="3.5703125" style="11" customWidth="1"/>
    <col min="13832" max="13832" width="21.140625" style="11" customWidth="1"/>
    <col min="13833" max="13833" width="3.5703125" style="11" customWidth="1"/>
    <col min="13834" max="13834" width="21.140625" style="11" customWidth="1"/>
    <col min="13835" max="13835" width="3.5703125" style="11" customWidth="1"/>
    <col min="13836" max="13836" width="21.140625" style="11" customWidth="1"/>
    <col min="13837" max="13837" width="3.5703125" style="11" customWidth="1"/>
    <col min="13838" max="13838" width="21.140625" style="11" customWidth="1"/>
    <col min="13839" max="13839" width="3.5703125" style="11" customWidth="1"/>
    <col min="13840" max="13840" width="21.140625" style="11" customWidth="1"/>
    <col min="13841" max="13841" width="3.5703125" style="11" customWidth="1"/>
    <col min="13842" max="13842" width="21.140625" style="11" customWidth="1"/>
    <col min="13843" max="13843" width="16.28515625" style="11"/>
    <col min="13844" max="13844" width="2.140625" style="11" customWidth="1"/>
    <col min="13845" max="13845" width="16.28515625" style="11"/>
    <col min="13846" max="13846" width="2.140625" style="11" customWidth="1"/>
    <col min="13847" max="13847" width="21.42578125" style="11" customWidth="1"/>
    <col min="13848" max="13848" width="2.140625" style="11" customWidth="1"/>
    <col min="13849" max="13849" width="16.28515625" style="11"/>
    <col min="13850" max="13850" width="2.140625" style="11" customWidth="1"/>
    <col min="13851" max="13851" width="16.28515625" style="11"/>
    <col min="13852" max="13852" width="2.140625" style="11" customWidth="1"/>
    <col min="13853" max="13853" width="16.28515625" style="11"/>
    <col min="13854" max="13854" width="2.140625" style="11" customWidth="1"/>
    <col min="13855" max="13855" width="16.28515625" style="11"/>
    <col min="13856" max="13856" width="2.140625" style="11" customWidth="1"/>
    <col min="13857" max="13857" width="16.28515625" style="11"/>
    <col min="13858" max="13858" width="2.140625" style="11" customWidth="1"/>
    <col min="13859" max="13859" width="16.28515625" style="11"/>
    <col min="13860" max="13860" width="2.140625" style="11" customWidth="1"/>
    <col min="13861" max="13861" width="12.42578125" style="11" customWidth="1"/>
    <col min="13862" max="13862" width="2.140625" style="11" customWidth="1"/>
    <col min="13863" max="13863" width="16.28515625" style="11"/>
    <col min="13864" max="13864" width="2.140625" style="11" customWidth="1"/>
    <col min="13865" max="13865" width="16.28515625" style="11"/>
    <col min="13866" max="13866" width="2.140625" style="11" customWidth="1"/>
    <col min="13867" max="13867" width="16.28515625" style="11"/>
    <col min="13868" max="13868" width="2.140625" style="11" customWidth="1"/>
    <col min="13869" max="13869" width="16.28515625" style="11"/>
    <col min="13870" max="13870" width="2.140625" style="11" customWidth="1"/>
    <col min="13871" max="13871" width="16.28515625" style="11"/>
    <col min="13872" max="13872" width="2.140625" style="11" customWidth="1"/>
    <col min="13873" max="14082" width="16.28515625" style="11"/>
    <col min="14083" max="14083" width="12.28515625" style="11" customWidth="1"/>
    <col min="14084" max="14084" width="29.42578125" style="11" customWidth="1"/>
    <col min="14085" max="14085" width="3.5703125" style="11" customWidth="1"/>
    <col min="14086" max="14086" width="21.140625" style="11" customWidth="1"/>
    <col min="14087" max="14087" width="3.5703125" style="11" customWidth="1"/>
    <col min="14088" max="14088" width="21.140625" style="11" customWidth="1"/>
    <col min="14089" max="14089" width="3.5703125" style="11" customWidth="1"/>
    <col min="14090" max="14090" width="21.140625" style="11" customWidth="1"/>
    <col min="14091" max="14091" width="3.5703125" style="11" customWidth="1"/>
    <col min="14092" max="14092" width="21.140625" style="11" customWidth="1"/>
    <col min="14093" max="14093" width="3.5703125" style="11" customWidth="1"/>
    <col min="14094" max="14094" width="21.140625" style="11" customWidth="1"/>
    <col min="14095" max="14095" width="3.5703125" style="11" customWidth="1"/>
    <col min="14096" max="14096" width="21.140625" style="11" customWidth="1"/>
    <col min="14097" max="14097" width="3.5703125" style="11" customWidth="1"/>
    <col min="14098" max="14098" width="21.140625" style="11" customWidth="1"/>
    <col min="14099" max="14099" width="16.28515625" style="11"/>
    <col min="14100" max="14100" width="2.140625" style="11" customWidth="1"/>
    <col min="14101" max="14101" width="16.28515625" style="11"/>
    <col min="14102" max="14102" width="2.140625" style="11" customWidth="1"/>
    <col min="14103" max="14103" width="21.42578125" style="11" customWidth="1"/>
    <col min="14104" max="14104" width="2.140625" style="11" customWidth="1"/>
    <col min="14105" max="14105" width="16.28515625" style="11"/>
    <col min="14106" max="14106" width="2.140625" style="11" customWidth="1"/>
    <col min="14107" max="14107" width="16.28515625" style="11"/>
    <col min="14108" max="14108" width="2.140625" style="11" customWidth="1"/>
    <col min="14109" max="14109" width="16.28515625" style="11"/>
    <col min="14110" max="14110" width="2.140625" style="11" customWidth="1"/>
    <col min="14111" max="14111" width="16.28515625" style="11"/>
    <col min="14112" max="14112" width="2.140625" style="11" customWidth="1"/>
    <col min="14113" max="14113" width="16.28515625" style="11"/>
    <col min="14114" max="14114" width="2.140625" style="11" customWidth="1"/>
    <col min="14115" max="14115" width="16.28515625" style="11"/>
    <col min="14116" max="14116" width="2.140625" style="11" customWidth="1"/>
    <col min="14117" max="14117" width="12.42578125" style="11" customWidth="1"/>
    <col min="14118" max="14118" width="2.140625" style="11" customWidth="1"/>
    <col min="14119" max="14119" width="16.28515625" style="11"/>
    <col min="14120" max="14120" width="2.140625" style="11" customWidth="1"/>
    <col min="14121" max="14121" width="16.28515625" style="11"/>
    <col min="14122" max="14122" width="2.140625" style="11" customWidth="1"/>
    <col min="14123" max="14123" width="16.28515625" style="11"/>
    <col min="14124" max="14124" width="2.140625" style="11" customWidth="1"/>
    <col min="14125" max="14125" width="16.28515625" style="11"/>
    <col min="14126" max="14126" width="2.140625" style="11" customWidth="1"/>
    <col min="14127" max="14127" width="16.28515625" style="11"/>
    <col min="14128" max="14128" width="2.140625" style="11" customWidth="1"/>
    <col min="14129" max="14338" width="16.28515625" style="11"/>
    <col min="14339" max="14339" width="12.28515625" style="11" customWidth="1"/>
    <col min="14340" max="14340" width="29.42578125" style="11" customWidth="1"/>
    <col min="14341" max="14341" width="3.5703125" style="11" customWidth="1"/>
    <col min="14342" max="14342" width="21.140625" style="11" customWidth="1"/>
    <col min="14343" max="14343" width="3.5703125" style="11" customWidth="1"/>
    <col min="14344" max="14344" width="21.140625" style="11" customWidth="1"/>
    <col min="14345" max="14345" width="3.5703125" style="11" customWidth="1"/>
    <col min="14346" max="14346" width="21.140625" style="11" customWidth="1"/>
    <col min="14347" max="14347" width="3.5703125" style="11" customWidth="1"/>
    <col min="14348" max="14348" width="21.140625" style="11" customWidth="1"/>
    <col min="14349" max="14349" width="3.5703125" style="11" customWidth="1"/>
    <col min="14350" max="14350" width="21.140625" style="11" customWidth="1"/>
    <col min="14351" max="14351" width="3.5703125" style="11" customWidth="1"/>
    <col min="14352" max="14352" width="21.140625" style="11" customWidth="1"/>
    <col min="14353" max="14353" width="3.5703125" style="11" customWidth="1"/>
    <col min="14354" max="14354" width="21.140625" style="11" customWidth="1"/>
    <col min="14355" max="14355" width="16.28515625" style="11"/>
    <col min="14356" max="14356" width="2.140625" style="11" customWidth="1"/>
    <col min="14357" max="14357" width="16.28515625" style="11"/>
    <col min="14358" max="14358" width="2.140625" style="11" customWidth="1"/>
    <col min="14359" max="14359" width="21.42578125" style="11" customWidth="1"/>
    <col min="14360" max="14360" width="2.140625" style="11" customWidth="1"/>
    <col min="14361" max="14361" width="16.28515625" style="11"/>
    <col min="14362" max="14362" width="2.140625" style="11" customWidth="1"/>
    <col min="14363" max="14363" width="16.28515625" style="11"/>
    <col min="14364" max="14364" width="2.140625" style="11" customWidth="1"/>
    <col min="14365" max="14365" width="16.28515625" style="11"/>
    <col min="14366" max="14366" width="2.140625" style="11" customWidth="1"/>
    <col min="14367" max="14367" width="16.28515625" style="11"/>
    <col min="14368" max="14368" width="2.140625" style="11" customWidth="1"/>
    <col min="14369" max="14369" width="16.28515625" style="11"/>
    <col min="14370" max="14370" width="2.140625" style="11" customWidth="1"/>
    <col min="14371" max="14371" width="16.28515625" style="11"/>
    <col min="14372" max="14372" width="2.140625" style="11" customWidth="1"/>
    <col min="14373" max="14373" width="12.42578125" style="11" customWidth="1"/>
    <col min="14374" max="14374" width="2.140625" style="11" customWidth="1"/>
    <col min="14375" max="14375" width="16.28515625" style="11"/>
    <col min="14376" max="14376" width="2.140625" style="11" customWidth="1"/>
    <col min="14377" max="14377" width="16.28515625" style="11"/>
    <col min="14378" max="14378" width="2.140625" style="11" customWidth="1"/>
    <col min="14379" max="14379" width="16.28515625" style="11"/>
    <col min="14380" max="14380" width="2.140625" style="11" customWidth="1"/>
    <col min="14381" max="14381" width="16.28515625" style="11"/>
    <col min="14382" max="14382" width="2.140625" style="11" customWidth="1"/>
    <col min="14383" max="14383" width="16.28515625" style="11"/>
    <col min="14384" max="14384" width="2.140625" style="11" customWidth="1"/>
    <col min="14385" max="14594" width="16.28515625" style="11"/>
    <col min="14595" max="14595" width="12.28515625" style="11" customWidth="1"/>
    <col min="14596" max="14596" width="29.42578125" style="11" customWidth="1"/>
    <col min="14597" max="14597" width="3.5703125" style="11" customWidth="1"/>
    <col min="14598" max="14598" width="21.140625" style="11" customWidth="1"/>
    <col min="14599" max="14599" width="3.5703125" style="11" customWidth="1"/>
    <col min="14600" max="14600" width="21.140625" style="11" customWidth="1"/>
    <col min="14601" max="14601" width="3.5703125" style="11" customWidth="1"/>
    <col min="14602" max="14602" width="21.140625" style="11" customWidth="1"/>
    <col min="14603" max="14603" width="3.5703125" style="11" customWidth="1"/>
    <col min="14604" max="14604" width="21.140625" style="11" customWidth="1"/>
    <col min="14605" max="14605" width="3.5703125" style="11" customWidth="1"/>
    <col min="14606" max="14606" width="21.140625" style="11" customWidth="1"/>
    <col min="14607" max="14607" width="3.5703125" style="11" customWidth="1"/>
    <col min="14608" max="14608" width="21.140625" style="11" customWidth="1"/>
    <col min="14609" max="14609" width="3.5703125" style="11" customWidth="1"/>
    <col min="14610" max="14610" width="21.140625" style="11" customWidth="1"/>
    <col min="14611" max="14611" width="16.28515625" style="11"/>
    <col min="14612" max="14612" width="2.140625" style="11" customWidth="1"/>
    <col min="14613" max="14613" width="16.28515625" style="11"/>
    <col min="14614" max="14614" width="2.140625" style="11" customWidth="1"/>
    <col min="14615" max="14615" width="21.42578125" style="11" customWidth="1"/>
    <col min="14616" max="14616" width="2.140625" style="11" customWidth="1"/>
    <col min="14617" max="14617" width="16.28515625" style="11"/>
    <col min="14618" max="14618" width="2.140625" style="11" customWidth="1"/>
    <col min="14619" max="14619" width="16.28515625" style="11"/>
    <col min="14620" max="14620" width="2.140625" style="11" customWidth="1"/>
    <col min="14621" max="14621" width="16.28515625" style="11"/>
    <col min="14622" max="14622" width="2.140625" style="11" customWidth="1"/>
    <col min="14623" max="14623" width="16.28515625" style="11"/>
    <col min="14624" max="14624" width="2.140625" style="11" customWidth="1"/>
    <col min="14625" max="14625" width="16.28515625" style="11"/>
    <col min="14626" max="14626" width="2.140625" style="11" customWidth="1"/>
    <col min="14627" max="14627" width="16.28515625" style="11"/>
    <col min="14628" max="14628" width="2.140625" style="11" customWidth="1"/>
    <col min="14629" max="14629" width="12.42578125" style="11" customWidth="1"/>
    <col min="14630" max="14630" width="2.140625" style="11" customWidth="1"/>
    <col min="14631" max="14631" width="16.28515625" style="11"/>
    <col min="14632" max="14632" width="2.140625" style="11" customWidth="1"/>
    <col min="14633" max="14633" width="16.28515625" style="11"/>
    <col min="14634" max="14634" width="2.140625" style="11" customWidth="1"/>
    <col min="14635" max="14635" width="16.28515625" style="11"/>
    <col min="14636" max="14636" width="2.140625" style="11" customWidth="1"/>
    <col min="14637" max="14637" width="16.28515625" style="11"/>
    <col min="14638" max="14638" width="2.140625" style="11" customWidth="1"/>
    <col min="14639" max="14639" width="16.28515625" style="11"/>
    <col min="14640" max="14640" width="2.140625" style="11" customWidth="1"/>
    <col min="14641" max="14850" width="16.28515625" style="11"/>
    <col min="14851" max="14851" width="12.28515625" style="11" customWidth="1"/>
    <col min="14852" max="14852" width="29.42578125" style="11" customWidth="1"/>
    <col min="14853" max="14853" width="3.5703125" style="11" customWidth="1"/>
    <col min="14854" max="14854" width="21.140625" style="11" customWidth="1"/>
    <col min="14855" max="14855" width="3.5703125" style="11" customWidth="1"/>
    <col min="14856" max="14856" width="21.140625" style="11" customWidth="1"/>
    <col min="14857" max="14857" width="3.5703125" style="11" customWidth="1"/>
    <col min="14858" max="14858" width="21.140625" style="11" customWidth="1"/>
    <col min="14859" max="14859" width="3.5703125" style="11" customWidth="1"/>
    <col min="14860" max="14860" width="21.140625" style="11" customWidth="1"/>
    <col min="14861" max="14861" width="3.5703125" style="11" customWidth="1"/>
    <col min="14862" max="14862" width="21.140625" style="11" customWidth="1"/>
    <col min="14863" max="14863" width="3.5703125" style="11" customWidth="1"/>
    <col min="14864" max="14864" width="21.140625" style="11" customWidth="1"/>
    <col min="14865" max="14865" width="3.5703125" style="11" customWidth="1"/>
    <col min="14866" max="14866" width="21.140625" style="11" customWidth="1"/>
    <col min="14867" max="14867" width="16.28515625" style="11"/>
    <col min="14868" max="14868" width="2.140625" style="11" customWidth="1"/>
    <col min="14869" max="14869" width="16.28515625" style="11"/>
    <col min="14870" max="14870" width="2.140625" style="11" customWidth="1"/>
    <col min="14871" max="14871" width="21.42578125" style="11" customWidth="1"/>
    <col min="14872" max="14872" width="2.140625" style="11" customWidth="1"/>
    <col min="14873" max="14873" width="16.28515625" style="11"/>
    <col min="14874" max="14874" width="2.140625" style="11" customWidth="1"/>
    <col min="14875" max="14875" width="16.28515625" style="11"/>
    <col min="14876" max="14876" width="2.140625" style="11" customWidth="1"/>
    <col min="14877" max="14877" width="16.28515625" style="11"/>
    <col min="14878" max="14878" width="2.140625" style="11" customWidth="1"/>
    <col min="14879" max="14879" width="16.28515625" style="11"/>
    <col min="14880" max="14880" width="2.140625" style="11" customWidth="1"/>
    <col min="14881" max="14881" width="16.28515625" style="11"/>
    <col min="14882" max="14882" width="2.140625" style="11" customWidth="1"/>
    <col min="14883" max="14883" width="16.28515625" style="11"/>
    <col min="14884" max="14884" width="2.140625" style="11" customWidth="1"/>
    <col min="14885" max="14885" width="12.42578125" style="11" customWidth="1"/>
    <col min="14886" max="14886" width="2.140625" style="11" customWidth="1"/>
    <col min="14887" max="14887" width="16.28515625" style="11"/>
    <col min="14888" max="14888" width="2.140625" style="11" customWidth="1"/>
    <col min="14889" max="14889" width="16.28515625" style="11"/>
    <col min="14890" max="14890" width="2.140625" style="11" customWidth="1"/>
    <col min="14891" max="14891" width="16.28515625" style="11"/>
    <col min="14892" max="14892" width="2.140625" style="11" customWidth="1"/>
    <col min="14893" max="14893" width="16.28515625" style="11"/>
    <col min="14894" max="14894" width="2.140625" style="11" customWidth="1"/>
    <col min="14895" max="14895" width="16.28515625" style="11"/>
    <col min="14896" max="14896" width="2.140625" style="11" customWidth="1"/>
    <col min="14897" max="15106" width="16.28515625" style="11"/>
    <col min="15107" max="15107" width="12.28515625" style="11" customWidth="1"/>
    <col min="15108" max="15108" width="29.42578125" style="11" customWidth="1"/>
    <col min="15109" max="15109" width="3.5703125" style="11" customWidth="1"/>
    <col min="15110" max="15110" width="21.140625" style="11" customWidth="1"/>
    <col min="15111" max="15111" width="3.5703125" style="11" customWidth="1"/>
    <col min="15112" max="15112" width="21.140625" style="11" customWidth="1"/>
    <col min="15113" max="15113" width="3.5703125" style="11" customWidth="1"/>
    <col min="15114" max="15114" width="21.140625" style="11" customWidth="1"/>
    <col min="15115" max="15115" width="3.5703125" style="11" customWidth="1"/>
    <col min="15116" max="15116" width="21.140625" style="11" customWidth="1"/>
    <col min="15117" max="15117" width="3.5703125" style="11" customWidth="1"/>
    <col min="15118" max="15118" width="21.140625" style="11" customWidth="1"/>
    <col min="15119" max="15119" width="3.5703125" style="11" customWidth="1"/>
    <col min="15120" max="15120" width="21.140625" style="11" customWidth="1"/>
    <col min="15121" max="15121" width="3.5703125" style="11" customWidth="1"/>
    <col min="15122" max="15122" width="21.140625" style="11" customWidth="1"/>
    <col min="15123" max="15123" width="16.28515625" style="11"/>
    <col min="15124" max="15124" width="2.140625" style="11" customWidth="1"/>
    <col min="15125" max="15125" width="16.28515625" style="11"/>
    <col min="15126" max="15126" width="2.140625" style="11" customWidth="1"/>
    <col min="15127" max="15127" width="21.42578125" style="11" customWidth="1"/>
    <col min="15128" max="15128" width="2.140625" style="11" customWidth="1"/>
    <col min="15129" max="15129" width="16.28515625" style="11"/>
    <col min="15130" max="15130" width="2.140625" style="11" customWidth="1"/>
    <col min="15131" max="15131" width="16.28515625" style="11"/>
    <col min="15132" max="15132" width="2.140625" style="11" customWidth="1"/>
    <col min="15133" max="15133" width="16.28515625" style="11"/>
    <col min="15134" max="15134" width="2.140625" style="11" customWidth="1"/>
    <col min="15135" max="15135" width="16.28515625" style="11"/>
    <col min="15136" max="15136" width="2.140625" style="11" customWidth="1"/>
    <col min="15137" max="15137" width="16.28515625" style="11"/>
    <col min="15138" max="15138" width="2.140625" style="11" customWidth="1"/>
    <col min="15139" max="15139" width="16.28515625" style="11"/>
    <col min="15140" max="15140" width="2.140625" style="11" customWidth="1"/>
    <col min="15141" max="15141" width="12.42578125" style="11" customWidth="1"/>
    <col min="15142" max="15142" width="2.140625" style="11" customWidth="1"/>
    <col min="15143" max="15143" width="16.28515625" style="11"/>
    <col min="15144" max="15144" width="2.140625" style="11" customWidth="1"/>
    <col min="15145" max="15145" width="16.28515625" style="11"/>
    <col min="15146" max="15146" width="2.140625" style="11" customWidth="1"/>
    <col min="15147" max="15147" width="16.28515625" style="11"/>
    <col min="15148" max="15148" width="2.140625" style="11" customWidth="1"/>
    <col min="15149" max="15149" width="16.28515625" style="11"/>
    <col min="15150" max="15150" width="2.140625" style="11" customWidth="1"/>
    <col min="15151" max="15151" width="16.28515625" style="11"/>
    <col min="15152" max="15152" width="2.140625" style="11" customWidth="1"/>
    <col min="15153" max="15362" width="16.28515625" style="11"/>
    <col min="15363" max="15363" width="12.28515625" style="11" customWidth="1"/>
    <col min="15364" max="15364" width="29.42578125" style="11" customWidth="1"/>
    <col min="15365" max="15365" width="3.5703125" style="11" customWidth="1"/>
    <col min="15366" max="15366" width="21.140625" style="11" customWidth="1"/>
    <col min="15367" max="15367" width="3.5703125" style="11" customWidth="1"/>
    <col min="15368" max="15368" width="21.140625" style="11" customWidth="1"/>
    <col min="15369" max="15369" width="3.5703125" style="11" customWidth="1"/>
    <col min="15370" max="15370" width="21.140625" style="11" customWidth="1"/>
    <col min="15371" max="15371" width="3.5703125" style="11" customWidth="1"/>
    <col min="15372" max="15372" width="21.140625" style="11" customWidth="1"/>
    <col min="15373" max="15373" width="3.5703125" style="11" customWidth="1"/>
    <col min="15374" max="15374" width="21.140625" style="11" customWidth="1"/>
    <col min="15375" max="15375" width="3.5703125" style="11" customWidth="1"/>
    <col min="15376" max="15376" width="21.140625" style="11" customWidth="1"/>
    <col min="15377" max="15377" width="3.5703125" style="11" customWidth="1"/>
    <col min="15378" max="15378" width="21.140625" style="11" customWidth="1"/>
    <col min="15379" max="15379" width="16.28515625" style="11"/>
    <col min="15380" max="15380" width="2.140625" style="11" customWidth="1"/>
    <col min="15381" max="15381" width="16.28515625" style="11"/>
    <col min="15382" max="15382" width="2.140625" style="11" customWidth="1"/>
    <col min="15383" max="15383" width="21.42578125" style="11" customWidth="1"/>
    <col min="15384" max="15384" width="2.140625" style="11" customWidth="1"/>
    <col min="15385" max="15385" width="16.28515625" style="11"/>
    <col min="15386" max="15386" width="2.140625" style="11" customWidth="1"/>
    <col min="15387" max="15387" width="16.28515625" style="11"/>
    <col min="15388" max="15388" width="2.140625" style="11" customWidth="1"/>
    <col min="15389" max="15389" width="16.28515625" style="11"/>
    <col min="15390" max="15390" width="2.140625" style="11" customWidth="1"/>
    <col min="15391" max="15391" width="16.28515625" style="11"/>
    <col min="15392" max="15392" width="2.140625" style="11" customWidth="1"/>
    <col min="15393" max="15393" width="16.28515625" style="11"/>
    <col min="15394" max="15394" width="2.140625" style="11" customWidth="1"/>
    <col min="15395" max="15395" width="16.28515625" style="11"/>
    <col min="15396" max="15396" width="2.140625" style="11" customWidth="1"/>
    <col min="15397" max="15397" width="12.42578125" style="11" customWidth="1"/>
    <col min="15398" max="15398" width="2.140625" style="11" customWidth="1"/>
    <col min="15399" max="15399" width="16.28515625" style="11"/>
    <col min="15400" max="15400" width="2.140625" style="11" customWidth="1"/>
    <col min="15401" max="15401" width="16.28515625" style="11"/>
    <col min="15402" max="15402" width="2.140625" style="11" customWidth="1"/>
    <col min="15403" max="15403" width="16.28515625" style="11"/>
    <col min="15404" max="15404" width="2.140625" style="11" customWidth="1"/>
    <col min="15405" max="15405" width="16.28515625" style="11"/>
    <col min="15406" max="15406" width="2.140625" style="11" customWidth="1"/>
    <col min="15407" max="15407" width="16.28515625" style="11"/>
    <col min="15408" max="15408" width="2.140625" style="11" customWidth="1"/>
    <col min="15409" max="15618" width="16.28515625" style="11"/>
    <col min="15619" max="15619" width="12.28515625" style="11" customWidth="1"/>
    <col min="15620" max="15620" width="29.42578125" style="11" customWidth="1"/>
    <col min="15621" max="15621" width="3.5703125" style="11" customWidth="1"/>
    <col min="15622" max="15622" width="21.140625" style="11" customWidth="1"/>
    <col min="15623" max="15623" width="3.5703125" style="11" customWidth="1"/>
    <col min="15624" max="15624" width="21.140625" style="11" customWidth="1"/>
    <col min="15625" max="15625" width="3.5703125" style="11" customWidth="1"/>
    <col min="15626" max="15626" width="21.140625" style="11" customWidth="1"/>
    <col min="15627" max="15627" width="3.5703125" style="11" customWidth="1"/>
    <col min="15628" max="15628" width="21.140625" style="11" customWidth="1"/>
    <col min="15629" max="15629" width="3.5703125" style="11" customWidth="1"/>
    <col min="15630" max="15630" width="21.140625" style="11" customWidth="1"/>
    <col min="15631" max="15631" width="3.5703125" style="11" customWidth="1"/>
    <col min="15632" max="15632" width="21.140625" style="11" customWidth="1"/>
    <col min="15633" max="15633" width="3.5703125" style="11" customWidth="1"/>
    <col min="15634" max="15634" width="21.140625" style="11" customWidth="1"/>
    <col min="15635" max="15635" width="16.28515625" style="11"/>
    <col min="15636" max="15636" width="2.140625" style="11" customWidth="1"/>
    <col min="15637" max="15637" width="16.28515625" style="11"/>
    <col min="15638" max="15638" width="2.140625" style="11" customWidth="1"/>
    <col min="15639" max="15639" width="21.42578125" style="11" customWidth="1"/>
    <col min="15640" max="15640" width="2.140625" style="11" customWidth="1"/>
    <col min="15641" max="15641" width="16.28515625" style="11"/>
    <col min="15642" max="15642" width="2.140625" style="11" customWidth="1"/>
    <col min="15643" max="15643" width="16.28515625" style="11"/>
    <col min="15644" max="15644" width="2.140625" style="11" customWidth="1"/>
    <col min="15645" max="15645" width="16.28515625" style="11"/>
    <col min="15646" max="15646" width="2.140625" style="11" customWidth="1"/>
    <col min="15647" max="15647" width="16.28515625" style="11"/>
    <col min="15648" max="15648" width="2.140625" style="11" customWidth="1"/>
    <col min="15649" max="15649" width="16.28515625" style="11"/>
    <col min="15650" max="15650" width="2.140625" style="11" customWidth="1"/>
    <col min="15651" max="15651" width="16.28515625" style="11"/>
    <col min="15652" max="15652" width="2.140625" style="11" customWidth="1"/>
    <col min="15653" max="15653" width="12.42578125" style="11" customWidth="1"/>
    <col min="15654" max="15654" width="2.140625" style="11" customWidth="1"/>
    <col min="15655" max="15655" width="16.28515625" style="11"/>
    <col min="15656" max="15656" width="2.140625" style="11" customWidth="1"/>
    <col min="15657" max="15657" width="16.28515625" style="11"/>
    <col min="15658" max="15658" width="2.140625" style="11" customWidth="1"/>
    <col min="15659" max="15659" width="16.28515625" style="11"/>
    <col min="15660" max="15660" width="2.140625" style="11" customWidth="1"/>
    <col min="15661" max="15661" width="16.28515625" style="11"/>
    <col min="15662" max="15662" width="2.140625" style="11" customWidth="1"/>
    <col min="15663" max="15663" width="16.28515625" style="11"/>
    <col min="15664" max="15664" width="2.140625" style="11" customWidth="1"/>
    <col min="15665" max="15874" width="16.28515625" style="11"/>
    <col min="15875" max="15875" width="12.28515625" style="11" customWidth="1"/>
    <col min="15876" max="15876" width="29.42578125" style="11" customWidth="1"/>
    <col min="15877" max="15877" width="3.5703125" style="11" customWidth="1"/>
    <col min="15878" max="15878" width="21.140625" style="11" customWidth="1"/>
    <col min="15879" max="15879" width="3.5703125" style="11" customWidth="1"/>
    <col min="15880" max="15880" width="21.140625" style="11" customWidth="1"/>
    <col min="15881" max="15881" width="3.5703125" style="11" customWidth="1"/>
    <col min="15882" max="15882" width="21.140625" style="11" customWidth="1"/>
    <col min="15883" max="15883" width="3.5703125" style="11" customWidth="1"/>
    <col min="15884" max="15884" width="21.140625" style="11" customWidth="1"/>
    <col min="15885" max="15885" width="3.5703125" style="11" customWidth="1"/>
    <col min="15886" max="15886" width="21.140625" style="11" customWidth="1"/>
    <col min="15887" max="15887" width="3.5703125" style="11" customWidth="1"/>
    <col min="15888" max="15888" width="21.140625" style="11" customWidth="1"/>
    <col min="15889" max="15889" width="3.5703125" style="11" customWidth="1"/>
    <col min="15890" max="15890" width="21.140625" style="11" customWidth="1"/>
    <col min="15891" max="15891" width="16.28515625" style="11"/>
    <col min="15892" max="15892" width="2.140625" style="11" customWidth="1"/>
    <col min="15893" max="15893" width="16.28515625" style="11"/>
    <col min="15894" max="15894" width="2.140625" style="11" customWidth="1"/>
    <col min="15895" max="15895" width="21.42578125" style="11" customWidth="1"/>
    <col min="15896" max="15896" width="2.140625" style="11" customWidth="1"/>
    <col min="15897" max="15897" width="16.28515625" style="11"/>
    <col min="15898" max="15898" width="2.140625" style="11" customWidth="1"/>
    <col min="15899" max="15899" width="16.28515625" style="11"/>
    <col min="15900" max="15900" width="2.140625" style="11" customWidth="1"/>
    <col min="15901" max="15901" width="16.28515625" style="11"/>
    <col min="15902" max="15902" width="2.140625" style="11" customWidth="1"/>
    <col min="15903" max="15903" width="16.28515625" style="11"/>
    <col min="15904" max="15904" width="2.140625" style="11" customWidth="1"/>
    <col min="15905" max="15905" width="16.28515625" style="11"/>
    <col min="15906" max="15906" width="2.140625" style="11" customWidth="1"/>
    <col min="15907" max="15907" width="16.28515625" style="11"/>
    <col min="15908" max="15908" width="2.140625" style="11" customWidth="1"/>
    <col min="15909" max="15909" width="12.42578125" style="11" customWidth="1"/>
    <col min="15910" max="15910" width="2.140625" style="11" customWidth="1"/>
    <col min="15911" max="15911" width="16.28515625" style="11"/>
    <col min="15912" max="15912" width="2.140625" style="11" customWidth="1"/>
    <col min="15913" max="15913" width="16.28515625" style="11"/>
    <col min="15914" max="15914" width="2.140625" style="11" customWidth="1"/>
    <col min="15915" max="15915" width="16.28515625" style="11"/>
    <col min="15916" max="15916" width="2.140625" style="11" customWidth="1"/>
    <col min="15917" max="15917" width="16.28515625" style="11"/>
    <col min="15918" max="15918" width="2.140625" style="11" customWidth="1"/>
    <col min="15919" max="15919" width="16.28515625" style="11"/>
    <col min="15920" max="15920" width="2.140625" style="11" customWidth="1"/>
    <col min="15921" max="16130" width="16.28515625" style="11"/>
    <col min="16131" max="16131" width="12.28515625" style="11" customWidth="1"/>
    <col min="16132" max="16132" width="29.42578125" style="11" customWidth="1"/>
    <col min="16133" max="16133" width="3.5703125" style="11" customWidth="1"/>
    <col min="16134" max="16134" width="21.140625" style="11" customWidth="1"/>
    <col min="16135" max="16135" width="3.5703125" style="11" customWidth="1"/>
    <col min="16136" max="16136" width="21.140625" style="11" customWidth="1"/>
    <col min="16137" max="16137" width="3.5703125" style="11" customWidth="1"/>
    <col min="16138" max="16138" width="21.140625" style="11" customWidth="1"/>
    <col min="16139" max="16139" width="3.5703125" style="11" customWidth="1"/>
    <col min="16140" max="16140" width="21.140625" style="11" customWidth="1"/>
    <col min="16141" max="16141" width="3.5703125" style="11" customWidth="1"/>
    <col min="16142" max="16142" width="21.140625" style="11" customWidth="1"/>
    <col min="16143" max="16143" width="3.5703125" style="11" customWidth="1"/>
    <col min="16144" max="16144" width="21.140625" style="11" customWidth="1"/>
    <col min="16145" max="16145" width="3.5703125" style="11" customWidth="1"/>
    <col min="16146" max="16146" width="21.140625" style="11" customWidth="1"/>
    <col min="16147" max="16147" width="16.28515625" style="11"/>
    <col min="16148" max="16148" width="2.140625" style="11" customWidth="1"/>
    <col min="16149" max="16149" width="16.28515625" style="11"/>
    <col min="16150" max="16150" width="2.140625" style="11" customWidth="1"/>
    <col min="16151" max="16151" width="21.42578125" style="11" customWidth="1"/>
    <col min="16152" max="16152" width="2.140625" style="11" customWidth="1"/>
    <col min="16153" max="16153" width="16.28515625" style="11"/>
    <col min="16154" max="16154" width="2.140625" style="11" customWidth="1"/>
    <col min="16155" max="16155" width="16.28515625" style="11"/>
    <col min="16156" max="16156" width="2.140625" style="11" customWidth="1"/>
    <col min="16157" max="16157" width="16.28515625" style="11"/>
    <col min="16158" max="16158" width="2.140625" style="11" customWidth="1"/>
    <col min="16159" max="16159" width="16.28515625" style="11"/>
    <col min="16160" max="16160" width="2.140625" style="11" customWidth="1"/>
    <col min="16161" max="16161" width="16.28515625" style="11"/>
    <col min="16162" max="16162" width="2.140625" style="11" customWidth="1"/>
    <col min="16163" max="16163" width="16.28515625" style="11"/>
    <col min="16164" max="16164" width="2.140625" style="11" customWidth="1"/>
    <col min="16165" max="16165" width="12.42578125" style="11" customWidth="1"/>
    <col min="16166" max="16166" width="2.140625" style="11" customWidth="1"/>
    <col min="16167" max="16167" width="16.28515625" style="11"/>
    <col min="16168" max="16168" width="2.140625" style="11" customWidth="1"/>
    <col min="16169" max="16169" width="16.28515625" style="11"/>
    <col min="16170" max="16170" width="2.140625" style="11" customWidth="1"/>
    <col min="16171" max="16171" width="16.28515625" style="11"/>
    <col min="16172" max="16172" width="2.140625" style="11" customWidth="1"/>
    <col min="16173" max="16173" width="16.28515625" style="11"/>
    <col min="16174" max="16174" width="2.140625" style="11" customWidth="1"/>
    <col min="16175" max="16175" width="16.28515625" style="11"/>
    <col min="16176" max="16176" width="2.140625" style="11" customWidth="1"/>
    <col min="16177" max="16384" width="16.28515625" style="11"/>
  </cols>
  <sheetData>
    <row r="1" spans="1:27" x14ac:dyDescent="0.2">
      <c r="A1" s="95" t="s">
        <v>264</v>
      </c>
    </row>
    <row r="2" spans="1:27" x14ac:dyDescent="0.2">
      <c r="A2" s="19" t="s">
        <v>263</v>
      </c>
    </row>
    <row r="3" spans="1:27" ht="20.25" x14ac:dyDescent="0.2">
      <c r="A3" s="88" t="s">
        <v>260</v>
      </c>
      <c r="B3" s="42"/>
      <c r="C3" s="9"/>
      <c r="D3" s="32"/>
      <c r="E3" s="10"/>
      <c r="F3" s="9"/>
      <c r="G3" s="9"/>
      <c r="H3" s="9"/>
      <c r="I3" s="8"/>
      <c r="J3" s="8"/>
      <c r="K3" s="8"/>
      <c r="L3" s="8"/>
      <c r="M3" s="8"/>
      <c r="N3" s="8"/>
      <c r="O3" s="33"/>
      <c r="P3" s="8"/>
      <c r="Q3" s="8"/>
      <c r="R3" s="8"/>
      <c r="S3" s="8"/>
      <c r="T3" s="8"/>
    </row>
    <row r="4" spans="1:27" ht="15.75" thickBot="1" x14ac:dyDescent="0.25">
      <c r="A4" s="17"/>
      <c r="B4" s="18"/>
      <c r="C4" s="14"/>
      <c r="D4" s="18"/>
      <c r="E4" s="14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8"/>
      <c r="T4" s="8"/>
    </row>
    <row r="5" spans="1:27" x14ac:dyDescent="0.2">
      <c r="A5" s="7"/>
      <c r="B5" s="15"/>
      <c r="C5" s="9"/>
      <c r="D5" s="15"/>
      <c r="E5" s="9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6"/>
    </row>
    <row r="6" spans="1:27" x14ac:dyDescent="0.2">
      <c r="F6" s="93" t="s">
        <v>31</v>
      </c>
      <c r="G6" s="93"/>
      <c r="H6" s="93"/>
      <c r="I6" s="93"/>
      <c r="J6" s="93"/>
    </row>
    <row r="7" spans="1:27" x14ac:dyDescent="0.2">
      <c r="A7" s="19" t="s">
        <v>32</v>
      </c>
      <c r="F7" s="89"/>
      <c r="G7" s="89"/>
      <c r="H7" s="89"/>
      <c r="I7" s="89"/>
      <c r="J7" s="90" t="s">
        <v>261</v>
      </c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1:27" x14ac:dyDescent="0.2">
      <c r="A8" s="19" t="s">
        <v>33</v>
      </c>
      <c r="B8" s="21" t="s">
        <v>34</v>
      </c>
      <c r="D8" s="21" t="s">
        <v>35</v>
      </c>
      <c r="F8" s="90" t="s">
        <v>36</v>
      </c>
      <c r="G8" s="90"/>
      <c r="H8" s="90" t="s">
        <v>37</v>
      </c>
      <c r="I8" s="90"/>
      <c r="J8" s="90" t="s">
        <v>262</v>
      </c>
      <c r="K8" s="22"/>
      <c r="L8" s="22" t="s">
        <v>38</v>
      </c>
      <c r="M8" s="22"/>
      <c r="N8" s="22" t="s">
        <v>39</v>
      </c>
      <c r="O8" s="22"/>
      <c r="P8" s="22" t="s">
        <v>40</v>
      </c>
      <c r="Q8" s="22"/>
      <c r="R8" s="22" t="s">
        <v>41</v>
      </c>
      <c r="S8" s="8"/>
      <c r="T8" s="8"/>
      <c r="U8" s="8"/>
      <c r="V8" s="8"/>
      <c r="W8" s="8"/>
      <c r="X8" s="8"/>
      <c r="Y8" s="8"/>
      <c r="Z8" s="8"/>
      <c r="AA8" s="8"/>
    </row>
    <row r="9" spans="1:27" ht="15.75" thickBot="1" x14ac:dyDescent="0.25">
      <c r="A9" s="17"/>
      <c r="B9" s="23"/>
      <c r="C9" s="24"/>
      <c r="D9" s="23"/>
      <c r="E9" s="24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16"/>
      <c r="T9" s="16"/>
      <c r="U9" s="16"/>
      <c r="V9" s="16"/>
    </row>
    <row r="10" spans="1:27" x14ac:dyDescent="0.2"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7" x14ac:dyDescent="0.2">
      <c r="A11" s="19" t="s">
        <v>29</v>
      </c>
      <c r="B11" s="11" t="s">
        <v>3</v>
      </c>
      <c r="C11" s="20" t="s">
        <v>42</v>
      </c>
      <c r="D11" s="8">
        <f>+'FCG Capital Structure'!D12</f>
        <v>262522368.77640122</v>
      </c>
      <c r="E11" s="20" t="s">
        <v>42</v>
      </c>
      <c r="F11" s="27">
        <f>+'Capital Structure Adjustments'!E18</f>
        <v>0</v>
      </c>
      <c r="G11" s="20" t="s">
        <v>42</v>
      </c>
      <c r="H11" s="27">
        <f>'Capital Structure Adjustments'!E64+'Capital Structure Adjustments'!E138</f>
        <v>-5520991.0564144813</v>
      </c>
      <c r="I11" s="20" t="s">
        <v>42</v>
      </c>
      <c r="J11" s="27">
        <f>'Capital Structure Adjustments'!E25</f>
        <v>27373.418848115158</v>
      </c>
      <c r="K11" s="20" t="s">
        <v>42</v>
      </c>
      <c r="L11" s="8">
        <f>+D11+F11+H11+J11</f>
        <v>257028751.13883486</v>
      </c>
      <c r="M11" s="20"/>
      <c r="N11" s="28">
        <f>+L11/$L$23</f>
        <v>0.52561881514998521</v>
      </c>
      <c r="O11" s="20"/>
      <c r="P11" s="28">
        <f>+'FCG Capital Structure'!D31</f>
        <v>0.1075</v>
      </c>
      <c r="Q11" s="20"/>
      <c r="R11" s="28">
        <f>+N11*P11</f>
        <v>5.6504022628623411E-2</v>
      </c>
      <c r="S11" s="8"/>
      <c r="T11" s="8"/>
      <c r="U11" s="91">
        <f>L11-'FCG Capital Structure'!D22</f>
        <v>0</v>
      </c>
      <c r="V11" s="8"/>
      <c r="W11" s="8"/>
      <c r="X11" s="8"/>
      <c r="Y11" s="8"/>
      <c r="Z11" s="8"/>
      <c r="AA11" s="8"/>
    </row>
    <row r="12" spans="1:27" x14ac:dyDescent="0.2">
      <c r="D12" s="8"/>
      <c r="F12" s="27"/>
      <c r="G12" s="20"/>
      <c r="H12" s="27"/>
      <c r="I12" s="20"/>
      <c r="J12" s="27"/>
      <c r="K12" s="20"/>
      <c r="L12" s="8" t="s">
        <v>30</v>
      </c>
      <c r="M12" s="20"/>
      <c r="N12" s="25"/>
      <c r="O12" s="20"/>
      <c r="P12" s="25"/>
      <c r="Q12" s="20"/>
      <c r="R12" s="28"/>
      <c r="S12" s="8"/>
      <c r="T12" s="8"/>
      <c r="U12" s="8"/>
      <c r="V12" s="8"/>
      <c r="W12" s="8"/>
      <c r="X12" s="8"/>
      <c r="Y12" s="8"/>
      <c r="Z12" s="8"/>
      <c r="AA12" s="8"/>
    </row>
    <row r="13" spans="1:27" x14ac:dyDescent="0.2">
      <c r="A13" s="19" t="s">
        <v>43</v>
      </c>
      <c r="B13" s="11" t="s">
        <v>1</v>
      </c>
      <c r="D13" s="8">
        <f>+'FCG Capital Structure'!B12</f>
        <v>165323587.95462209</v>
      </c>
      <c r="F13" s="27">
        <f>+'Capital Structure Adjustments'!C13</f>
        <v>-7973660.3900000006</v>
      </c>
      <c r="G13" s="20"/>
      <c r="H13" s="27">
        <f>'Capital Structure Adjustments'!C64+'Capital Structure Adjustments'!C138-'Capital Structure Adjustments'!C18</f>
        <v>-3310506.6581911836</v>
      </c>
      <c r="I13" s="20"/>
      <c r="J13" s="27">
        <f>'Capital Structure Adjustments'!C22</f>
        <v>16653.060036707971</v>
      </c>
      <c r="K13" s="20"/>
      <c r="L13" s="8">
        <f>+D13+F13+H13+J13</f>
        <v>154056073.96646765</v>
      </c>
      <c r="M13" s="20"/>
      <c r="N13" s="28">
        <f>+L13/$L$23</f>
        <v>0.31504168582749109</v>
      </c>
      <c r="O13" s="20"/>
      <c r="P13" s="28">
        <f>+'FCG Capital Structure'!B31</f>
        <v>4.2828660217452991E-2</v>
      </c>
      <c r="Q13" s="20"/>
      <c r="R13" s="28">
        <f>+N13*P13</f>
        <v>1.3492813316639192E-2</v>
      </c>
      <c r="S13" s="8"/>
      <c r="T13" s="8"/>
      <c r="U13" s="91">
        <f>L13-'FCG Capital Structure'!B22</f>
        <v>0</v>
      </c>
      <c r="V13" s="8"/>
      <c r="W13" s="8"/>
      <c r="X13" s="8"/>
      <c r="Y13" s="8"/>
      <c r="Z13" s="8"/>
      <c r="AA13" s="8"/>
    </row>
    <row r="14" spans="1:27" x14ac:dyDescent="0.2">
      <c r="D14" s="8"/>
      <c r="F14" s="27"/>
      <c r="G14" s="20"/>
      <c r="H14" s="27" t="s">
        <v>30</v>
      </c>
      <c r="I14" s="20"/>
      <c r="J14" s="27" t="s">
        <v>30</v>
      </c>
      <c r="K14" s="20"/>
      <c r="L14" s="8" t="s">
        <v>30</v>
      </c>
      <c r="M14" s="20"/>
      <c r="N14" s="25"/>
      <c r="O14" s="20"/>
      <c r="P14" s="28"/>
      <c r="Q14" s="20"/>
      <c r="R14" s="28"/>
      <c r="S14" s="8"/>
      <c r="T14" s="8"/>
      <c r="U14" s="8"/>
      <c r="V14" s="8"/>
      <c r="W14" s="8"/>
      <c r="X14" s="8"/>
      <c r="Y14" s="8"/>
      <c r="Z14" s="8"/>
      <c r="AA14" s="8"/>
    </row>
    <row r="15" spans="1:27" x14ac:dyDescent="0.2">
      <c r="A15" s="19" t="s">
        <v>44</v>
      </c>
      <c r="B15" s="11" t="s">
        <v>2</v>
      </c>
      <c r="D15" s="8">
        <f>+'FCG Capital Structure'!C12</f>
        <v>20639971.335871108</v>
      </c>
      <c r="F15" s="27">
        <f>+'Capital Structure Adjustments'!D18</f>
        <v>0</v>
      </c>
      <c r="G15" s="20"/>
      <c r="H15" s="27">
        <f>'Capital Structure Adjustments'!D64+'Capital Structure Adjustments'!D138</f>
        <v>-434234.60459131608</v>
      </c>
      <c r="I15" s="20"/>
      <c r="J15" s="27">
        <f>'Capital Structure Adjustments'!D23</f>
        <v>2044.3721006631054</v>
      </c>
      <c r="K15" s="20"/>
      <c r="L15" s="8">
        <f>+D15+F15+H15+J15</f>
        <v>20207781.103380453</v>
      </c>
      <c r="M15" s="20"/>
      <c r="N15" s="28">
        <f>+L15/$L$23</f>
        <v>4.132452075227884E-2</v>
      </c>
      <c r="O15" s="20"/>
      <c r="P15" s="28">
        <f>+'FCG Capital Structure'!C31</f>
        <v>1.7780790242686279E-2</v>
      </c>
      <c r="Q15" s="20"/>
      <c r="R15" s="28">
        <f>+N15*P15</f>
        <v>7.3478263537580624E-4</v>
      </c>
      <c r="S15" s="8"/>
      <c r="T15" s="8"/>
      <c r="U15" s="91">
        <f>L15-'FCG Capital Structure'!C22</f>
        <v>0</v>
      </c>
      <c r="V15" s="8"/>
      <c r="W15" s="8"/>
      <c r="X15" s="8"/>
      <c r="Y15" s="8"/>
      <c r="Z15" s="8"/>
      <c r="AA15" s="8"/>
    </row>
    <row r="16" spans="1:27" x14ac:dyDescent="0.2">
      <c r="D16" s="8"/>
      <c r="F16" s="27"/>
      <c r="G16" s="20"/>
      <c r="H16" s="27" t="s">
        <v>30</v>
      </c>
      <c r="I16" s="20"/>
      <c r="J16" s="27" t="s">
        <v>30</v>
      </c>
      <c r="K16" s="20"/>
      <c r="L16" s="8" t="s">
        <v>30</v>
      </c>
      <c r="M16" s="20"/>
      <c r="N16" s="25"/>
      <c r="O16" s="20"/>
      <c r="P16" s="28"/>
      <c r="Q16" s="20"/>
      <c r="R16" s="28"/>
      <c r="S16" s="8"/>
      <c r="T16" s="8"/>
      <c r="U16" s="8"/>
      <c r="V16" s="8"/>
      <c r="W16" s="8"/>
      <c r="X16" s="8"/>
      <c r="Y16" s="8"/>
      <c r="Z16" s="8"/>
      <c r="AA16" s="8"/>
    </row>
    <row r="17" spans="1:27" x14ac:dyDescent="0.2">
      <c r="A17" s="19" t="s">
        <v>45</v>
      </c>
      <c r="B17" s="11" t="s">
        <v>4</v>
      </c>
      <c r="D17" s="8">
        <f>+'FCG Capital Structure'!E12</f>
        <v>3881270.3569230768</v>
      </c>
      <c r="F17" s="27">
        <f>+'Capital Structure Adjustments'!F18</f>
        <v>0</v>
      </c>
      <c r="G17" s="20"/>
      <c r="H17" s="27">
        <f>'Capital Structure Adjustments'!F64+'Capital Structure Adjustments'!F138</f>
        <v>-81637.400466585474</v>
      </c>
      <c r="I17" s="20"/>
      <c r="J17" s="27">
        <f>'Capital Structure Adjustments'!F24</f>
        <v>399.64966405003054</v>
      </c>
      <c r="K17" s="20"/>
      <c r="L17" s="8">
        <f>+D17+F17+H17+J17</f>
        <v>3800032.6061205412</v>
      </c>
      <c r="M17" s="20"/>
      <c r="N17" s="28">
        <f>+L17/$L$23</f>
        <v>7.7709930391464442E-3</v>
      </c>
      <c r="O17" s="20"/>
      <c r="P17" s="28">
        <f>+'FCG Capital Structure'!E31</f>
        <v>2.6442790777750004E-2</v>
      </c>
      <c r="Q17" s="20"/>
      <c r="R17" s="28">
        <f>+N17*P17</f>
        <v>2.0548674306950106E-4</v>
      </c>
      <c r="S17" s="8"/>
      <c r="T17" s="8"/>
      <c r="U17" s="91">
        <f>L17-'FCG Capital Structure'!E22</f>
        <v>0</v>
      </c>
      <c r="V17" s="8"/>
      <c r="W17" s="8"/>
      <c r="X17" s="8"/>
      <c r="Y17" s="8"/>
      <c r="Z17" s="8"/>
      <c r="AA17" s="8"/>
    </row>
    <row r="18" spans="1:27" x14ac:dyDescent="0.2">
      <c r="D18" s="8"/>
      <c r="F18" s="27"/>
      <c r="G18" s="20"/>
      <c r="H18" s="27" t="s">
        <v>30</v>
      </c>
      <c r="I18" s="20"/>
      <c r="J18" s="27" t="s">
        <v>30</v>
      </c>
      <c r="K18" s="20"/>
      <c r="L18" s="8" t="s">
        <v>30</v>
      </c>
      <c r="M18" s="20"/>
      <c r="N18" s="25"/>
      <c r="O18" s="20"/>
      <c r="P18" s="28"/>
      <c r="Q18" s="20"/>
      <c r="R18" s="28"/>
      <c r="S18" s="8"/>
      <c r="T18" s="8"/>
      <c r="U18" s="8"/>
      <c r="V18" s="8"/>
      <c r="W18" s="8"/>
      <c r="X18" s="8"/>
      <c r="Y18" s="8"/>
      <c r="Z18" s="8"/>
      <c r="AA18" s="8"/>
    </row>
    <row r="19" spans="1:27" x14ac:dyDescent="0.2">
      <c r="A19" s="19" t="s">
        <v>46</v>
      </c>
      <c r="B19" s="11" t="s">
        <v>47</v>
      </c>
      <c r="D19" s="8">
        <f>+'FCG Capital Structure'!G12+'FCG Capital Structure'!H12</f>
        <v>55150517.478873692</v>
      </c>
      <c r="F19" s="27">
        <f>+'Capital Structure Adjustments'!G18+'Capital Structure Adjustments'!H18</f>
        <v>0</v>
      </c>
      <c r="G19" s="20"/>
      <c r="H19" s="27">
        <f>'Capital Structure Adjustments'!G64+'Capital Structure Adjustments'!H64+'Capital Structure Adjustments'!G138+'Capital Structure Adjustments'!H138</f>
        <v>-1194496.8864304391</v>
      </c>
      <c r="I19" s="20"/>
      <c r="J19" s="27">
        <f>'Capital Structure Adjustments'!G21</f>
        <v>-46470.500649536305</v>
      </c>
      <c r="K19" s="20"/>
      <c r="L19" s="8">
        <f>+D19+F19+H19+J19</f>
        <v>53909550.091793716</v>
      </c>
      <c r="M19" s="20"/>
      <c r="N19" s="28">
        <f>+L19/$L$23</f>
        <v>0.11024398523109845</v>
      </c>
      <c r="O19" s="20"/>
      <c r="P19" s="28">
        <v>0</v>
      </c>
      <c r="Q19" s="20"/>
      <c r="R19" s="28">
        <f>+N19*P19</f>
        <v>0</v>
      </c>
      <c r="S19" s="8"/>
      <c r="T19" s="8"/>
      <c r="U19" s="91">
        <f>L19-'FCG Capital Structure'!G22-'FCG Capital Structure'!H22</f>
        <v>0</v>
      </c>
      <c r="V19" s="8"/>
      <c r="W19" s="8"/>
      <c r="X19" s="8"/>
      <c r="Y19" s="8"/>
      <c r="Z19" s="8"/>
      <c r="AA19" s="8"/>
    </row>
    <row r="20" spans="1:27" x14ac:dyDescent="0.2">
      <c r="D20" s="8"/>
      <c r="F20" s="27"/>
      <c r="G20" s="20"/>
      <c r="H20" s="27" t="s">
        <v>30</v>
      </c>
      <c r="I20" s="20"/>
      <c r="J20" s="27" t="s">
        <v>30</v>
      </c>
      <c r="K20" s="20"/>
      <c r="L20" s="8" t="s">
        <v>30</v>
      </c>
      <c r="M20" s="20"/>
      <c r="N20" s="25"/>
      <c r="O20" s="20"/>
      <c r="P20" s="28"/>
      <c r="Q20" s="20"/>
      <c r="R20" s="28"/>
      <c r="S20" s="8"/>
      <c r="T20" s="8"/>
      <c r="U20" s="8"/>
      <c r="V20" s="8"/>
      <c r="W20" s="8"/>
      <c r="X20" s="8"/>
      <c r="Y20" s="8"/>
      <c r="Z20" s="8"/>
      <c r="AA20" s="8"/>
    </row>
    <row r="21" spans="1:27" x14ac:dyDescent="0.2">
      <c r="A21" s="19" t="s">
        <v>48</v>
      </c>
      <c r="B21" s="11" t="s">
        <v>49</v>
      </c>
      <c r="D21" s="8">
        <f>+'FCG Capital Structure'!F12</f>
        <v>0</v>
      </c>
      <c r="F21" s="27">
        <v>0</v>
      </c>
      <c r="G21" s="20"/>
      <c r="H21" s="27">
        <v>0</v>
      </c>
      <c r="I21" s="20"/>
      <c r="J21" s="27">
        <f>+'FCG Capital Structure'!F33</f>
        <v>0</v>
      </c>
      <c r="K21" s="20"/>
      <c r="L21" s="8">
        <f>+D21+F21+H21+J21</f>
        <v>0</v>
      </c>
      <c r="M21" s="20"/>
      <c r="N21" s="28">
        <f>+L21/$L$23</f>
        <v>0</v>
      </c>
      <c r="O21" s="20"/>
      <c r="P21" s="28">
        <v>0</v>
      </c>
      <c r="Q21" s="20"/>
      <c r="R21" s="28">
        <f>+N21*P21</f>
        <v>0</v>
      </c>
      <c r="S21" s="8"/>
      <c r="T21" s="8"/>
      <c r="U21" s="91">
        <f>L21-'FCG Capital Structure'!D32</f>
        <v>0</v>
      </c>
      <c r="V21" s="8"/>
      <c r="W21" s="8"/>
      <c r="X21" s="8"/>
      <c r="Y21" s="8"/>
      <c r="Z21" s="8"/>
      <c r="AA21" s="8"/>
    </row>
    <row r="22" spans="1:27" x14ac:dyDescent="0.2">
      <c r="D22" s="26"/>
      <c r="F22" s="26"/>
      <c r="G22" s="20"/>
      <c r="H22" s="26"/>
      <c r="I22" s="20"/>
      <c r="J22" s="26"/>
      <c r="K22" s="20"/>
      <c r="L22" s="26"/>
      <c r="M22" s="20"/>
      <c r="N22" s="26"/>
      <c r="O22" s="20"/>
      <c r="P22" s="83"/>
      <c r="Q22" s="20"/>
      <c r="R22" s="26"/>
      <c r="S22" s="8"/>
      <c r="T22" s="8"/>
      <c r="U22" s="8"/>
      <c r="V22" s="8"/>
      <c r="W22" s="8"/>
      <c r="X22" s="8"/>
      <c r="Y22" s="8"/>
      <c r="Z22" s="8"/>
      <c r="AA22" s="8"/>
    </row>
    <row r="23" spans="1:27" ht="15.75" thickBot="1" x14ac:dyDescent="0.25">
      <c r="A23" s="19" t="s">
        <v>50</v>
      </c>
      <c r="B23" s="11" t="s">
        <v>51</v>
      </c>
      <c r="C23" s="20" t="s">
        <v>42</v>
      </c>
      <c r="D23" s="85">
        <f>SUM(D11:D21)</f>
        <v>507517715.90269119</v>
      </c>
      <c r="E23" s="20" t="s">
        <v>42</v>
      </c>
      <c r="F23" s="86">
        <f>SUM(F11:F21)</f>
        <v>-7973660.3900000006</v>
      </c>
      <c r="G23" s="20" t="s">
        <v>42</v>
      </c>
      <c r="H23" s="86">
        <f>SUM(H11:H21)</f>
        <v>-10541866.606094005</v>
      </c>
      <c r="I23" s="20" t="s">
        <v>42</v>
      </c>
      <c r="J23" s="86">
        <f>SUM(J11:J21)</f>
        <v>-4.3655745685100555E-11</v>
      </c>
      <c r="K23" s="20" t="s">
        <v>42</v>
      </c>
      <c r="L23" s="85">
        <f>SUM(L11:L21)</f>
        <v>489002188.9065972</v>
      </c>
      <c r="M23" s="20"/>
      <c r="N23" s="87">
        <f>SUM(N11:N21)</f>
        <v>1</v>
      </c>
      <c r="O23" s="20"/>
      <c r="P23" s="84"/>
      <c r="Q23" s="20"/>
      <c r="R23" s="87">
        <f>SUM(R11:R21)</f>
        <v>7.0937105323707908E-2</v>
      </c>
      <c r="S23" s="8"/>
      <c r="T23" s="8"/>
      <c r="U23" s="8"/>
      <c r="V23" s="8"/>
      <c r="W23" s="8"/>
      <c r="X23" s="8"/>
      <c r="Y23" s="8"/>
      <c r="Z23" s="8"/>
      <c r="AA23" s="8"/>
    </row>
    <row r="24" spans="1:27" ht="15.75" thickTop="1" x14ac:dyDescent="0.2">
      <c r="D24" s="8"/>
      <c r="F24" s="8"/>
      <c r="G24" s="8"/>
      <c r="H24" s="8"/>
      <c r="I24" s="8"/>
      <c r="J24" s="8"/>
      <c r="K24" s="8"/>
      <c r="L24" s="25"/>
      <c r="M24" s="8"/>
      <c r="N24" s="25"/>
      <c r="O24" s="8"/>
      <c r="P24" s="25"/>
      <c r="Q24" s="8"/>
      <c r="R24" s="25"/>
      <c r="S24" s="8"/>
      <c r="T24" s="8"/>
      <c r="U24" s="8"/>
      <c r="V24" s="8"/>
      <c r="W24" s="8"/>
      <c r="X24" s="8"/>
      <c r="Y24" s="8"/>
      <c r="Z24" s="8"/>
      <c r="AA24" s="8"/>
    </row>
    <row r="25" spans="1:27" x14ac:dyDescent="0.2">
      <c r="L25" s="25"/>
      <c r="N25" s="25"/>
      <c r="P25" s="25"/>
      <c r="R25" s="25"/>
    </row>
    <row r="26" spans="1:27" x14ac:dyDescent="0.2">
      <c r="L26" s="25"/>
      <c r="N26" s="25"/>
      <c r="P26" s="25"/>
      <c r="R26" s="25"/>
    </row>
    <row r="27" spans="1:27" x14ac:dyDescent="0.2">
      <c r="D27" s="8"/>
      <c r="L27" s="25"/>
      <c r="N27" s="25"/>
      <c r="P27" s="25"/>
      <c r="R27" s="25"/>
    </row>
    <row r="28" spans="1:27" x14ac:dyDescent="0.2">
      <c r="J28" s="30"/>
      <c r="L28" s="25"/>
      <c r="N28" s="25"/>
      <c r="P28" s="25"/>
      <c r="R28" s="25"/>
    </row>
    <row r="29" spans="1:27" x14ac:dyDescent="0.2">
      <c r="D29" s="8"/>
    </row>
    <row r="30" spans="1:27" x14ac:dyDescent="0.2">
      <c r="D30" s="8"/>
    </row>
    <row r="31" spans="1:27" x14ac:dyDescent="0.2">
      <c r="D31" s="8"/>
    </row>
    <row r="32" spans="1:27" x14ac:dyDescent="0.2">
      <c r="D32" s="8"/>
    </row>
    <row r="33" spans="4:10" x14ac:dyDescent="0.2">
      <c r="D33" s="8"/>
    </row>
    <row r="34" spans="4:10" x14ac:dyDescent="0.2">
      <c r="D34" s="8"/>
    </row>
    <row r="35" spans="4:10" x14ac:dyDescent="0.2">
      <c r="D35" s="8"/>
    </row>
    <row r="36" spans="4:10" x14ac:dyDescent="0.2">
      <c r="D36" s="8"/>
    </row>
    <row r="37" spans="4:10" x14ac:dyDescent="0.2">
      <c r="D37" s="8"/>
    </row>
    <row r="38" spans="4:10" x14ac:dyDescent="0.2">
      <c r="D38" s="8"/>
    </row>
    <row r="39" spans="4:10" x14ac:dyDescent="0.2">
      <c r="D39" s="8"/>
    </row>
    <row r="40" spans="4:10" x14ac:dyDescent="0.2">
      <c r="D40" s="8"/>
    </row>
    <row r="41" spans="4:10" x14ac:dyDescent="0.2">
      <c r="D41" s="8"/>
    </row>
    <row r="42" spans="4:10" x14ac:dyDescent="0.2">
      <c r="D42" s="8"/>
    </row>
    <row r="43" spans="4:10" x14ac:dyDescent="0.2">
      <c r="F43" s="27"/>
      <c r="G43" s="27"/>
      <c r="H43" s="27"/>
      <c r="J43" s="31"/>
    </row>
    <row r="46" spans="4:10" x14ac:dyDescent="0.2">
      <c r="F46" s="27"/>
      <c r="G46" s="27"/>
      <c r="H46" s="27"/>
    </row>
    <row r="57" spans="1:22" ht="15.75" thickBot="1" x14ac:dyDescent="0.25">
      <c r="A57" s="12"/>
      <c r="B57" s="13"/>
      <c r="C57" s="14"/>
      <c r="D57" s="13"/>
      <c r="E57" s="14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5"/>
    </row>
    <row r="58" spans="1:22" x14ac:dyDescent="0.2">
      <c r="A58" s="34" t="s">
        <v>209</v>
      </c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6" t="s">
        <v>210</v>
      </c>
    </row>
    <row r="64" spans="1:22" x14ac:dyDescent="0.2">
      <c r="T64" s="15"/>
      <c r="U64" s="15"/>
      <c r="V64" s="16"/>
    </row>
  </sheetData>
  <mergeCells count="1">
    <mergeCell ref="F6:J6"/>
  </mergeCells>
  <printOptions horizontalCentered="1"/>
  <pageMargins left="0.5" right="0.5" top="0.5" bottom="0.5" header="0" footer="0"/>
  <pageSetup scale="59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2366B-B58E-4F18-9CEA-DA85565ACC2D}">
  <sheetPr>
    <tabColor rgb="FF92D050"/>
  </sheetPr>
  <dimension ref="A1:A2"/>
  <sheetViews>
    <sheetView workbookViewId="0">
      <selection sqref="A1:A2"/>
    </sheetView>
  </sheetViews>
  <sheetFormatPr defaultRowHeight="15" x14ac:dyDescent="0.25"/>
  <sheetData>
    <row r="1" spans="1:1" s="65" customFormat="1" x14ac:dyDescent="0.25">
      <c r="A1" s="65" t="s">
        <v>265</v>
      </c>
    </row>
    <row r="2" spans="1:1" s="65" customFormat="1" x14ac:dyDescent="0.25">
      <c r="A2" s="65" t="s">
        <v>263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61"/>
  <sheetViews>
    <sheetView showGridLines="0" workbookViewId="0">
      <pane xSplit="1" ySplit="7" topLeftCell="B8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5" x14ac:dyDescent="0.25"/>
  <cols>
    <col min="1" max="1" width="37.140625" customWidth="1"/>
    <col min="2" max="8" width="15.5703125" customWidth="1"/>
  </cols>
  <sheetData>
    <row r="1" spans="1:8" s="65" customFormat="1" x14ac:dyDescent="0.25">
      <c r="A1" s="65" t="s">
        <v>266</v>
      </c>
    </row>
    <row r="2" spans="1:8" s="65" customFormat="1" x14ac:dyDescent="0.25">
      <c r="A2" s="65" t="s">
        <v>263</v>
      </c>
    </row>
    <row r="3" spans="1:8" ht="15.75" thickBot="1" x14ac:dyDescent="0.3">
      <c r="A3" s="44"/>
      <c r="B3" s="44"/>
      <c r="C3" s="44"/>
      <c r="D3" s="44"/>
      <c r="E3" s="44"/>
      <c r="F3" s="44"/>
      <c r="G3" s="44"/>
      <c r="H3" s="44"/>
    </row>
    <row r="4" spans="1:8" ht="15" customHeight="1" x14ac:dyDescent="0.25">
      <c r="A4" s="45" t="s">
        <v>236</v>
      </c>
      <c r="B4" s="43"/>
      <c r="C4" s="43"/>
      <c r="D4" s="43"/>
      <c r="E4" s="43"/>
      <c r="F4" s="43"/>
      <c r="G4" s="43"/>
      <c r="H4" s="43"/>
    </row>
    <row r="5" spans="1:8" ht="15.75" thickBot="1" x14ac:dyDescent="0.3">
      <c r="A5" s="44"/>
      <c r="B5" s="44"/>
      <c r="C5" s="44"/>
      <c r="D5" s="44"/>
      <c r="E5" s="44"/>
      <c r="F5" s="44"/>
      <c r="G5" s="44"/>
      <c r="H5" s="44"/>
    </row>
    <row r="6" spans="1:8" ht="15" customHeight="1" thickBot="1" x14ac:dyDescent="0.3">
      <c r="A6" s="94" t="s">
        <v>0</v>
      </c>
      <c r="B6" s="94" t="s">
        <v>211</v>
      </c>
      <c r="C6" s="94"/>
      <c r="D6" s="94"/>
      <c r="E6" s="94"/>
      <c r="F6" s="94"/>
      <c r="G6" s="94"/>
      <c r="H6" s="94"/>
    </row>
    <row r="7" spans="1:8" ht="39" thickBot="1" x14ac:dyDescent="0.3">
      <c r="A7" s="94"/>
      <c r="B7" s="46" t="s">
        <v>1</v>
      </c>
      <c r="C7" s="46" t="s">
        <v>2</v>
      </c>
      <c r="D7" s="46" t="s">
        <v>3</v>
      </c>
      <c r="E7" s="46" t="s">
        <v>4</v>
      </c>
      <c r="F7" s="46" t="s">
        <v>5</v>
      </c>
      <c r="G7" s="46" t="s">
        <v>6</v>
      </c>
      <c r="H7" s="46" t="s">
        <v>7</v>
      </c>
    </row>
    <row r="8" spans="1:8" x14ac:dyDescent="0.25">
      <c r="A8" s="47" t="s">
        <v>8</v>
      </c>
      <c r="B8" s="48"/>
      <c r="C8" s="48"/>
      <c r="D8" s="48"/>
      <c r="E8" s="48"/>
      <c r="F8" s="48"/>
      <c r="G8" s="48"/>
      <c r="H8" s="48"/>
    </row>
    <row r="9" spans="1:8" x14ac:dyDescent="0.25">
      <c r="A9" s="49" t="s">
        <v>27</v>
      </c>
      <c r="B9" s="48"/>
      <c r="C9" s="48"/>
      <c r="D9" s="48"/>
      <c r="E9" s="48"/>
      <c r="F9" s="48"/>
      <c r="G9" s="48"/>
      <c r="H9" s="48"/>
    </row>
    <row r="10" spans="1:8" x14ac:dyDescent="0.25">
      <c r="A10" s="50" t="s">
        <v>9</v>
      </c>
      <c r="B10" s="48"/>
      <c r="C10" s="48"/>
      <c r="D10" s="48"/>
      <c r="E10" s="48"/>
      <c r="F10" s="48"/>
      <c r="G10" s="48"/>
      <c r="H10" s="48"/>
    </row>
    <row r="11" spans="1:8" x14ac:dyDescent="0.25">
      <c r="A11" s="51" t="s">
        <v>10</v>
      </c>
      <c r="B11" s="48"/>
      <c r="C11" s="48"/>
      <c r="D11" s="48"/>
      <c r="E11" s="48"/>
      <c r="F11" s="48"/>
      <c r="G11" s="48"/>
      <c r="H11" s="48"/>
    </row>
    <row r="12" spans="1:8" x14ac:dyDescent="0.25">
      <c r="A12" s="52" t="s">
        <v>11</v>
      </c>
      <c r="B12" s="48">
        <v>165323587.95462209</v>
      </c>
      <c r="C12" s="48">
        <v>20639971.335871108</v>
      </c>
      <c r="D12" s="48">
        <v>262522368.77640122</v>
      </c>
      <c r="E12" s="48">
        <v>3881270.3569230768</v>
      </c>
      <c r="F12" s="48">
        <v>0</v>
      </c>
      <c r="G12" s="48">
        <v>35421236.478873692</v>
      </c>
      <c r="H12" s="48">
        <v>19729281</v>
      </c>
    </row>
    <row r="13" spans="1:8" x14ac:dyDescent="0.25">
      <c r="A13" s="52" t="s">
        <v>28</v>
      </c>
      <c r="B13" s="48">
        <v>-16653.060036707971</v>
      </c>
      <c r="C13" s="48">
        <v>-2044.3721006631054</v>
      </c>
      <c r="D13" s="48">
        <v>-27373.418848115158</v>
      </c>
      <c r="E13" s="48">
        <v>-399.64966405003054</v>
      </c>
      <c r="F13" s="48">
        <v>0</v>
      </c>
      <c r="G13" s="48">
        <v>46470.500649536305</v>
      </c>
      <c r="H13" s="48">
        <v>0</v>
      </c>
    </row>
    <row r="14" spans="1:8" x14ac:dyDescent="0.25">
      <c r="A14" s="52" t="s">
        <v>12</v>
      </c>
      <c r="B14" s="48">
        <v>165340241.01465878</v>
      </c>
      <c r="C14" s="48">
        <v>20642015.70797177</v>
      </c>
      <c r="D14" s="48">
        <v>262549742.19524932</v>
      </c>
      <c r="E14" s="48">
        <v>3881670.0065871268</v>
      </c>
      <c r="F14" s="48">
        <v>0</v>
      </c>
      <c r="G14" s="48">
        <v>35374765.978224158</v>
      </c>
      <c r="H14" s="48">
        <v>19729281</v>
      </c>
    </row>
    <row r="15" spans="1:8" x14ac:dyDescent="0.25">
      <c r="A15" s="52" t="s">
        <v>13</v>
      </c>
      <c r="B15" s="48">
        <v>-24494461.776046388</v>
      </c>
      <c r="C15" s="48">
        <v>-2167059.8858329761</v>
      </c>
      <c r="D15" s="48">
        <v>-27563476.328706812</v>
      </c>
      <c r="E15" s="48">
        <v>-407511.2543753552</v>
      </c>
      <c r="F15" s="48">
        <v>0</v>
      </c>
      <c r="G15" s="48">
        <v>-3710102.4391875132</v>
      </c>
      <c r="H15" s="48">
        <v>-2071097.5287637694</v>
      </c>
    </row>
    <row r="16" spans="1:8" x14ac:dyDescent="0.25">
      <c r="A16" s="52" t="s">
        <v>230</v>
      </c>
      <c r="B16" s="48">
        <v>13210294.7278552</v>
      </c>
      <c r="C16" s="48">
        <v>1732825.2812416595</v>
      </c>
      <c r="D16" s="48">
        <v>22042485.272292335</v>
      </c>
      <c r="E16" s="48">
        <v>325873.85390876979</v>
      </c>
      <c r="F16" s="48">
        <v>0</v>
      </c>
      <c r="G16" s="48">
        <v>2931952.111666054</v>
      </c>
      <c r="H16" s="48">
        <v>1654750.969854791</v>
      </c>
    </row>
    <row r="17" spans="1:8" x14ac:dyDescent="0.25">
      <c r="A17" s="52" t="s">
        <v>14</v>
      </c>
      <c r="B17" s="48">
        <v>154056073.96646762</v>
      </c>
      <c r="C17" s="48">
        <v>20207781.103380453</v>
      </c>
      <c r="D17" s="48">
        <v>257028751.13883483</v>
      </c>
      <c r="E17" s="48">
        <v>3800032.6061205412</v>
      </c>
      <c r="F17" s="48">
        <v>0</v>
      </c>
      <c r="G17" s="48">
        <v>34596615.650702693</v>
      </c>
      <c r="H17" s="48">
        <v>19312934.441091023</v>
      </c>
    </row>
    <row r="18" spans="1:8" x14ac:dyDescent="0.25">
      <c r="A18" s="52" t="s">
        <v>15</v>
      </c>
      <c r="B18" s="48">
        <v>0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</row>
    <row r="19" spans="1:8" x14ac:dyDescent="0.25">
      <c r="A19" s="52" t="s">
        <v>16</v>
      </c>
      <c r="B19" s="48">
        <v>165340241.01465878</v>
      </c>
      <c r="C19" s="48">
        <v>20642015.707971774</v>
      </c>
      <c r="D19" s="48">
        <v>262549742.19524932</v>
      </c>
      <c r="E19" s="48">
        <v>3881670.0065871268</v>
      </c>
      <c r="F19" s="48">
        <v>0</v>
      </c>
      <c r="G19" s="48">
        <v>35374765.978224151</v>
      </c>
      <c r="H19" s="48">
        <v>19729280.999999996</v>
      </c>
    </row>
    <row r="20" spans="1:8" x14ac:dyDescent="0.25">
      <c r="A20" s="52" t="s">
        <v>17</v>
      </c>
      <c r="B20" s="48">
        <v>-24494461.776046392</v>
      </c>
      <c r="C20" s="48">
        <v>-2167059.8858329765</v>
      </c>
      <c r="D20" s="48">
        <v>-27563476.328706805</v>
      </c>
      <c r="E20" s="48">
        <v>-407511.2543753552</v>
      </c>
      <c r="F20" s="48">
        <v>0</v>
      </c>
      <c r="G20" s="48">
        <v>-3710102.4391875137</v>
      </c>
      <c r="H20" s="48">
        <v>-2071097.5287637697</v>
      </c>
    </row>
    <row r="21" spans="1:8" x14ac:dyDescent="0.25">
      <c r="A21" s="52" t="s">
        <v>231</v>
      </c>
      <c r="B21" s="48">
        <v>13210294.727855206</v>
      </c>
      <c r="C21" s="48">
        <v>1732825.2812416598</v>
      </c>
      <c r="D21" s="48">
        <v>22042485.272292335</v>
      </c>
      <c r="E21" s="48">
        <v>325873.85390876984</v>
      </c>
      <c r="F21" s="48">
        <v>0</v>
      </c>
      <c r="G21" s="48">
        <v>2931952.1116660549</v>
      </c>
      <c r="H21" s="48">
        <v>1654750.9698547914</v>
      </c>
    </row>
    <row r="22" spans="1:8" x14ac:dyDescent="0.25">
      <c r="A22" s="52" t="s">
        <v>18</v>
      </c>
      <c r="B22" s="48">
        <v>154056073.96646762</v>
      </c>
      <c r="C22" s="48">
        <v>20207781.103380453</v>
      </c>
      <c r="D22" s="48">
        <v>257028751.1388348</v>
      </c>
      <c r="E22" s="48">
        <v>3800032.6061205412</v>
      </c>
      <c r="F22" s="48">
        <v>0</v>
      </c>
      <c r="G22" s="48">
        <v>34596615.6507027</v>
      </c>
      <c r="H22" s="48">
        <v>19312934.441091023</v>
      </c>
    </row>
    <row r="23" spans="1:8" x14ac:dyDescent="0.25">
      <c r="A23" s="2"/>
      <c r="B23" s="4"/>
      <c r="C23" s="4"/>
      <c r="D23" s="4"/>
      <c r="E23" s="4"/>
      <c r="F23" s="4"/>
      <c r="G23" s="4"/>
      <c r="H23" s="4"/>
    </row>
    <row r="24" spans="1:8" x14ac:dyDescent="0.25">
      <c r="A24" s="50" t="s">
        <v>19</v>
      </c>
      <c r="B24" s="48"/>
      <c r="C24" s="48"/>
      <c r="D24" s="48"/>
      <c r="E24" s="48"/>
      <c r="F24" s="48"/>
      <c r="G24" s="48"/>
      <c r="H24" s="48"/>
    </row>
    <row r="25" spans="1:8" x14ac:dyDescent="0.25">
      <c r="A25" s="51" t="s">
        <v>20</v>
      </c>
      <c r="B25" s="48"/>
      <c r="C25" s="48"/>
      <c r="D25" s="48"/>
      <c r="E25" s="48"/>
      <c r="F25" s="48"/>
      <c r="G25" s="48"/>
      <c r="H25" s="48"/>
    </row>
    <row r="26" spans="1:8" x14ac:dyDescent="0.25">
      <c r="A26" s="52" t="s">
        <v>11</v>
      </c>
      <c r="B26" s="53">
        <v>4.2828660217452991E-2</v>
      </c>
      <c r="C26" s="53">
        <v>1.7780790242686279E-2</v>
      </c>
      <c r="D26" s="53">
        <v>0.1075</v>
      </c>
      <c r="E26" s="53">
        <v>2.6442790777750004E-2</v>
      </c>
      <c r="F26" s="53"/>
      <c r="G26" s="53">
        <v>0</v>
      </c>
      <c r="H26" s="53">
        <v>0</v>
      </c>
    </row>
    <row r="27" spans="1:8" x14ac:dyDescent="0.25">
      <c r="A27" s="52" t="s">
        <v>12</v>
      </c>
      <c r="B27" s="53">
        <v>4.2828660217452991E-2</v>
      </c>
      <c r="C27" s="53">
        <v>1.7780790242686279E-2</v>
      </c>
      <c r="D27" s="53">
        <v>0.1075</v>
      </c>
      <c r="E27" s="53">
        <v>2.6442790777750004E-2</v>
      </c>
      <c r="F27" s="53"/>
      <c r="G27" s="53">
        <v>0</v>
      </c>
      <c r="H27" s="53">
        <v>0</v>
      </c>
    </row>
    <row r="28" spans="1:8" x14ac:dyDescent="0.25">
      <c r="A28" s="52" t="s">
        <v>14</v>
      </c>
      <c r="B28" s="53">
        <v>4.2828660217452991E-2</v>
      </c>
      <c r="C28" s="53">
        <v>1.7780790242686279E-2</v>
      </c>
      <c r="D28" s="53">
        <v>0.1075</v>
      </c>
      <c r="E28" s="53">
        <v>2.6442790777750004E-2</v>
      </c>
      <c r="F28" s="53"/>
      <c r="G28" s="53">
        <v>0</v>
      </c>
      <c r="H28" s="53">
        <v>0</v>
      </c>
    </row>
    <row r="29" spans="1:8" x14ac:dyDescent="0.25">
      <c r="A29" s="52" t="s">
        <v>15</v>
      </c>
      <c r="B29" s="53">
        <v>4.2828660217452991E-2</v>
      </c>
      <c r="C29" s="53">
        <v>1.7780790242686279E-2</v>
      </c>
      <c r="D29" s="53">
        <v>0.1075</v>
      </c>
      <c r="E29" s="53">
        <v>2.6442790777750004E-2</v>
      </c>
      <c r="F29" s="53"/>
      <c r="G29" s="53">
        <v>0</v>
      </c>
      <c r="H29" s="53">
        <v>0</v>
      </c>
    </row>
    <row r="30" spans="1:8" x14ac:dyDescent="0.25">
      <c r="A30" s="52" t="s">
        <v>16</v>
      </c>
      <c r="B30" s="53">
        <v>4.2828660217452991E-2</v>
      </c>
      <c r="C30" s="53">
        <v>1.7780790242686279E-2</v>
      </c>
      <c r="D30" s="53">
        <v>0.1075</v>
      </c>
      <c r="E30" s="53">
        <v>2.6442790777750004E-2</v>
      </c>
      <c r="F30" s="53"/>
      <c r="G30" s="53">
        <v>0</v>
      </c>
      <c r="H30" s="53">
        <v>0</v>
      </c>
    </row>
    <row r="31" spans="1:8" x14ac:dyDescent="0.25">
      <c r="A31" s="52" t="s">
        <v>18</v>
      </c>
      <c r="B31" s="53">
        <v>4.2828660217452991E-2</v>
      </c>
      <c r="C31" s="53">
        <v>1.7780790242686279E-2</v>
      </c>
      <c r="D31" s="53">
        <v>0.1075</v>
      </c>
      <c r="E31" s="53">
        <v>2.6442790777750004E-2</v>
      </c>
      <c r="F31" s="53"/>
      <c r="G31" s="53">
        <v>0</v>
      </c>
      <c r="H31" s="53">
        <v>0</v>
      </c>
    </row>
    <row r="32" spans="1:8" x14ac:dyDescent="0.25">
      <c r="A32" s="2"/>
      <c r="B32" s="1"/>
      <c r="C32" s="1"/>
      <c r="D32" s="1"/>
      <c r="E32" s="1"/>
      <c r="F32" s="1"/>
      <c r="G32" s="1"/>
      <c r="H32" s="1"/>
    </row>
    <row r="33" spans="1:8" x14ac:dyDescent="0.25">
      <c r="A33" s="50" t="s">
        <v>21</v>
      </c>
      <c r="B33" s="48"/>
      <c r="C33" s="48"/>
      <c r="D33" s="48"/>
      <c r="E33" s="48"/>
      <c r="F33" s="48"/>
      <c r="G33" s="48"/>
      <c r="H33" s="48"/>
    </row>
    <row r="34" spans="1:8" x14ac:dyDescent="0.25">
      <c r="A34" s="51" t="s">
        <v>22</v>
      </c>
      <c r="B34" s="48"/>
      <c r="C34" s="48"/>
      <c r="D34" s="48"/>
      <c r="E34" s="48"/>
      <c r="F34" s="48"/>
      <c r="G34" s="48"/>
      <c r="H34" s="48"/>
    </row>
    <row r="35" spans="1:8" x14ac:dyDescent="0.25">
      <c r="A35" s="52" t="s">
        <v>11</v>
      </c>
      <c r="B35" s="48">
        <v>-16520801.386046385</v>
      </c>
      <c r="C35" s="48">
        <v>-2167059.8858329761</v>
      </c>
      <c r="D35" s="48">
        <v>-27563476.328706812</v>
      </c>
      <c r="E35" s="48">
        <v>-407511.2543753552</v>
      </c>
      <c r="F35" s="48">
        <v>0</v>
      </c>
      <c r="G35" s="48">
        <v>-3710102.4391875132</v>
      </c>
      <c r="H35" s="48">
        <v>-2071097.5287637694</v>
      </c>
    </row>
    <row r="36" spans="1:8" x14ac:dyDescent="0.25">
      <c r="A36" s="52" t="s">
        <v>12</v>
      </c>
      <c r="B36" s="48">
        <v>-16520801.386046385</v>
      </c>
      <c r="C36" s="48">
        <v>-2167059.8858329761</v>
      </c>
      <c r="D36" s="48">
        <v>-27563476.328706812</v>
      </c>
      <c r="E36" s="48">
        <v>-407511.2543753552</v>
      </c>
      <c r="F36" s="48">
        <v>0</v>
      </c>
      <c r="G36" s="48">
        <v>-3710102.4391875132</v>
      </c>
      <c r="H36" s="48">
        <v>-2071097.5287637694</v>
      </c>
    </row>
    <row r="37" spans="1:8" x14ac:dyDescent="0.25">
      <c r="A37" s="52" t="s">
        <v>13</v>
      </c>
      <c r="B37" s="48">
        <v>-16520801.386046385</v>
      </c>
      <c r="C37" s="48">
        <v>-2167059.8858329761</v>
      </c>
      <c r="D37" s="48">
        <v>-27563476.328706812</v>
      </c>
      <c r="E37" s="48">
        <v>-407511.2543753552</v>
      </c>
      <c r="F37" s="48">
        <v>0</v>
      </c>
      <c r="G37" s="48">
        <v>-3710102.4391875132</v>
      </c>
      <c r="H37" s="48">
        <v>-2071097.5287637694</v>
      </c>
    </row>
    <row r="38" spans="1:8" x14ac:dyDescent="0.25">
      <c r="A38" s="52" t="s">
        <v>16</v>
      </c>
      <c r="B38" s="48">
        <v>-16520801.386046391</v>
      </c>
      <c r="C38" s="48">
        <v>-2167059.8858329765</v>
      </c>
      <c r="D38" s="48">
        <v>-27563476.328706808</v>
      </c>
      <c r="E38" s="48">
        <v>-407511.2543753552</v>
      </c>
      <c r="F38" s="48">
        <v>0</v>
      </c>
      <c r="G38" s="48">
        <v>-3710102.4391875137</v>
      </c>
      <c r="H38" s="48">
        <v>-2071097.5287637697</v>
      </c>
    </row>
    <row r="39" spans="1:8" x14ac:dyDescent="0.25">
      <c r="A39" s="52" t="s">
        <v>17</v>
      </c>
      <c r="B39" s="48">
        <v>-16520801.386046391</v>
      </c>
      <c r="C39" s="48">
        <v>-2167059.8858329765</v>
      </c>
      <c r="D39" s="48">
        <v>-27563476.328706808</v>
      </c>
      <c r="E39" s="48">
        <v>-407511.25437535526</v>
      </c>
      <c r="F39" s="48">
        <v>0</v>
      </c>
      <c r="G39" s="48">
        <v>-3710102.4391875137</v>
      </c>
      <c r="H39" s="48">
        <v>-2071097.5287637697</v>
      </c>
    </row>
    <row r="40" spans="1:8" x14ac:dyDescent="0.25">
      <c r="A40" s="52" t="s">
        <v>231</v>
      </c>
      <c r="B40" s="48">
        <v>13199673.958694007</v>
      </c>
      <c r="C40" s="48">
        <v>1731422.3005016898</v>
      </c>
      <c r="D40" s="48">
        <v>22022472.893742483</v>
      </c>
      <c r="E40" s="48">
        <v>325590.48235978838</v>
      </c>
      <c r="F40" s="48">
        <v>0</v>
      </c>
      <c r="G40" s="48">
        <v>2964271.6116660549</v>
      </c>
      <c r="H40" s="48">
        <v>1654750.9698547914</v>
      </c>
    </row>
    <row r="41" spans="1:8" x14ac:dyDescent="0.25">
      <c r="A41" s="2"/>
      <c r="B41" s="5"/>
      <c r="C41" s="5"/>
      <c r="D41" s="5"/>
      <c r="E41" s="5"/>
      <c r="F41" s="5"/>
      <c r="G41" s="5"/>
      <c r="H41" s="5"/>
    </row>
    <row r="42" spans="1:8" x14ac:dyDescent="0.25">
      <c r="A42" s="50" t="s">
        <v>23</v>
      </c>
      <c r="B42" s="48"/>
      <c r="C42" s="48"/>
      <c r="D42" s="48"/>
      <c r="E42" s="48"/>
      <c r="F42" s="48"/>
      <c r="G42" s="48"/>
      <c r="H42" s="48"/>
    </row>
    <row r="43" spans="1:8" x14ac:dyDescent="0.25">
      <c r="A43" s="51" t="s">
        <v>24</v>
      </c>
      <c r="B43" s="48"/>
      <c r="C43" s="48"/>
      <c r="D43" s="48"/>
      <c r="E43" s="48"/>
      <c r="F43" s="48"/>
      <c r="G43" s="48"/>
      <c r="H43" s="48"/>
    </row>
    <row r="44" spans="1:8" x14ac:dyDescent="0.25">
      <c r="A44" s="52" t="s">
        <v>11</v>
      </c>
      <c r="B44" s="53">
        <v>0.32574939312329415</v>
      </c>
      <c r="C44" s="53">
        <v>4.0668474595335131E-2</v>
      </c>
      <c r="D44" s="53">
        <v>0.51726739885221251</v>
      </c>
      <c r="E44" s="53">
        <v>7.6475564010996047E-3</v>
      </c>
      <c r="F44" s="53">
        <v>0</v>
      </c>
      <c r="G44" s="53">
        <v>6.9793103509445134E-2</v>
      </c>
      <c r="H44" s="53">
        <v>3.8874073518613467E-2</v>
      </c>
    </row>
    <row r="45" spans="1:8" x14ac:dyDescent="0.25">
      <c r="A45" s="52" t="s">
        <v>28</v>
      </c>
      <c r="B45" s="53"/>
      <c r="C45" s="53"/>
      <c r="D45" s="53"/>
      <c r="E45" s="53"/>
      <c r="F45" s="53"/>
      <c r="G45" s="53"/>
      <c r="H45" s="53"/>
    </row>
    <row r="46" spans="1:8" x14ac:dyDescent="0.25">
      <c r="A46" s="52" t="s">
        <v>12</v>
      </c>
      <c r="B46" s="53">
        <v>0.32578220588926254</v>
      </c>
      <c r="C46" s="53">
        <v>4.0672502774128892E-2</v>
      </c>
      <c r="D46" s="53">
        <v>0.51732133474053787</v>
      </c>
      <c r="E46" s="53">
        <v>7.648343860633581E-3</v>
      </c>
      <c r="F46" s="53">
        <v>0</v>
      </c>
      <c r="G46" s="53">
        <v>6.9701539216823566E-2</v>
      </c>
      <c r="H46" s="53">
        <v>3.887407351861346E-2</v>
      </c>
    </row>
    <row r="47" spans="1:8" x14ac:dyDescent="0.25">
      <c r="A47" s="52" t="s">
        <v>13</v>
      </c>
      <c r="B47" s="53">
        <v>0.40544542116627641</v>
      </c>
      <c r="C47" s="53">
        <v>3.5870333307887498E-2</v>
      </c>
      <c r="D47" s="53">
        <v>0.45624539012438919</v>
      </c>
      <c r="E47" s="53">
        <v>6.7453440565813467E-3</v>
      </c>
      <c r="F47" s="53">
        <v>0</v>
      </c>
      <c r="G47" s="53">
        <v>6.1411598253505624E-2</v>
      </c>
      <c r="H47" s="53">
        <v>3.4281913091359958E-2</v>
      </c>
    </row>
    <row r="48" spans="1:8" x14ac:dyDescent="0.25">
      <c r="A48" s="52" t="s">
        <v>230</v>
      </c>
      <c r="B48" s="53">
        <v>0.31529517580245547</v>
      </c>
      <c r="C48" s="53">
        <v>4.1358006232214702E-2</v>
      </c>
      <c r="D48" s="53">
        <v>0.52609645827173901</v>
      </c>
      <c r="E48" s="53">
        <v>7.7777563766944805E-3</v>
      </c>
      <c r="F48" s="53">
        <v>0</v>
      </c>
      <c r="G48" s="53">
        <v>6.9978026647874642E-2</v>
      </c>
      <c r="H48" s="53">
        <v>3.9494576669021675E-2</v>
      </c>
    </row>
    <row r="49" spans="1:8" x14ac:dyDescent="0.25">
      <c r="A49" s="52" t="s">
        <v>14</v>
      </c>
      <c r="B49" s="53">
        <v>0.31504168582749104</v>
      </c>
      <c r="C49" s="53">
        <v>4.132452075227884E-2</v>
      </c>
      <c r="D49" s="53">
        <v>0.52561881514998521</v>
      </c>
      <c r="E49" s="53">
        <v>7.7709930391464442E-3</v>
      </c>
      <c r="F49" s="53">
        <v>0</v>
      </c>
      <c r="G49" s="53">
        <v>7.0749408562076788E-2</v>
      </c>
      <c r="H49" s="53">
        <v>3.9494576669021675E-2</v>
      </c>
    </row>
    <row r="50" spans="1:8" x14ac:dyDescent="0.25">
      <c r="A50" s="52" t="s">
        <v>16</v>
      </c>
      <c r="B50" s="53">
        <v>0.3257822058892626</v>
      </c>
      <c r="C50" s="53">
        <v>4.0672502774128906E-2</v>
      </c>
      <c r="D50" s="53">
        <v>0.51732133474053799</v>
      </c>
      <c r="E50" s="53">
        <v>7.6483438606335845E-3</v>
      </c>
      <c r="F50" s="53">
        <v>0</v>
      </c>
      <c r="G50" s="53">
        <v>6.9701539216823566E-2</v>
      </c>
      <c r="H50" s="53">
        <v>3.8874073518613474E-2</v>
      </c>
    </row>
    <row r="51" spans="1:8" x14ac:dyDescent="0.25">
      <c r="A51" s="52" t="s">
        <v>17</v>
      </c>
      <c r="B51" s="53">
        <v>0.40544542116627647</v>
      </c>
      <c r="C51" s="53">
        <v>3.5870333307887491E-2</v>
      </c>
      <c r="D51" s="53">
        <v>0.45624539012438903</v>
      </c>
      <c r="E51" s="53">
        <v>6.7453440565813459E-3</v>
      </c>
      <c r="F51" s="53">
        <v>0</v>
      </c>
      <c r="G51" s="53">
        <v>6.1411598253505624E-2</v>
      </c>
      <c r="H51" s="53">
        <v>3.4281913091359965E-2</v>
      </c>
    </row>
    <row r="52" spans="1:8" x14ac:dyDescent="0.25">
      <c r="A52" s="52" t="s">
        <v>231</v>
      </c>
      <c r="B52" s="53">
        <v>0.31529517580245553</v>
      </c>
      <c r="C52" s="53">
        <v>4.1358006232214702E-2</v>
      </c>
      <c r="D52" s="53">
        <v>0.5260964582717389</v>
      </c>
      <c r="E52" s="53">
        <v>7.7777563766944805E-3</v>
      </c>
      <c r="F52" s="53">
        <v>0</v>
      </c>
      <c r="G52" s="53">
        <v>6.9978026647874655E-2</v>
      </c>
      <c r="H52" s="53">
        <v>3.9494576669021675E-2</v>
      </c>
    </row>
    <row r="53" spans="1:8" x14ac:dyDescent="0.25">
      <c r="A53" s="52" t="s">
        <v>18</v>
      </c>
      <c r="B53" s="53">
        <v>0.31504168582749109</v>
      </c>
      <c r="C53" s="53">
        <v>4.1324520752278847E-2</v>
      </c>
      <c r="D53" s="53">
        <v>0.52561881514998521</v>
      </c>
      <c r="E53" s="53">
        <v>7.7709930391464451E-3</v>
      </c>
      <c r="F53" s="53">
        <v>0</v>
      </c>
      <c r="G53" s="53">
        <v>7.0749408562076802E-2</v>
      </c>
      <c r="H53" s="53">
        <v>3.9494576669021682E-2</v>
      </c>
    </row>
    <row r="54" spans="1:8" x14ac:dyDescent="0.25">
      <c r="A54" s="3"/>
      <c r="B54" s="6"/>
      <c r="C54" s="6"/>
      <c r="D54" s="6"/>
      <c r="E54" s="6"/>
      <c r="F54" s="6"/>
      <c r="G54" s="6"/>
      <c r="H54" s="6"/>
    </row>
    <row r="55" spans="1:8" x14ac:dyDescent="0.25">
      <c r="A55" s="50" t="s">
        <v>25</v>
      </c>
      <c r="B55" s="48"/>
      <c r="C55" s="48"/>
      <c r="D55" s="48"/>
      <c r="E55" s="48"/>
      <c r="F55" s="48"/>
      <c r="G55" s="48"/>
      <c r="H55" s="48"/>
    </row>
    <row r="56" spans="1:8" x14ac:dyDescent="0.25">
      <c r="A56" s="51" t="s">
        <v>26</v>
      </c>
      <c r="B56" s="48"/>
      <c r="C56" s="48"/>
      <c r="D56" s="48"/>
      <c r="E56" s="48"/>
      <c r="F56" s="48"/>
      <c r="G56" s="48"/>
      <c r="H56" s="48"/>
    </row>
    <row r="57" spans="1:8" x14ac:dyDescent="0.25">
      <c r="A57" s="52" t="s">
        <v>11</v>
      </c>
      <c r="B57" s="53">
        <v>1.3951410074119083E-2</v>
      </c>
      <c r="C57" s="53">
        <v>7.2311761626966974E-4</v>
      </c>
      <c r="D57" s="53">
        <v>5.5606245376612844E-2</v>
      </c>
      <c r="E57" s="53">
        <v>2.0222273387531965E-4</v>
      </c>
      <c r="F57" s="53">
        <v>0</v>
      </c>
      <c r="G57" s="53">
        <v>0</v>
      </c>
      <c r="H57" s="53">
        <v>0</v>
      </c>
    </row>
    <row r="58" spans="1:8" x14ac:dyDescent="0.25">
      <c r="A58" s="52" t="s">
        <v>12</v>
      </c>
      <c r="B58" s="53">
        <v>1.3952815400923538E-2</v>
      </c>
      <c r="C58" s="53">
        <v>7.2318924047186156E-4</v>
      </c>
      <c r="D58" s="53">
        <v>5.5612043484607819E-2</v>
      </c>
      <c r="E58" s="53">
        <v>2.0224355650302252E-4</v>
      </c>
      <c r="F58" s="53">
        <v>0</v>
      </c>
      <c r="G58" s="53">
        <v>0</v>
      </c>
      <c r="H58" s="53">
        <v>0</v>
      </c>
    </row>
    <row r="59" spans="1:8" x14ac:dyDescent="0.25">
      <c r="A59" s="52" t="s">
        <v>14</v>
      </c>
      <c r="B59" s="53">
        <v>1.3492813316639188E-2</v>
      </c>
      <c r="C59" s="53">
        <v>7.3478263537580624E-4</v>
      </c>
      <c r="D59" s="53">
        <v>5.6504022628623411E-2</v>
      </c>
      <c r="E59" s="53">
        <v>2.0548674306950106E-4</v>
      </c>
      <c r="F59" s="53">
        <v>0</v>
      </c>
      <c r="G59" s="53">
        <v>0</v>
      </c>
      <c r="H59" s="53">
        <v>0</v>
      </c>
    </row>
    <row r="60" spans="1:8" x14ac:dyDescent="0.25">
      <c r="A60" s="52" t="s">
        <v>16</v>
      </c>
      <c r="B60" s="53">
        <v>1.3952815400923541E-2</v>
      </c>
      <c r="C60" s="53">
        <v>7.2318924047186188E-4</v>
      </c>
      <c r="D60" s="53">
        <v>5.5612043484607833E-2</v>
      </c>
      <c r="E60" s="53">
        <v>2.022435565030226E-4</v>
      </c>
      <c r="F60" s="53">
        <v>0</v>
      </c>
      <c r="G60" s="53">
        <v>0</v>
      </c>
      <c r="H60" s="53">
        <v>0</v>
      </c>
    </row>
    <row r="61" spans="1:8" x14ac:dyDescent="0.25">
      <c r="A61" s="52" t="s">
        <v>18</v>
      </c>
      <c r="B61" s="53">
        <v>1.3492813316639192E-2</v>
      </c>
      <c r="C61" s="53">
        <v>7.3478263537580634E-4</v>
      </c>
      <c r="D61" s="53">
        <v>5.6504022628623411E-2</v>
      </c>
      <c r="E61" s="53">
        <v>2.0548674306950109E-4</v>
      </c>
      <c r="F61" s="53">
        <v>0</v>
      </c>
      <c r="G61" s="53">
        <v>0</v>
      </c>
      <c r="H61" s="53">
        <v>0</v>
      </c>
    </row>
  </sheetData>
  <mergeCells count="2">
    <mergeCell ref="B6:H6"/>
    <mergeCell ref="A6:A7"/>
  </mergeCells>
  <pageMargins left="0.7" right="0.7" top="0.75" bottom="0.75" header="0.3" footer="0.3"/>
  <pageSetup orientation="portrait" horizontalDpi="1200" verticalDpi="1200" r:id="rId1"/>
  <headerFooter>
    <oddHeader>&amp;L&amp;"Arial"&amp;10 &amp;D - &amp;T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8E865-23DD-4861-B259-A9FFFCB7347B}">
  <sheetPr>
    <tabColor rgb="FF00B050"/>
  </sheetPr>
  <dimension ref="A1:K145"/>
  <sheetViews>
    <sheetView showGridLines="0" workbookViewId="0">
      <pane xSplit="1" ySplit="7" topLeftCell="B8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5" x14ac:dyDescent="0.25"/>
  <cols>
    <col min="1" max="1" width="79.140625" bestFit="1" customWidth="1"/>
    <col min="2" max="8" width="15.5703125" customWidth="1"/>
    <col min="11" max="11" width="11.5703125" bestFit="1" customWidth="1"/>
  </cols>
  <sheetData>
    <row r="1" spans="1:8" s="65" customFormat="1" x14ac:dyDescent="0.25">
      <c r="A1" s="65" t="s">
        <v>267</v>
      </c>
    </row>
    <row r="2" spans="1:8" s="65" customFormat="1" x14ac:dyDescent="0.25">
      <c r="A2" s="65" t="s">
        <v>263</v>
      </c>
    </row>
    <row r="3" spans="1:8" ht="15.75" thickBot="1" x14ac:dyDescent="0.3">
      <c r="A3" s="55"/>
      <c r="B3" s="55"/>
      <c r="C3" s="55"/>
      <c r="D3" s="55"/>
      <c r="E3" s="55"/>
      <c r="F3" s="55"/>
      <c r="G3" s="55"/>
      <c r="H3" s="55"/>
    </row>
    <row r="4" spans="1:8" ht="15" customHeight="1" x14ac:dyDescent="0.25">
      <c r="A4" s="56" t="s">
        <v>236</v>
      </c>
      <c r="B4" s="54"/>
      <c r="C4" s="54"/>
      <c r="D4" s="54"/>
      <c r="E4" s="54"/>
      <c r="F4" s="54"/>
      <c r="G4" s="54"/>
      <c r="H4" s="54"/>
    </row>
    <row r="5" spans="1:8" ht="15.75" thickBot="1" x14ac:dyDescent="0.3">
      <c r="A5" s="55"/>
      <c r="B5" s="55"/>
      <c r="C5" s="55"/>
      <c r="D5" s="55"/>
      <c r="E5" s="55"/>
      <c r="F5" s="55"/>
      <c r="G5" s="55"/>
      <c r="H5" s="55"/>
    </row>
    <row r="6" spans="1:8" ht="15.75" thickBot="1" x14ac:dyDescent="0.3">
      <c r="A6" s="94" t="s">
        <v>208</v>
      </c>
      <c r="B6" s="94" t="s">
        <v>211</v>
      </c>
      <c r="C6" s="94"/>
      <c r="D6" s="94"/>
      <c r="E6" s="94"/>
      <c r="F6" s="94"/>
      <c r="G6" s="94"/>
      <c r="H6" s="94"/>
    </row>
    <row r="7" spans="1:8" ht="39" thickBot="1" x14ac:dyDescent="0.3">
      <c r="A7" s="94"/>
      <c r="B7" s="57" t="s">
        <v>52</v>
      </c>
      <c r="C7" s="57" t="s">
        <v>1</v>
      </c>
      <c r="D7" s="57" t="s">
        <v>2</v>
      </c>
      <c r="E7" s="57" t="s">
        <v>3</v>
      </c>
      <c r="F7" s="57" t="s">
        <v>4</v>
      </c>
      <c r="G7" s="57" t="s">
        <v>6</v>
      </c>
      <c r="H7" s="57" t="s">
        <v>7</v>
      </c>
    </row>
    <row r="8" spans="1:8" x14ac:dyDescent="0.25">
      <c r="A8" s="58" t="s">
        <v>8</v>
      </c>
      <c r="B8" s="59"/>
      <c r="C8" s="59"/>
      <c r="D8" s="59"/>
      <c r="E8" s="59"/>
      <c r="F8" s="59"/>
      <c r="G8" s="59"/>
      <c r="H8" s="59"/>
    </row>
    <row r="9" spans="1:8" x14ac:dyDescent="0.25">
      <c r="A9" s="60" t="s">
        <v>27</v>
      </c>
      <c r="B9" s="59"/>
      <c r="C9" s="59"/>
      <c r="D9" s="59"/>
      <c r="E9" s="59"/>
      <c r="F9" s="59"/>
      <c r="G9" s="59"/>
      <c r="H9" s="59"/>
    </row>
    <row r="10" spans="1:8" x14ac:dyDescent="0.25">
      <c r="A10" s="61" t="s">
        <v>207</v>
      </c>
      <c r="B10" s="59"/>
      <c r="C10" s="59"/>
      <c r="D10" s="59"/>
      <c r="E10" s="59"/>
      <c r="F10" s="59"/>
      <c r="G10" s="59"/>
      <c r="H10" s="59"/>
    </row>
    <row r="11" spans="1:8" x14ac:dyDescent="0.25">
      <c r="A11" s="62" t="s">
        <v>198</v>
      </c>
      <c r="B11" s="59">
        <v>-9677542</v>
      </c>
      <c r="C11" s="59">
        <v>-9677542</v>
      </c>
      <c r="D11" s="59">
        <v>0</v>
      </c>
      <c r="E11" s="59">
        <v>0</v>
      </c>
      <c r="F11" s="59">
        <v>0</v>
      </c>
      <c r="G11" s="59">
        <v>0</v>
      </c>
      <c r="H11" s="59">
        <v>0</v>
      </c>
    </row>
    <row r="12" spans="1:8" ht="15.75" thickBot="1" x14ac:dyDescent="0.3">
      <c r="A12" s="62" t="s">
        <v>197</v>
      </c>
      <c r="B12" s="59">
        <v>1703881.6099999996</v>
      </c>
      <c r="C12" s="59">
        <v>1703881.6099999996</v>
      </c>
      <c r="D12" s="59">
        <v>0</v>
      </c>
      <c r="E12" s="59">
        <v>0</v>
      </c>
      <c r="F12" s="59">
        <v>0</v>
      </c>
      <c r="G12" s="59">
        <v>0</v>
      </c>
      <c r="H12" s="59">
        <v>0</v>
      </c>
    </row>
    <row r="13" spans="1:8" x14ac:dyDescent="0.25">
      <c r="A13" s="63" t="s">
        <v>207</v>
      </c>
      <c r="B13" s="64">
        <v>-7973660.3900000006</v>
      </c>
      <c r="C13" s="64">
        <v>-7973660.3900000006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</row>
    <row r="14" spans="1:8" x14ac:dyDescent="0.25">
      <c r="A14" s="43"/>
      <c r="B14" s="43"/>
      <c r="C14" s="43"/>
      <c r="D14" s="43"/>
      <c r="E14" s="43"/>
      <c r="F14" s="43"/>
      <c r="G14" s="43"/>
      <c r="H14" s="43"/>
    </row>
    <row r="15" spans="1:8" x14ac:dyDescent="0.25">
      <c r="A15" s="61" t="s">
        <v>206</v>
      </c>
      <c r="B15" s="59"/>
      <c r="C15" s="59"/>
      <c r="D15" s="59"/>
      <c r="E15" s="59"/>
      <c r="F15" s="59"/>
      <c r="G15" s="59"/>
      <c r="H15" s="59"/>
    </row>
    <row r="16" spans="1:8" x14ac:dyDescent="0.25">
      <c r="A16" s="62" t="s">
        <v>198</v>
      </c>
      <c r="B16" s="59">
        <v>-9677542</v>
      </c>
      <c r="C16" s="59">
        <v>-9677542</v>
      </c>
      <c r="D16" s="59">
        <v>0</v>
      </c>
      <c r="E16" s="59">
        <v>0</v>
      </c>
      <c r="F16" s="59">
        <v>0</v>
      </c>
      <c r="G16" s="59">
        <v>0</v>
      </c>
      <c r="H16" s="59">
        <v>0</v>
      </c>
    </row>
    <row r="17" spans="1:8" ht="15.75" thickBot="1" x14ac:dyDescent="0.3">
      <c r="A17" s="62" t="s">
        <v>197</v>
      </c>
      <c r="B17" s="59">
        <v>1703881.6099999996</v>
      </c>
      <c r="C17" s="59">
        <v>1703881.6099999996</v>
      </c>
      <c r="D17" s="59">
        <v>0</v>
      </c>
      <c r="E17" s="59">
        <v>0</v>
      </c>
      <c r="F17" s="59">
        <v>0</v>
      </c>
      <c r="G17" s="59">
        <v>0</v>
      </c>
      <c r="H17" s="59">
        <v>0</v>
      </c>
    </row>
    <row r="18" spans="1:8" x14ac:dyDescent="0.25">
      <c r="A18" s="63" t="s">
        <v>206</v>
      </c>
      <c r="B18" s="64">
        <v>-7973660.3900000006</v>
      </c>
      <c r="C18" s="64">
        <v>-7973660.3900000006</v>
      </c>
      <c r="D18" s="64">
        <v>0</v>
      </c>
      <c r="E18" s="64">
        <v>0</v>
      </c>
      <c r="F18" s="64">
        <v>0</v>
      </c>
      <c r="G18" s="64">
        <v>0</v>
      </c>
      <c r="H18" s="64">
        <v>0</v>
      </c>
    </row>
    <row r="19" spans="1:8" x14ac:dyDescent="0.25">
      <c r="A19" s="43"/>
      <c r="B19" s="43"/>
      <c r="C19" s="43"/>
      <c r="D19" s="43"/>
      <c r="E19" s="43"/>
      <c r="F19" s="43"/>
      <c r="G19" s="43"/>
      <c r="H19" s="43"/>
    </row>
    <row r="20" spans="1:8" x14ac:dyDescent="0.25">
      <c r="A20" s="61" t="s">
        <v>205</v>
      </c>
      <c r="B20" s="59"/>
      <c r="C20" s="59"/>
      <c r="D20" s="59"/>
      <c r="E20" s="59"/>
      <c r="F20" s="59"/>
      <c r="G20" s="59"/>
      <c r="H20" s="59"/>
    </row>
    <row r="21" spans="1:8" x14ac:dyDescent="0.25">
      <c r="A21" s="62" t="s">
        <v>212</v>
      </c>
      <c r="B21" s="59">
        <v>-46470.500649536305</v>
      </c>
      <c r="C21" s="59">
        <v>0</v>
      </c>
      <c r="D21" s="59">
        <v>0</v>
      </c>
      <c r="E21" s="59">
        <v>0</v>
      </c>
      <c r="F21" s="59">
        <v>0</v>
      </c>
      <c r="G21" s="59">
        <v>-46470.500649536305</v>
      </c>
      <c r="H21" s="59">
        <v>0</v>
      </c>
    </row>
    <row r="22" spans="1:8" x14ac:dyDescent="0.25">
      <c r="A22" s="62" t="s">
        <v>213</v>
      </c>
      <c r="B22" s="59">
        <v>16653.060036707971</v>
      </c>
      <c r="C22" s="59">
        <v>16653.060036707971</v>
      </c>
      <c r="D22" s="59">
        <v>0</v>
      </c>
      <c r="E22" s="59">
        <v>0</v>
      </c>
      <c r="F22" s="59">
        <v>0</v>
      </c>
      <c r="G22" s="59">
        <v>0</v>
      </c>
      <c r="H22" s="59">
        <v>0</v>
      </c>
    </row>
    <row r="23" spans="1:8" x14ac:dyDescent="0.25">
      <c r="A23" s="62" t="s">
        <v>214</v>
      </c>
      <c r="B23" s="59">
        <v>2044.3721006631054</v>
      </c>
      <c r="C23" s="59">
        <v>0</v>
      </c>
      <c r="D23" s="59">
        <v>2044.3721006631054</v>
      </c>
      <c r="E23" s="59">
        <v>0</v>
      </c>
      <c r="F23" s="59">
        <v>0</v>
      </c>
      <c r="G23" s="59">
        <v>0</v>
      </c>
      <c r="H23" s="59">
        <v>0</v>
      </c>
    </row>
    <row r="24" spans="1:8" x14ac:dyDescent="0.25">
      <c r="A24" s="62" t="s">
        <v>215</v>
      </c>
      <c r="B24" s="59">
        <v>399.64966405003054</v>
      </c>
      <c r="C24" s="59">
        <v>0</v>
      </c>
      <c r="D24" s="59">
        <v>0</v>
      </c>
      <c r="E24" s="59">
        <v>0</v>
      </c>
      <c r="F24" s="59">
        <v>399.64966405003054</v>
      </c>
      <c r="G24" s="59">
        <v>0</v>
      </c>
      <c r="H24" s="59">
        <v>0</v>
      </c>
    </row>
    <row r="25" spans="1:8" ht="15.75" thickBot="1" x14ac:dyDescent="0.3">
      <c r="A25" s="62" t="s">
        <v>216</v>
      </c>
      <c r="B25" s="59">
        <v>27373.418848115158</v>
      </c>
      <c r="C25" s="59">
        <v>0</v>
      </c>
      <c r="D25" s="59">
        <v>0</v>
      </c>
      <c r="E25" s="59">
        <v>27373.418848115158</v>
      </c>
      <c r="F25" s="59">
        <v>0</v>
      </c>
      <c r="G25" s="59">
        <v>0</v>
      </c>
      <c r="H25" s="59">
        <v>0</v>
      </c>
    </row>
    <row r="26" spans="1:8" x14ac:dyDescent="0.25">
      <c r="A26" s="63" t="s">
        <v>205</v>
      </c>
      <c r="B26" s="64">
        <v>-4.0017766878008842E-11</v>
      </c>
      <c r="C26" s="64">
        <v>16653.060036707971</v>
      </c>
      <c r="D26" s="64">
        <v>2044.3721006631054</v>
      </c>
      <c r="E26" s="64">
        <v>27373.418848115158</v>
      </c>
      <c r="F26" s="64">
        <v>399.64966405003054</v>
      </c>
      <c r="G26" s="64">
        <v>-46470.500649536305</v>
      </c>
      <c r="H26" s="64">
        <v>0</v>
      </c>
    </row>
    <row r="27" spans="1:8" x14ac:dyDescent="0.25">
      <c r="A27" s="38"/>
      <c r="B27" s="48"/>
      <c r="C27" s="48"/>
      <c r="D27" s="48"/>
      <c r="E27" s="48"/>
      <c r="F27" s="48"/>
      <c r="G27" s="48"/>
      <c r="H27" s="48"/>
    </row>
    <row r="28" spans="1:8" x14ac:dyDescent="0.25">
      <c r="A28" s="61" t="s">
        <v>204</v>
      </c>
      <c r="B28" s="59"/>
      <c r="C28" s="59"/>
      <c r="D28" s="59"/>
      <c r="E28" s="59"/>
      <c r="F28" s="59"/>
      <c r="G28" s="59"/>
      <c r="H28" s="59"/>
    </row>
    <row r="29" spans="1:8" x14ac:dyDescent="0.25">
      <c r="A29" s="62" t="s">
        <v>196</v>
      </c>
      <c r="B29" s="59">
        <v>-37706976.287613466</v>
      </c>
      <c r="C29" s="59">
        <v>-11879269.377106976</v>
      </c>
      <c r="D29" s="59">
        <v>-1558222.7241031691</v>
      </c>
      <c r="E29" s="59">
        <v>-19819496.199183982</v>
      </c>
      <c r="F29" s="59">
        <v>-293020.65025830432</v>
      </c>
      <c r="G29" s="59">
        <v>-2667746.2710129069</v>
      </c>
      <c r="H29" s="59">
        <v>-1489221.0659481324</v>
      </c>
    </row>
    <row r="30" spans="1:8" x14ac:dyDescent="0.25">
      <c r="A30" s="62" t="s">
        <v>195</v>
      </c>
      <c r="B30" s="59">
        <v>-10439101.270241354</v>
      </c>
      <c r="C30" s="59">
        <v>-3288752.0627007387</v>
      </c>
      <c r="D30" s="59">
        <v>-431390.85707722924</v>
      </c>
      <c r="E30" s="59">
        <v>-5486988.0408949656</v>
      </c>
      <c r="F30" s="59">
        <v>-81122.183305990358</v>
      </c>
      <c r="G30" s="59">
        <v>-738560.2407892003</v>
      </c>
      <c r="H30" s="59">
        <v>-412287.88547322864</v>
      </c>
    </row>
    <row r="31" spans="1:8" x14ac:dyDescent="0.25">
      <c r="A31" s="62" t="s">
        <v>194</v>
      </c>
      <c r="B31" s="59">
        <v>-591089.92332328926</v>
      </c>
      <c r="C31" s="59">
        <v>-186217.96591941142</v>
      </c>
      <c r="D31" s="59">
        <v>-24426.507802836175</v>
      </c>
      <c r="E31" s="59">
        <v>-310687.98514428292</v>
      </c>
      <c r="F31" s="59">
        <v>-4593.3556796548864</v>
      </c>
      <c r="G31" s="59">
        <v>-41819.262482126032</v>
      </c>
      <c r="H31" s="59">
        <v>-23344.846294977786</v>
      </c>
    </row>
    <row r="32" spans="1:8" x14ac:dyDescent="0.25">
      <c r="A32" s="62" t="s">
        <v>193</v>
      </c>
      <c r="B32" s="59">
        <v>-830483.65223894245</v>
      </c>
      <c r="C32" s="59">
        <v>-261636.96985352819</v>
      </c>
      <c r="D32" s="59">
        <v>-34319.338921376504</v>
      </c>
      <c r="E32" s="59">
        <v>-436517.8332912653</v>
      </c>
      <c r="F32" s="59">
        <v>-6453.6826806737381</v>
      </c>
      <c r="G32" s="59">
        <v>-58756.227216378633</v>
      </c>
      <c r="H32" s="59">
        <v>-32799.60027572004</v>
      </c>
    </row>
    <row r="33" spans="1:11" x14ac:dyDescent="0.25">
      <c r="A33" s="62" t="s">
        <v>192</v>
      </c>
      <c r="B33" s="59">
        <v>159337.82999999999</v>
      </c>
      <c r="C33" s="59">
        <v>50198.058579294171</v>
      </c>
      <c r="D33" s="59">
        <v>6584.559462458079</v>
      </c>
      <c r="E33" s="59">
        <v>83750.961413169774</v>
      </c>
      <c r="F33" s="59">
        <v>1238.2131678026997</v>
      </c>
      <c r="G33" s="59">
        <v>11273.057234064736</v>
      </c>
      <c r="H33" s="59">
        <v>6292.9801432105414</v>
      </c>
    </row>
    <row r="34" spans="1:11" x14ac:dyDescent="0.25">
      <c r="A34" s="62" t="s">
        <v>198</v>
      </c>
      <c r="B34" s="59">
        <v>-9677542</v>
      </c>
      <c r="C34" s="59">
        <v>-9677542</v>
      </c>
      <c r="D34" s="59">
        <v>0</v>
      </c>
      <c r="E34" s="59">
        <v>0</v>
      </c>
      <c r="F34" s="59">
        <v>0</v>
      </c>
      <c r="G34" s="59">
        <v>0</v>
      </c>
      <c r="H34" s="59">
        <v>0</v>
      </c>
    </row>
    <row r="35" spans="1:11" x14ac:dyDescent="0.25">
      <c r="A35" s="62" t="s">
        <v>191</v>
      </c>
      <c r="B35" s="59">
        <v>-3555214.0227053412</v>
      </c>
      <c r="C35" s="59">
        <v>-1120040.6191906265</v>
      </c>
      <c r="D35" s="59">
        <v>-146917.5156600796</v>
      </c>
      <c r="E35" s="59">
        <v>-1868687.382218994</v>
      </c>
      <c r="F35" s="59">
        <v>-27627.543423119034</v>
      </c>
      <c r="G35" s="59">
        <v>-251529.28941800472</v>
      </c>
      <c r="H35" s="59">
        <v>-140411.67279451704</v>
      </c>
    </row>
    <row r="36" spans="1:11" x14ac:dyDescent="0.25">
      <c r="A36" s="62" t="s">
        <v>190</v>
      </c>
      <c r="B36" s="59">
        <v>2075839.3866942951</v>
      </c>
      <c r="C36" s="59">
        <v>653975.93989127572</v>
      </c>
      <c r="D36" s="59">
        <v>85783.067813846181</v>
      </c>
      <c r="E36" s="59">
        <v>1091100.2388759274</v>
      </c>
      <c r="F36" s="59">
        <v>16131.333424387391</v>
      </c>
      <c r="G36" s="59">
        <v>146864.40887848558</v>
      </c>
      <c r="H36" s="59">
        <v>81984.397810372757</v>
      </c>
    </row>
    <row r="37" spans="1:11" x14ac:dyDescent="0.25">
      <c r="A37" s="62" t="s">
        <v>189</v>
      </c>
      <c r="B37" s="59">
        <v>494303.38183287974</v>
      </c>
      <c r="C37" s="59">
        <v>155726.17072286041</v>
      </c>
      <c r="D37" s="59">
        <v>20426.850360474451</v>
      </c>
      <c r="E37" s="59">
        <v>259815.15788362897</v>
      </c>
      <c r="F37" s="59">
        <v>3841.2281394498555</v>
      </c>
      <c r="G37" s="59">
        <v>34971.67191491065</v>
      </c>
      <c r="H37" s="59">
        <v>19522.302811555361</v>
      </c>
    </row>
    <row r="38" spans="1:11" x14ac:dyDescent="0.25">
      <c r="A38" s="62" t="s">
        <v>188</v>
      </c>
      <c r="B38" s="59">
        <v>87766.795525953887</v>
      </c>
      <c r="C38" s="59">
        <v>27650.199222173207</v>
      </c>
      <c r="D38" s="59">
        <v>3626.9207630732949</v>
      </c>
      <c r="E38" s="59">
        <v>46131.879073862903</v>
      </c>
      <c r="F38" s="59">
        <v>682.03515710037698</v>
      </c>
      <c r="G38" s="59">
        <v>6209.4488748499643</v>
      </c>
      <c r="H38" s="59">
        <v>3466.3124348941337</v>
      </c>
    </row>
    <row r="39" spans="1:11" x14ac:dyDescent="0.25">
      <c r="A39" s="62" t="s">
        <v>187</v>
      </c>
      <c r="B39" s="59">
        <v>52019.665384151849</v>
      </c>
      <c r="C39" s="59">
        <v>16388.363078805174</v>
      </c>
      <c r="D39" s="59">
        <v>2149.6877416939842</v>
      </c>
      <c r="E39" s="59">
        <v>27342.514883716594</v>
      </c>
      <c r="F39" s="59">
        <v>404.24445759897128</v>
      </c>
      <c r="G39" s="59">
        <v>3680.3605595258823</v>
      </c>
      <c r="H39" s="59">
        <v>2054.4946628112375</v>
      </c>
    </row>
    <row r="40" spans="1:11" x14ac:dyDescent="0.25">
      <c r="A40" s="62" t="s">
        <v>197</v>
      </c>
      <c r="B40" s="59">
        <v>1703881.6099999996</v>
      </c>
      <c r="C40" s="59">
        <v>1703881.6099999996</v>
      </c>
      <c r="D40" s="59">
        <v>0</v>
      </c>
      <c r="E40" s="59">
        <v>0</v>
      </c>
      <c r="F40" s="59">
        <v>0</v>
      </c>
      <c r="G40" s="59">
        <v>0</v>
      </c>
      <c r="H40" s="59">
        <v>0</v>
      </c>
      <c r="K40" s="37"/>
    </row>
    <row r="41" spans="1:11" x14ac:dyDescent="0.25">
      <c r="A41" s="62" t="s">
        <v>202</v>
      </c>
      <c r="B41" s="59">
        <v>-1132456.8000000003</v>
      </c>
      <c r="C41" s="59">
        <v>-356771.09939880593</v>
      </c>
      <c r="D41" s="59">
        <v>-46798.234532659306</v>
      </c>
      <c r="E41" s="59">
        <v>-595240.601424544</v>
      </c>
      <c r="F41" s="59">
        <v>-8800.3139099340606</v>
      </c>
      <c r="G41" s="59">
        <v>-80120.648822102114</v>
      </c>
      <c r="H41" s="59">
        <v>-44725.901911954956</v>
      </c>
      <c r="K41" s="37"/>
    </row>
    <row r="42" spans="1:11" x14ac:dyDescent="0.25">
      <c r="A42" s="62" t="s">
        <v>201</v>
      </c>
      <c r="B42" s="59">
        <v>-343884.53084307688</v>
      </c>
      <c r="C42" s="59">
        <v>-108337.96232679878</v>
      </c>
      <c r="D42" s="59">
        <v>-14210.863431212405</v>
      </c>
      <c r="E42" s="59">
        <v>-180752.17965014663</v>
      </c>
      <c r="F42" s="59">
        <v>-2672.3242954516918</v>
      </c>
      <c r="G42" s="59">
        <v>-24329.627170794945</v>
      </c>
      <c r="H42" s="59">
        <v>-13581.573968672448</v>
      </c>
    </row>
    <row r="43" spans="1:11" x14ac:dyDescent="0.25">
      <c r="A43" s="62" t="s">
        <v>200</v>
      </c>
      <c r="B43" s="59">
        <v>-710109.56538461545</v>
      </c>
      <c r="C43" s="59">
        <v>-223714.1146009962</v>
      </c>
      <c r="D43" s="59">
        <v>-29344.937471128247</v>
      </c>
      <c r="E43" s="59">
        <v>-373246.94838413253</v>
      </c>
      <c r="F43" s="59">
        <v>-5518.2564896351532</v>
      </c>
      <c r="G43" s="59">
        <v>-50239.831765234936</v>
      </c>
      <c r="H43" s="59">
        <v>-28045.476673488349</v>
      </c>
    </row>
    <row r="44" spans="1:11" ht="15.75" thickBot="1" x14ac:dyDescent="0.3">
      <c r="A44" s="62" t="s">
        <v>199</v>
      </c>
      <c r="B44" s="59">
        <v>0.16999999992549417</v>
      </c>
      <c r="C44" s="59">
        <v>5.3557086567201033E-2</v>
      </c>
      <c r="D44" s="59">
        <v>7.0251685248084858E-3</v>
      </c>
      <c r="E44" s="59">
        <v>8.9355198536335834E-2</v>
      </c>
      <c r="F44" s="59">
        <v>1.3210688160759114E-3</v>
      </c>
      <c r="G44" s="59">
        <v>1.2027399450281813E-2</v>
      </c>
      <c r="H44" s="59">
        <v>6.7140780307911084E-3</v>
      </c>
    </row>
    <row r="45" spans="1:11" x14ac:dyDescent="0.25">
      <c r="A45" s="63" t="s">
        <v>204</v>
      </c>
      <c r="B45" s="64">
        <v>-60413709.21291279</v>
      </c>
      <c r="C45" s="64">
        <v>-24494461.776046384</v>
      </c>
      <c r="D45" s="64">
        <v>-2167059.8858329752</v>
      </c>
      <c r="E45" s="64">
        <v>-27563476.328706812</v>
      </c>
      <c r="F45" s="64">
        <v>-407511.2543753552</v>
      </c>
      <c r="G45" s="64">
        <v>-3710102.4391875132</v>
      </c>
      <c r="H45" s="64">
        <v>-2071097.5287637692</v>
      </c>
    </row>
    <row r="46" spans="1:11" x14ac:dyDescent="0.25">
      <c r="A46" s="38"/>
      <c r="B46" s="48"/>
      <c r="C46" s="48"/>
      <c r="D46" s="48"/>
      <c r="E46" s="48"/>
      <c r="F46" s="48"/>
      <c r="G46" s="48"/>
      <c r="H46" s="48"/>
    </row>
    <row r="47" spans="1:11" x14ac:dyDescent="0.25">
      <c r="A47" s="61" t="s">
        <v>203</v>
      </c>
      <c r="B47" s="59"/>
      <c r="C47" s="59"/>
      <c r="D47" s="59"/>
      <c r="E47" s="59"/>
      <c r="F47" s="59"/>
      <c r="G47" s="59"/>
      <c r="H47" s="59"/>
    </row>
    <row r="48" spans="1:11" x14ac:dyDescent="0.25">
      <c r="A48" s="62" t="s">
        <v>196</v>
      </c>
      <c r="B48" s="59">
        <v>-37706976.287613481</v>
      </c>
      <c r="C48" s="59">
        <v>-11879269.377106979</v>
      </c>
      <c r="D48" s="59">
        <v>-1558222.7241031693</v>
      </c>
      <c r="E48" s="59">
        <v>-19819496.199183982</v>
      </c>
      <c r="F48" s="59">
        <v>-293020.65025830438</v>
      </c>
      <c r="G48" s="59">
        <v>-2667746.2710129078</v>
      </c>
      <c r="H48" s="59">
        <v>-1489221.0659481329</v>
      </c>
    </row>
    <row r="49" spans="1:8" x14ac:dyDescent="0.25">
      <c r="A49" s="62" t="s">
        <v>195</v>
      </c>
      <c r="B49" s="59">
        <v>-10439101.270241354</v>
      </c>
      <c r="C49" s="59">
        <v>-3288752.0627007396</v>
      </c>
      <c r="D49" s="59">
        <v>-431390.8570772293</v>
      </c>
      <c r="E49" s="59">
        <v>-5486988.0408949656</v>
      </c>
      <c r="F49" s="59">
        <v>-81122.183305990373</v>
      </c>
      <c r="G49" s="59">
        <v>-738560.24078920041</v>
      </c>
      <c r="H49" s="59">
        <v>-412287.88547322876</v>
      </c>
    </row>
    <row r="50" spans="1:8" x14ac:dyDescent="0.25">
      <c r="A50" s="62" t="s">
        <v>194</v>
      </c>
      <c r="B50" s="59">
        <v>-591089.92332328926</v>
      </c>
      <c r="C50" s="59">
        <v>-186217.96591941148</v>
      </c>
      <c r="D50" s="59">
        <v>-24426.507802836179</v>
      </c>
      <c r="E50" s="59">
        <v>-310687.98514428292</v>
      </c>
      <c r="F50" s="59">
        <v>-4593.3556796548864</v>
      </c>
      <c r="G50" s="59">
        <v>-41819.26248212604</v>
      </c>
      <c r="H50" s="59">
        <v>-23344.846294977793</v>
      </c>
    </row>
    <row r="51" spans="1:8" x14ac:dyDescent="0.25">
      <c r="A51" s="62" t="s">
        <v>193</v>
      </c>
      <c r="B51" s="59">
        <v>-830483.65223894257</v>
      </c>
      <c r="C51" s="59">
        <v>-261636.96985352828</v>
      </c>
      <c r="D51" s="59">
        <v>-34319.338921376504</v>
      </c>
      <c r="E51" s="59">
        <v>-436517.8332912653</v>
      </c>
      <c r="F51" s="59">
        <v>-6453.682680673739</v>
      </c>
      <c r="G51" s="59">
        <v>-58756.227216378647</v>
      </c>
      <c r="H51" s="59">
        <v>-32799.600275720055</v>
      </c>
    </row>
    <row r="52" spans="1:8" x14ac:dyDescent="0.25">
      <c r="A52" s="62" t="s">
        <v>192</v>
      </c>
      <c r="B52" s="59">
        <v>159337.83000000002</v>
      </c>
      <c r="C52" s="59">
        <v>50198.058579294193</v>
      </c>
      <c r="D52" s="59">
        <v>6584.5594624580799</v>
      </c>
      <c r="E52" s="59">
        <v>83750.961413169774</v>
      </c>
      <c r="F52" s="59">
        <v>1238.2131678026997</v>
      </c>
      <c r="G52" s="59">
        <v>11273.05723406474</v>
      </c>
      <c r="H52" s="59">
        <v>6292.9801432105432</v>
      </c>
    </row>
    <row r="53" spans="1:8" x14ac:dyDescent="0.25">
      <c r="A53" s="62" t="s">
        <v>198</v>
      </c>
      <c r="B53" s="59">
        <v>-9677542</v>
      </c>
      <c r="C53" s="59">
        <v>-9677542</v>
      </c>
      <c r="D53" s="59">
        <v>0</v>
      </c>
      <c r="E53" s="59">
        <v>0</v>
      </c>
      <c r="F53" s="59">
        <v>0</v>
      </c>
      <c r="G53" s="59">
        <v>0</v>
      </c>
      <c r="H53" s="59">
        <v>0</v>
      </c>
    </row>
    <row r="54" spans="1:8" x14ac:dyDescent="0.25">
      <c r="A54" s="62" t="s">
        <v>191</v>
      </c>
      <c r="B54" s="59">
        <v>-3555214.0227053412</v>
      </c>
      <c r="C54" s="59">
        <v>-1120040.6191906268</v>
      </c>
      <c r="D54" s="59">
        <v>-146917.51566007963</v>
      </c>
      <c r="E54" s="59">
        <v>-1868687.382218994</v>
      </c>
      <c r="F54" s="59">
        <v>-27627.543423119037</v>
      </c>
      <c r="G54" s="59">
        <v>-251529.28941800477</v>
      </c>
      <c r="H54" s="59">
        <v>-140411.6727945171</v>
      </c>
    </row>
    <row r="55" spans="1:8" x14ac:dyDescent="0.25">
      <c r="A55" s="62" t="s">
        <v>190</v>
      </c>
      <c r="B55" s="59">
        <v>2075839.3866942956</v>
      </c>
      <c r="C55" s="59">
        <v>653975.93989127595</v>
      </c>
      <c r="D55" s="59">
        <v>85783.067813846195</v>
      </c>
      <c r="E55" s="59">
        <v>1091100.2388759274</v>
      </c>
      <c r="F55" s="59">
        <v>16131.333424387392</v>
      </c>
      <c r="G55" s="59">
        <v>146864.40887848561</v>
      </c>
      <c r="H55" s="59">
        <v>81984.397810372786</v>
      </c>
    </row>
    <row r="56" spans="1:8" x14ac:dyDescent="0.25">
      <c r="A56" s="62" t="s">
        <v>189</v>
      </c>
      <c r="B56" s="59">
        <v>494303.38183287979</v>
      </c>
      <c r="C56" s="59">
        <v>155726.17072286046</v>
      </c>
      <c r="D56" s="59">
        <v>20426.850360474455</v>
      </c>
      <c r="E56" s="59">
        <v>259815.15788362897</v>
      </c>
      <c r="F56" s="59">
        <v>3841.2281394498559</v>
      </c>
      <c r="G56" s="59">
        <v>34971.671914910658</v>
      </c>
      <c r="H56" s="59">
        <v>19522.302811555368</v>
      </c>
    </row>
    <row r="57" spans="1:8" x14ac:dyDescent="0.25">
      <c r="A57" s="62" t="s">
        <v>188</v>
      </c>
      <c r="B57" s="59">
        <v>87766.795525953887</v>
      </c>
      <c r="C57" s="59">
        <v>27650.199222173214</v>
      </c>
      <c r="D57" s="59">
        <v>3626.9207630732958</v>
      </c>
      <c r="E57" s="59">
        <v>46131.879073862903</v>
      </c>
      <c r="F57" s="59">
        <v>682.03515710037698</v>
      </c>
      <c r="G57" s="59">
        <v>6209.4488748499662</v>
      </c>
      <c r="H57" s="59">
        <v>3466.3124348941351</v>
      </c>
    </row>
    <row r="58" spans="1:8" x14ac:dyDescent="0.25">
      <c r="A58" s="62" t="s">
        <v>187</v>
      </c>
      <c r="B58" s="59">
        <v>52019.665384151856</v>
      </c>
      <c r="C58" s="59">
        <v>16388.363078805181</v>
      </c>
      <c r="D58" s="59">
        <v>2149.6877416939847</v>
      </c>
      <c r="E58" s="59">
        <v>27342.514883716594</v>
      </c>
      <c r="F58" s="59">
        <v>404.24445759897128</v>
      </c>
      <c r="G58" s="59">
        <v>3680.3605595258832</v>
      </c>
      <c r="H58" s="59">
        <v>2054.4946628112384</v>
      </c>
    </row>
    <row r="59" spans="1:8" x14ac:dyDescent="0.25">
      <c r="A59" s="62" t="s">
        <v>197</v>
      </c>
      <c r="B59" s="59">
        <v>1703881.6099999996</v>
      </c>
      <c r="C59" s="59">
        <v>1703881.6099999996</v>
      </c>
      <c r="D59" s="59">
        <v>0</v>
      </c>
      <c r="E59" s="59">
        <v>0</v>
      </c>
      <c r="F59" s="59">
        <v>0</v>
      </c>
      <c r="G59" s="59">
        <v>0</v>
      </c>
      <c r="H59" s="59">
        <v>0</v>
      </c>
    </row>
    <row r="60" spans="1:8" x14ac:dyDescent="0.25">
      <c r="A60" s="62" t="s">
        <v>202</v>
      </c>
      <c r="B60" s="59">
        <v>-1132456.8000000005</v>
      </c>
      <c r="C60" s="59">
        <v>-356771.09939880605</v>
      </c>
      <c r="D60" s="59">
        <v>-46798.23453265932</v>
      </c>
      <c r="E60" s="59">
        <v>-595240.601424544</v>
      </c>
      <c r="F60" s="59">
        <v>-8800.3139099340624</v>
      </c>
      <c r="G60" s="59">
        <v>-80120.648822102128</v>
      </c>
      <c r="H60" s="59">
        <v>-44725.90191195497</v>
      </c>
    </row>
    <row r="61" spans="1:8" x14ac:dyDescent="0.25">
      <c r="A61" s="62" t="s">
        <v>201</v>
      </c>
      <c r="B61" s="59">
        <v>-343884.53084307688</v>
      </c>
      <c r="C61" s="59">
        <v>-108337.96232679882</v>
      </c>
      <c r="D61" s="59">
        <v>-14210.863431212409</v>
      </c>
      <c r="E61" s="59">
        <v>-180752.17965014663</v>
      </c>
      <c r="F61" s="59">
        <v>-2672.3242954516918</v>
      </c>
      <c r="G61" s="59">
        <v>-24329.627170794953</v>
      </c>
      <c r="H61" s="59">
        <v>-13581.573968672454</v>
      </c>
    </row>
    <row r="62" spans="1:8" x14ac:dyDescent="0.25">
      <c r="A62" s="62" t="s">
        <v>200</v>
      </c>
      <c r="B62" s="59">
        <v>-710109.56538461556</v>
      </c>
      <c r="C62" s="59">
        <v>-223714.11460099625</v>
      </c>
      <c r="D62" s="59">
        <v>-29344.937471128254</v>
      </c>
      <c r="E62" s="59">
        <v>-373246.94838413253</v>
      </c>
      <c r="F62" s="59">
        <v>-5518.2564896351541</v>
      </c>
      <c r="G62" s="59">
        <v>-50239.831765234951</v>
      </c>
      <c r="H62" s="59">
        <v>-28045.47667348836</v>
      </c>
    </row>
    <row r="63" spans="1:8" ht="15.75" thickBot="1" x14ac:dyDescent="0.3">
      <c r="A63" s="62" t="s">
        <v>199</v>
      </c>
      <c r="B63" s="59">
        <v>0.16999999992549419</v>
      </c>
      <c r="C63" s="59">
        <v>5.3557086567201054E-2</v>
      </c>
      <c r="D63" s="59">
        <v>7.0251685248084875E-3</v>
      </c>
      <c r="E63" s="59">
        <v>8.9355198536335834E-2</v>
      </c>
      <c r="F63" s="59">
        <v>1.3210688160759116E-3</v>
      </c>
      <c r="G63" s="59">
        <v>1.2027399450281815E-2</v>
      </c>
      <c r="H63" s="59">
        <v>6.714078030791111E-3</v>
      </c>
    </row>
    <row r="64" spans="1:8" x14ac:dyDescent="0.25">
      <c r="A64" s="63" t="s">
        <v>203</v>
      </c>
      <c r="B64" s="64">
        <v>-60413709.212912805</v>
      </c>
      <c r="C64" s="64">
        <v>-24494461.776046392</v>
      </c>
      <c r="D64" s="64">
        <v>-2167059.8858329756</v>
      </c>
      <c r="E64" s="64">
        <v>-27563476.328706812</v>
      </c>
      <c r="F64" s="64">
        <v>-407511.25437535526</v>
      </c>
      <c r="G64" s="64">
        <v>-3710102.4391875141</v>
      </c>
      <c r="H64" s="64">
        <v>-2071097.5287637699</v>
      </c>
    </row>
    <row r="65" spans="1:8" x14ac:dyDescent="0.25">
      <c r="A65" s="38"/>
      <c r="B65" s="48"/>
      <c r="C65" s="48"/>
      <c r="D65" s="48"/>
      <c r="E65" s="48"/>
      <c r="F65" s="48"/>
      <c r="G65" s="48"/>
      <c r="H65" s="48"/>
    </row>
    <row r="66" spans="1:8" x14ac:dyDescent="0.25">
      <c r="A66" s="61" t="s">
        <v>217</v>
      </c>
      <c r="B66" s="59"/>
      <c r="C66" s="59"/>
      <c r="D66" s="59"/>
      <c r="E66" s="59"/>
      <c r="F66" s="59"/>
      <c r="G66" s="59"/>
      <c r="H66" s="59"/>
    </row>
    <row r="67" spans="1:8" x14ac:dyDescent="0.25">
      <c r="A67" s="62" t="s">
        <v>218</v>
      </c>
      <c r="B67" s="59">
        <v>32504054.248599865</v>
      </c>
      <c r="C67" s="59">
        <v>10240132.046707124</v>
      </c>
      <c r="D67" s="59">
        <v>1343214.4643294625</v>
      </c>
      <c r="E67" s="59">
        <v>17084742.481719904</v>
      </c>
      <c r="F67" s="59">
        <v>252588.77930990799</v>
      </c>
      <c r="G67" s="59">
        <v>2299642.6139580999</v>
      </c>
      <c r="H67" s="59">
        <v>1283733.8625753671</v>
      </c>
    </row>
    <row r="68" spans="1:8" x14ac:dyDescent="0.25">
      <c r="A68" s="62" t="s">
        <v>219</v>
      </c>
      <c r="B68" s="59">
        <v>9129741.220546091</v>
      </c>
      <c r="C68" s="59">
        <v>2876249.0652895761</v>
      </c>
      <c r="D68" s="59">
        <v>377282.18053139257</v>
      </c>
      <c r="E68" s="59">
        <v>4798763.7629694175</v>
      </c>
      <c r="F68" s="59">
        <v>70947.155474072046</v>
      </c>
      <c r="G68" s="59">
        <v>645923.79167844914</v>
      </c>
      <c r="H68" s="59">
        <v>360575.26460318512</v>
      </c>
    </row>
    <row r="69" spans="1:8" x14ac:dyDescent="0.25">
      <c r="A69" s="62" t="s">
        <v>220</v>
      </c>
      <c r="B69" s="59">
        <v>513227.53621653363</v>
      </c>
      <c r="C69" s="59">
        <v>161688.06822274643</v>
      </c>
      <c r="D69" s="59">
        <v>21208.881971021085</v>
      </c>
      <c r="E69" s="59">
        <v>269762.04948848055</v>
      </c>
      <c r="F69" s="59">
        <v>3988.2876114369624</v>
      </c>
      <c r="G69" s="59">
        <v>36310.544645091599</v>
      </c>
      <c r="H69" s="59">
        <v>20269.70427775698</v>
      </c>
    </row>
    <row r="70" spans="1:8" x14ac:dyDescent="0.25">
      <c r="A70" s="62" t="s">
        <v>221</v>
      </c>
      <c r="B70" s="59">
        <v>702601.77615216805</v>
      </c>
      <c r="C70" s="59">
        <v>221348.84802436846</v>
      </c>
      <c r="D70" s="59">
        <v>29034.681679188241</v>
      </c>
      <c r="E70" s="59">
        <v>369300.71310337773</v>
      </c>
      <c r="F70" s="59">
        <v>5459.9135117704263</v>
      </c>
      <c r="G70" s="59">
        <v>49708.660117430554</v>
      </c>
      <c r="H70" s="59">
        <v>27748.959716032601</v>
      </c>
    </row>
    <row r="71" spans="1:8" x14ac:dyDescent="0.25">
      <c r="A71" s="62" t="s">
        <v>222</v>
      </c>
      <c r="B71" s="59">
        <v>-147081.07384615383</v>
      </c>
      <c r="C71" s="59">
        <v>-46336.669457810007</v>
      </c>
      <c r="D71" s="59">
        <v>-6078.0548884228419</v>
      </c>
      <c r="E71" s="59">
        <v>-77308.579766002862</v>
      </c>
      <c r="F71" s="59">
        <v>-1142.9660010486457</v>
      </c>
      <c r="G71" s="59">
        <v>-10405.898985290525</v>
      </c>
      <c r="H71" s="59">
        <v>-5808.9047475789612</v>
      </c>
    </row>
    <row r="72" spans="1:8" x14ac:dyDescent="0.25">
      <c r="A72" s="62" t="s">
        <v>223</v>
      </c>
      <c r="B72" s="59">
        <v>879173.84259832837</v>
      </c>
      <c r="C72" s="59">
        <v>276976.40950761054</v>
      </c>
      <c r="D72" s="59">
        <v>36331.437703315343</v>
      </c>
      <c r="E72" s="59">
        <v>462110.31345739291</v>
      </c>
      <c r="F72" s="59">
        <v>6832.05381103124</v>
      </c>
      <c r="G72" s="59">
        <v>62201.029387080118</v>
      </c>
      <c r="H72" s="59">
        <v>34722.598731898062</v>
      </c>
    </row>
    <row r="73" spans="1:8" x14ac:dyDescent="0.25">
      <c r="A73" s="62" t="s">
        <v>237</v>
      </c>
      <c r="B73" s="59">
        <v>-721.97452892018191</v>
      </c>
      <c r="C73" s="59">
        <v>-227.45207271552275</v>
      </c>
      <c r="D73" s="59">
        <v>-29.835251402978798</v>
      </c>
      <c r="E73" s="59">
        <v>-379.48339645949477</v>
      </c>
      <c r="F73" s="59">
        <v>-5.6104590386797666</v>
      </c>
      <c r="G73" s="59">
        <v>-51.079270917986875</v>
      </c>
      <c r="H73" s="59">
        <v>-28.514078385518925</v>
      </c>
    </row>
    <row r="74" spans="1:8" x14ac:dyDescent="0.25">
      <c r="A74" s="62" t="s">
        <v>238</v>
      </c>
      <c r="B74" s="59">
        <v>1160175.7402571652</v>
      </c>
      <c r="C74" s="59">
        <v>365503.72106677463</v>
      </c>
      <c r="D74" s="59">
        <v>47943.70645454769</v>
      </c>
      <c r="E74" s="59">
        <v>609810.19795972819</v>
      </c>
      <c r="F74" s="59">
        <v>9015.717601725004</v>
      </c>
      <c r="G74" s="59">
        <v>82081.747451264062</v>
      </c>
      <c r="H74" s="59">
        <v>45820.649723125578</v>
      </c>
    </row>
    <row r="75" spans="1:8" x14ac:dyDescent="0.25">
      <c r="A75" s="62" t="s">
        <v>239</v>
      </c>
      <c r="B75" s="59">
        <v>12484.56782860356</v>
      </c>
      <c r="C75" s="59">
        <v>3933.1592955509245</v>
      </c>
      <c r="D75" s="59">
        <v>515.91878231636065</v>
      </c>
      <c r="E75" s="59">
        <v>6562.1237497302282</v>
      </c>
      <c r="F75" s="59">
        <v>97.017489692829912</v>
      </c>
      <c r="G75" s="59">
        <v>883.27579002683319</v>
      </c>
      <c r="H75" s="59">
        <v>493.07272128638476</v>
      </c>
    </row>
    <row r="76" spans="1:8" x14ac:dyDescent="0.25">
      <c r="A76" s="62" t="s">
        <v>240</v>
      </c>
      <c r="B76" s="59">
        <v>71744.604010275318</v>
      </c>
      <c r="C76" s="59">
        <v>22602.540996422907</v>
      </c>
      <c r="D76" s="59">
        <v>2964.81137728665</v>
      </c>
      <c r="E76" s="59">
        <v>37710.313753285787</v>
      </c>
      <c r="F76" s="59">
        <v>557.52681836016757</v>
      </c>
      <c r="G76" s="59">
        <v>5075.8883012473816</v>
      </c>
      <c r="H76" s="59">
        <v>2833.522763672418</v>
      </c>
    </row>
    <row r="77" spans="1:8" x14ac:dyDescent="0.25">
      <c r="A77" s="62" t="s">
        <v>241</v>
      </c>
      <c r="B77" s="59">
        <v>-235923.35251639638</v>
      </c>
      <c r="C77" s="59">
        <v>-74325.690702838954</v>
      </c>
      <c r="D77" s="59">
        <v>-9749.4194770110189</v>
      </c>
      <c r="E77" s="59">
        <v>-124005.75301588055</v>
      </c>
      <c r="F77" s="59">
        <v>-1833.358730177009</v>
      </c>
      <c r="G77" s="59">
        <v>-16691.437656517395</v>
      </c>
      <c r="H77" s="59">
        <v>-9317.6929339714425</v>
      </c>
    </row>
    <row r="78" spans="1:8" x14ac:dyDescent="0.25">
      <c r="A78" s="62" t="s">
        <v>242</v>
      </c>
      <c r="B78" s="59">
        <v>-125954.84086201197</v>
      </c>
      <c r="C78" s="59">
        <v>-39681.025403301603</v>
      </c>
      <c r="D78" s="59">
        <v>-5205.0234350521923</v>
      </c>
      <c r="E78" s="59">
        <v>-66204.234216295677</v>
      </c>
      <c r="F78" s="59">
        <v>-978.79419158549319</v>
      </c>
      <c r="G78" s="59">
        <v>-8911.23049651785</v>
      </c>
      <c r="H78" s="59">
        <v>-4974.5331192591548</v>
      </c>
    </row>
    <row r="79" spans="1:8" x14ac:dyDescent="0.25">
      <c r="A79" s="62" t="s">
        <v>243</v>
      </c>
      <c r="B79" s="59">
        <v>-19443.803021734788</v>
      </c>
      <c r="C79" s="59">
        <v>-6125.6084828649909</v>
      </c>
      <c r="D79" s="59">
        <v>-803.50584147490122</v>
      </c>
      <c r="E79" s="59">
        <v>-10220.028706293941</v>
      </c>
      <c r="F79" s="59">
        <v>-151.09765793643564</v>
      </c>
      <c r="G79" s="59">
        <v>-1375.6375639852577</v>
      </c>
      <c r="H79" s="59">
        <v>-767.92476917925978</v>
      </c>
    </row>
    <row r="80" spans="1:8" x14ac:dyDescent="0.25">
      <c r="A80" s="62" t="s">
        <v>244</v>
      </c>
      <c r="B80" s="59">
        <v>28501.171323019578</v>
      </c>
      <c r="C80" s="59">
        <v>8979.0570616622299</v>
      </c>
      <c r="D80" s="59">
        <v>1177.7972458023773</v>
      </c>
      <c r="E80" s="59">
        <v>14980.751901192289</v>
      </c>
      <c r="F80" s="59">
        <v>221.48240395870542</v>
      </c>
      <c r="G80" s="59">
        <v>2016.4410144300591</v>
      </c>
      <c r="H80" s="59">
        <v>1125.6416959739186</v>
      </c>
    </row>
    <row r="81" spans="1:8" x14ac:dyDescent="0.25">
      <c r="A81" s="62" t="s">
        <v>245</v>
      </c>
      <c r="B81" s="59">
        <v>-2539.4805686927207</v>
      </c>
      <c r="C81" s="59">
        <v>-800.04223948711024</v>
      </c>
      <c r="D81" s="59">
        <v>-104.9428174609512</v>
      </c>
      <c r="E81" s="59">
        <v>-1334.7987676126784</v>
      </c>
      <c r="F81" s="59">
        <v>-19.734285822358785</v>
      </c>
      <c r="G81" s="59">
        <v>-179.66674828989639</v>
      </c>
      <c r="H81" s="59">
        <v>-100.29571001972541</v>
      </c>
    </row>
    <row r="82" spans="1:8" x14ac:dyDescent="0.25">
      <c r="A82" s="62" t="s">
        <v>246</v>
      </c>
      <c r="B82" s="59">
        <v>-15777.300535793827</v>
      </c>
      <c r="C82" s="59">
        <v>-4970.5073586034641</v>
      </c>
      <c r="D82" s="59">
        <v>-651.98938340635209</v>
      </c>
      <c r="E82" s="59">
        <v>-8292.8460138891787</v>
      </c>
      <c r="F82" s="59">
        <v>-122.60529264017529</v>
      </c>
      <c r="G82" s="59">
        <v>-1116.2346816135505</v>
      </c>
      <c r="H82" s="59">
        <v>-623.11780564110597</v>
      </c>
    </row>
    <row r="83" spans="1:8" x14ac:dyDescent="0.25">
      <c r="A83" s="62" t="s">
        <v>247</v>
      </c>
      <c r="B83" s="59">
        <v>-14380.960583952934</v>
      </c>
      <c r="C83" s="59">
        <v>-4530.6020661872317</v>
      </c>
      <c r="D83" s="59">
        <v>-594.28630408926711</v>
      </c>
      <c r="E83" s="59">
        <v>-7558.9034628559812</v>
      </c>
      <c r="F83" s="59">
        <v>-111.75434459413765</v>
      </c>
      <c r="G83" s="59">
        <v>-1017.4444558692087</v>
      </c>
      <c r="H83" s="59">
        <v>-567.96995035710779</v>
      </c>
    </row>
    <row r="84" spans="1:8" x14ac:dyDescent="0.25">
      <c r="A84" s="62" t="s">
        <v>224</v>
      </c>
      <c r="B84" s="59">
        <v>-1931432.2136419113</v>
      </c>
      <c r="C84" s="59">
        <v>-608481.6606472705</v>
      </c>
      <c r="D84" s="59">
        <v>-79815.510594265026</v>
      </c>
      <c r="E84" s="59">
        <v>-1015197.1116769746</v>
      </c>
      <c r="F84" s="59">
        <v>-15009.146287794503</v>
      </c>
      <c r="G84" s="59">
        <v>-136647.68679290797</v>
      </c>
      <c r="H84" s="59">
        <v>-76281.097642698718</v>
      </c>
    </row>
    <row r="85" spans="1:8" x14ac:dyDescent="0.25">
      <c r="A85" s="62" t="s">
        <v>225</v>
      </c>
      <c r="B85" s="59">
        <v>-461789.55612416926</v>
      </c>
      <c r="C85" s="59">
        <v>-145482.96025888703</v>
      </c>
      <c r="D85" s="59">
        <v>-19083.232095238865</v>
      </c>
      <c r="E85" s="59">
        <v>-242725.27933862346</v>
      </c>
      <c r="F85" s="59">
        <v>-3588.5634261914456</v>
      </c>
      <c r="G85" s="59">
        <v>-32671.337975928942</v>
      </c>
      <c r="H85" s="59">
        <v>-18238.183029299489</v>
      </c>
    </row>
    <row r="86" spans="1:8" x14ac:dyDescent="0.25">
      <c r="A86" s="62" t="s">
        <v>226</v>
      </c>
      <c r="B86" s="59">
        <v>-81681.910452467098</v>
      </c>
      <c r="C86" s="59">
        <v>-25733.206770555393</v>
      </c>
      <c r="D86" s="59">
        <v>-3375.4658035787584</v>
      </c>
      <c r="E86" s="59">
        <v>-42933.548991212949</v>
      </c>
      <c r="F86" s="59">
        <v>-634.74955755030498</v>
      </c>
      <c r="G86" s="59">
        <v>-5778.946854732565</v>
      </c>
      <c r="H86" s="59">
        <v>-3225.9924748371241</v>
      </c>
    </row>
    <row r="87" spans="1:8" x14ac:dyDescent="0.25">
      <c r="A87" s="62" t="s">
        <v>227</v>
      </c>
      <c r="B87" s="59">
        <v>-48325.543687449033</v>
      </c>
      <c r="C87" s="59">
        <v>-15224.560751824009</v>
      </c>
      <c r="D87" s="59">
        <v>-1997.0299329771453</v>
      </c>
      <c r="E87" s="59">
        <v>-25400.815014475807</v>
      </c>
      <c r="F87" s="59">
        <v>-375.53746360813381</v>
      </c>
      <c r="G87" s="59">
        <v>-3419.0036343278225</v>
      </c>
      <c r="H87" s="59">
        <v>-1908.5968902361119</v>
      </c>
    </row>
    <row r="88" spans="1:8" x14ac:dyDescent="0.25">
      <c r="A88" s="62" t="s">
        <v>248</v>
      </c>
      <c r="B88" s="59">
        <v>156678.80672922177</v>
      </c>
      <c r="C88" s="59">
        <v>49360.355405413677</v>
      </c>
      <c r="D88" s="59">
        <v>6474.6766001240121</v>
      </c>
      <c r="E88" s="59">
        <v>82353.328752127098</v>
      </c>
      <c r="F88" s="59">
        <v>1217.5499164745538</v>
      </c>
      <c r="G88" s="59">
        <v>11084.93291030438</v>
      </c>
      <c r="H88" s="59">
        <v>6187.9631447780785</v>
      </c>
    </row>
    <row r="89" spans="1:8" x14ac:dyDescent="0.25">
      <c r="A89" s="62" t="s">
        <v>249</v>
      </c>
      <c r="B89" s="59">
        <v>-25480.799178898407</v>
      </c>
      <c r="C89" s="59">
        <v>-8027.5139295519029</v>
      </c>
      <c r="D89" s="59">
        <v>-1052.981814453037</v>
      </c>
      <c r="E89" s="59">
        <v>-13393.187473487298</v>
      </c>
      <c r="F89" s="59">
        <v>-198.01111305110797</v>
      </c>
      <c r="G89" s="59">
        <v>-1802.7514715961145</v>
      </c>
      <c r="H89" s="59">
        <v>-1006.3533767589477</v>
      </c>
    </row>
    <row r="90" spans="1:8" x14ac:dyDescent="0.25">
      <c r="A90" s="62" t="s">
        <v>250</v>
      </c>
      <c r="B90" s="59">
        <v>-2311.1934635585108</v>
      </c>
      <c r="C90" s="59">
        <v>-728.12228503295125</v>
      </c>
      <c r="D90" s="59">
        <v>-95.508962247354901</v>
      </c>
      <c r="E90" s="59">
        <v>-1214.8067698980151</v>
      </c>
      <c r="F90" s="59">
        <v>-17.96026831743395</v>
      </c>
      <c r="G90" s="59">
        <v>-163.51557061930245</v>
      </c>
      <c r="H90" s="59">
        <v>-91.279607443453358</v>
      </c>
    </row>
    <row r="91" spans="1:8" x14ac:dyDescent="0.25">
      <c r="A91" s="62" t="s">
        <v>251</v>
      </c>
      <c r="B91" s="59">
        <v>-112.47996568531755</v>
      </c>
      <c r="C91" s="59">
        <v>-35.435878011320774</v>
      </c>
      <c r="D91" s="59">
        <v>-4.6481806761785167</v>
      </c>
      <c r="E91" s="59">
        <v>-59.121586291627601</v>
      </c>
      <c r="F91" s="59">
        <v>-0.87408103038403351</v>
      </c>
      <c r="G91" s="59">
        <v>-7.957891047318908</v>
      </c>
      <c r="H91" s="59">
        <v>-4.4423486284877001</v>
      </c>
    </row>
    <row r="92" spans="1:8" x14ac:dyDescent="0.25">
      <c r="A92" s="62" t="s">
        <v>252</v>
      </c>
      <c r="B92" s="59">
        <v>158239.02618983327</v>
      </c>
      <c r="C92" s="59">
        <v>49851.889574545581</v>
      </c>
      <c r="D92" s="59">
        <v>6539.1519216021607</v>
      </c>
      <c r="E92" s="59">
        <v>83173.409456387657</v>
      </c>
      <c r="F92" s="59">
        <v>1229.6743710425064</v>
      </c>
      <c r="G92" s="59">
        <v>11195.317514369684</v>
      </c>
      <c r="H92" s="59">
        <v>6249.5833518856989</v>
      </c>
    </row>
    <row r="93" spans="1:8" x14ac:dyDescent="0.25">
      <c r="A93" s="62" t="s">
        <v>253</v>
      </c>
      <c r="B93" s="59">
        <v>-70281.045142000003</v>
      </c>
      <c r="C93" s="59">
        <v>-22141.458943253678</v>
      </c>
      <c r="D93" s="59">
        <v>-2904.3305084624249</v>
      </c>
      <c r="E93" s="59">
        <v>-36941.039675040665</v>
      </c>
      <c r="F93" s="59">
        <v>-546.15351258241901</v>
      </c>
      <c r="G93" s="59">
        <v>-4972.3423769211204</v>
      </c>
      <c r="H93" s="59">
        <v>-2775.7201257396919</v>
      </c>
    </row>
    <row r="94" spans="1:8" x14ac:dyDescent="0.25">
      <c r="A94" s="62" t="s">
        <v>254</v>
      </c>
      <c r="B94" s="59">
        <v>13686.779487500002</v>
      </c>
      <c r="C94" s="59">
        <v>4311.9060832911246</v>
      </c>
      <c r="D94" s="59">
        <v>565.59960296305826</v>
      </c>
      <c r="E94" s="59">
        <v>7194.0288174388734</v>
      </c>
      <c r="F94" s="59">
        <v>106.35986812569486</v>
      </c>
      <c r="G94" s="59">
        <v>968.33155386018973</v>
      </c>
      <c r="H94" s="59">
        <v>540.55356182106198</v>
      </c>
    </row>
    <row r="95" spans="1:8" x14ac:dyDescent="0.25">
      <c r="A95" s="62" t="s">
        <v>228</v>
      </c>
      <c r="B95" s="59">
        <v>-248889.57500000001</v>
      </c>
      <c r="C95" s="59">
        <v>-78410.591292887766</v>
      </c>
      <c r="D95" s="59">
        <v>-10285.242407113363</v>
      </c>
      <c r="E95" s="59">
        <v>-130821.04351468341</v>
      </c>
      <c r="F95" s="59">
        <v>-1934.1191548411173</v>
      </c>
      <c r="G95" s="59">
        <v>-17608.790228516656</v>
      </c>
      <c r="H95" s="59">
        <v>-9829.7884019577195</v>
      </c>
    </row>
    <row r="96" spans="1:8" x14ac:dyDescent="0.25">
      <c r="A96" s="62" t="s">
        <v>255</v>
      </c>
      <c r="B96" s="59">
        <v>20012.378549852077</v>
      </c>
      <c r="C96" s="59">
        <v>0</v>
      </c>
      <c r="D96" s="59">
        <v>0</v>
      </c>
      <c r="E96" s="59">
        <v>20012.378549852077</v>
      </c>
      <c r="F96" s="59">
        <v>0</v>
      </c>
      <c r="G96" s="59">
        <v>0</v>
      </c>
      <c r="H96" s="59">
        <v>0</v>
      </c>
    </row>
    <row r="97" spans="1:8" x14ac:dyDescent="0.25">
      <c r="A97" s="62" t="s">
        <v>256</v>
      </c>
      <c r="B97" s="59">
        <v>10620.769161196433</v>
      </c>
      <c r="C97" s="59">
        <v>10620.769161196433</v>
      </c>
      <c r="D97" s="59">
        <v>0</v>
      </c>
      <c r="E97" s="59">
        <v>0</v>
      </c>
      <c r="F97" s="59">
        <v>0</v>
      </c>
      <c r="G97" s="59">
        <v>0</v>
      </c>
      <c r="H97" s="59">
        <v>0</v>
      </c>
    </row>
    <row r="98" spans="1:8" x14ac:dyDescent="0.25">
      <c r="A98" s="62" t="s">
        <v>257</v>
      </c>
      <c r="B98" s="59">
        <v>1402.9807399700767</v>
      </c>
      <c r="C98" s="59">
        <v>0</v>
      </c>
      <c r="D98" s="59">
        <v>1402.9807399700767</v>
      </c>
      <c r="E98" s="59">
        <v>0</v>
      </c>
      <c r="F98" s="59">
        <v>0</v>
      </c>
      <c r="G98" s="59">
        <v>0</v>
      </c>
      <c r="H98" s="59">
        <v>0</v>
      </c>
    </row>
    <row r="99" spans="1:8" x14ac:dyDescent="0.25">
      <c r="A99" s="62" t="s">
        <v>258</v>
      </c>
      <c r="B99" s="59">
        <v>283.37154898141966</v>
      </c>
      <c r="C99" s="59">
        <v>0</v>
      </c>
      <c r="D99" s="59">
        <v>0</v>
      </c>
      <c r="E99" s="59">
        <v>0</v>
      </c>
      <c r="F99" s="59">
        <v>283.37154898141966</v>
      </c>
      <c r="G99" s="59">
        <v>0</v>
      </c>
      <c r="H99" s="59">
        <v>0</v>
      </c>
    </row>
    <row r="100" spans="1:8" ht="15.75" thickBot="1" x14ac:dyDescent="0.3">
      <c r="A100" s="62" t="s">
        <v>259</v>
      </c>
      <c r="B100" s="59">
        <v>-32319.5</v>
      </c>
      <c r="C100" s="59">
        <v>0</v>
      </c>
      <c r="D100" s="59">
        <v>0</v>
      </c>
      <c r="E100" s="59">
        <v>0</v>
      </c>
      <c r="F100" s="59">
        <v>0</v>
      </c>
      <c r="G100" s="59">
        <v>-32319.5</v>
      </c>
      <c r="H100" s="59">
        <v>0</v>
      </c>
    </row>
    <row r="101" spans="1:8" x14ac:dyDescent="0.25">
      <c r="A101" s="63" t="s">
        <v>217</v>
      </c>
      <c r="B101" s="64">
        <v>41898182.21681881</v>
      </c>
      <c r="C101" s="64">
        <v>13210294.727855202</v>
      </c>
      <c r="D101" s="64">
        <v>1732825.2812416595</v>
      </c>
      <c r="E101" s="64">
        <v>22042485.272292331</v>
      </c>
      <c r="F101" s="64">
        <v>325873.85390876973</v>
      </c>
      <c r="G101" s="64">
        <v>2931952.1116660535</v>
      </c>
      <c r="H101" s="64">
        <v>1654750.9698547905</v>
      </c>
    </row>
    <row r="102" spans="1:8" x14ac:dyDescent="0.25">
      <c r="A102" s="43"/>
      <c r="B102" s="43"/>
      <c r="C102" s="43"/>
      <c r="D102" s="43"/>
      <c r="E102" s="43"/>
      <c r="F102" s="43"/>
      <c r="G102" s="43"/>
      <c r="H102" s="43"/>
    </row>
    <row r="103" spans="1:8" x14ac:dyDescent="0.25">
      <c r="A103" s="61" t="s">
        <v>229</v>
      </c>
      <c r="B103" s="59"/>
      <c r="C103" s="59"/>
      <c r="D103" s="59"/>
      <c r="E103" s="59"/>
      <c r="F103" s="59"/>
      <c r="G103" s="59"/>
      <c r="H103" s="59"/>
    </row>
    <row r="104" spans="1:8" x14ac:dyDescent="0.25">
      <c r="A104" s="62" t="s">
        <v>218</v>
      </c>
      <c r="B104" s="59">
        <v>32504054.248599872</v>
      </c>
      <c r="C104" s="59">
        <v>10240132.046707127</v>
      </c>
      <c r="D104" s="59">
        <v>1343214.4643294627</v>
      </c>
      <c r="E104" s="59">
        <v>17084742.481719904</v>
      </c>
      <c r="F104" s="59">
        <v>252588.77930990802</v>
      </c>
      <c r="G104" s="59">
        <v>2299642.6139581003</v>
      </c>
      <c r="H104" s="59">
        <v>1283733.8625753673</v>
      </c>
    </row>
    <row r="105" spans="1:8" x14ac:dyDescent="0.25">
      <c r="A105" s="62" t="s">
        <v>219</v>
      </c>
      <c r="B105" s="59">
        <v>9129741.2205460928</v>
      </c>
      <c r="C105" s="59">
        <v>2876249.065289577</v>
      </c>
      <c r="D105" s="59">
        <v>377282.18053139263</v>
      </c>
      <c r="E105" s="59">
        <v>4798763.7629694175</v>
      </c>
      <c r="F105" s="59">
        <v>70947.15547407206</v>
      </c>
      <c r="G105" s="59">
        <v>645923.79167844926</v>
      </c>
      <c r="H105" s="59">
        <v>360575.26460318523</v>
      </c>
    </row>
    <row r="106" spans="1:8" x14ac:dyDescent="0.25">
      <c r="A106" s="62" t="s">
        <v>220</v>
      </c>
      <c r="B106" s="59">
        <v>513227.53621653363</v>
      </c>
      <c r="C106" s="59">
        <v>161688.06822274649</v>
      </c>
      <c r="D106" s="59">
        <v>21208.881971021088</v>
      </c>
      <c r="E106" s="59">
        <v>269762.04948848055</v>
      </c>
      <c r="F106" s="59">
        <v>3988.2876114369628</v>
      </c>
      <c r="G106" s="59">
        <v>36310.544645091606</v>
      </c>
      <c r="H106" s="59">
        <v>20269.704277756988</v>
      </c>
    </row>
    <row r="107" spans="1:8" x14ac:dyDescent="0.25">
      <c r="A107" s="62" t="s">
        <v>221</v>
      </c>
      <c r="B107" s="59">
        <v>702601.77615216817</v>
      </c>
      <c r="C107" s="59">
        <v>221348.84802436855</v>
      </c>
      <c r="D107" s="59">
        <v>29034.681679188245</v>
      </c>
      <c r="E107" s="59">
        <v>369300.71310337773</v>
      </c>
      <c r="F107" s="59">
        <v>5459.9135117704263</v>
      </c>
      <c r="G107" s="59">
        <v>49708.660117430569</v>
      </c>
      <c r="H107" s="59">
        <v>27748.959716032612</v>
      </c>
    </row>
    <row r="108" spans="1:8" x14ac:dyDescent="0.25">
      <c r="A108" s="62" t="s">
        <v>222</v>
      </c>
      <c r="B108" s="59">
        <v>-147081.07384615386</v>
      </c>
      <c r="C108" s="59">
        <v>-46336.669457810021</v>
      </c>
      <c r="D108" s="59">
        <v>-6078.0548884228429</v>
      </c>
      <c r="E108" s="59">
        <v>-77308.579766002862</v>
      </c>
      <c r="F108" s="59">
        <v>-1142.9660010486459</v>
      </c>
      <c r="G108" s="59">
        <v>-10405.898985290529</v>
      </c>
      <c r="H108" s="59">
        <v>-5808.904747578963</v>
      </c>
    </row>
    <row r="109" spans="1:8" x14ac:dyDescent="0.25">
      <c r="A109" s="62" t="s">
        <v>223</v>
      </c>
      <c r="B109" s="59">
        <v>879173.84259832837</v>
      </c>
      <c r="C109" s="59">
        <v>276976.40950761066</v>
      </c>
      <c r="D109" s="59">
        <v>36331.437703315351</v>
      </c>
      <c r="E109" s="59">
        <v>462110.31345739291</v>
      </c>
      <c r="F109" s="59">
        <v>6832.0538110312409</v>
      </c>
      <c r="G109" s="59">
        <v>62201.029387080125</v>
      </c>
      <c r="H109" s="59">
        <v>34722.598731898077</v>
      </c>
    </row>
    <row r="110" spans="1:8" x14ac:dyDescent="0.25">
      <c r="A110" s="62" t="s">
        <v>237</v>
      </c>
      <c r="B110" s="59">
        <v>-721.97452892018191</v>
      </c>
      <c r="C110" s="59">
        <v>-227.45207271552283</v>
      </c>
      <c r="D110" s="59">
        <v>-29.835251402978802</v>
      </c>
      <c r="E110" s="59">
        <v>-379.48339645949477</v>
      </c>
      <c r="F110" s="59">
        <v>-5.6104590386797675</v>
      </c>
      <c r="G110" s="59">
        <v>-51.079270917986882</v>
      </c>
      <c r="H110" s="59">
        <v>-28.514078385518935</v>
      </c>
    </row>
    <row r="111" spans="1:8" x14ac:dyDescent="0.25">
      <c r="A111" s="62" t="s">
        <v>238</v>
      </c>
      <c r="B111" s="59">
        <v>1160175.7402571654</v>
      </c>
      <c r="C111" s="59">
        <v>365503.72106677474</v>
      </c>
      <c r="D111" s="59">
        <v>47943.706454547697</v>
      </c>
      <c r="E111" s="59">
        <v>609810.19795972819</v>
      </c>
      <c r="F111" s="59">
        <v>9015.717601725004</v>
      </c>
      <c r="G111" s="59">
        <v>82081.747451264077</v>
      </c>
      <c r="H111" s="59">
        <v>45820.649723125593</v>
      </c>
    </row>
    <row r="112" spans="1:8" x14ac:dyDescent="0.25">
      <c r="A112" s="62" t="s">
        <v>239</v>
      </c>
      <c r="B112" s="59">
        <v>12484.567828603564</v>
      </c>
      <c r="C112" s="59">
        <v>3933.1592955509259</v>
      </c>
      <c r="D112" s="59">
        <v>515.91878231636076</v>
      </c>
      <c r="E112" s="59">
        <v>6562.1237497302282</v>
      </c>
      <c r="F112" s="59">
        <v>97.017489692829926</v>
      </c>
      <c r="G112" s="59">
        <v>883.27579002683342</v>
      </c>
      <c r="H112" s="59">
        <v>493.07272128638493</v>
      </c>
    </row>
    <row r="113" spans="1:8" x14ac:dyDescent="0.25">
      <c r="A113" s="62" t="s">
        <v>240</v>
      </c>
      <c r="B113" s="59">
        <v>71744.604010275318</v>
      </c>
      <c r="C113" s="59">
        <v>22602.540996422915</v>
      </c>
      <c r="D113" s="59">
        <v>2964.8113772866504</v>
      </c>
      <c r="E113" s="59">
        <v>37710.313753285787</v>
      </c>
      <c r="F113" s="59">
        <v>557.52681836016768</v>
      </c>
      <c r="G113" s="59">
        <v>5075.8883012473825</v>
      </c>
      <c r="H113" s="59">
        <v>2833.5227636724189</v>
      </c>
    </row>
    <row r="114" spans="1:8" x14ac:dyDescent="0.25">
      <c r="A114" s="62" t="s">
        <v>241</v>
      </c>
      <c r="B114" s="59">
        <v>-235923.35251639641</v>
      </c>
      <c r="C114" s="59">
        <v>-74325.690702838983</v>
      </c>
      <c r="D114" s="59">
        <v>-9749.4194770110207</v>
      </c>
      <c r="E114" s="59">
        <v>-124005.75301588055</v>
      </c>
      <c r="F114" s="59">
        <v>-1833.3587301770092</v>
      </c>
      <c r="G114" s="59">
        <v>-16691.437656517399</v>
      </c>
      <c r="H114" s="59">
        <v>-9317.6929339714461</v>
      </c>
    </row>
    <row r="115" spans="1:8" x14ac:dyDescent="0.25">
      <c r="A115" s="62" t="s">
        <v>242</v>
      </c>
      <c r="B115" s="59">
        <v>-125954.84086201197</v>
      </c>
      <c r="C115" s="59">
        <v>-39681.02540330161</v>
      </c>
      <c r="D115" s="59">
        <v>-5205.0234350521932</v>
      </c>
      <c r="E115" s="59">
        <v>-66204.234216295677</v>
      </c>
      <c r="F115" s="59">
        <v>-978.79419158549331</v>
      </c>
      <c r="G115" s="59">
        <v>-8911.23049651785</v>
      </c>
      <c r="H115" s="59">
        <v>-4974.5331192591566</v>
      </c>
    </row>
    <row r="116" spans="1:8" x14ac:dyDescent="0.25">
      <c r="A116" s="62" t="s">
        <v>243</v>
      </c>
      <c r="B116" s="59">
        <v>-19443.803021734788</v>
      </c>
      <c r="C116" s="59">
        <v>-6125.6084828649928</v>
      </c>
      <c r="D116" s="59">
        <v>-803.50584147490133</v>
      </c>
      <c r="E116" s="59">
        <v>-10220.028706293941</v>
      </c>
      <c r="F116" s="59">
        <v>-151.09765793643564</v>
      </c>
      <c r="G116" s="59">
        <v>-1375.6375639852579</v>
      </c>
      <c r="H116" s="59">
        <v>-767.92476917926001</v>
      </c>
    </row>
    <row r="117" spans="1:8" x14ac:dyDescent="0.25">
      <c r="A117" s="62" t="s">
        <v>244</v>
      </c>
      <c r="B117" s="59">
        <v>28501.171323019582</v>
      </c>
      <c r="C117" s="59">
        <v>8979.0570616622335</v>
      </c>
      <c r="D117" s="59">
        <v>1177.7972458023776</v>
      </c>
      <c r="E117" s="59">
        <v>14980.751901192289</v>
      </c>
      <c r="F117" s="59">
        <v>221.48240395870545</v>
      </c>
      <c r="G117" s="59">
        <v>2016.4410144300593</v>
      </c>
      <c r="H117" s="59">
        <v>1125.641695973919</v>
      </c>
    </row>
    <row r="118" spans="1:8" x14ac:dyDescent="0.25">
      <c r="A118" s="62" t="s">
        <v>245</v>
      </c>
      <c r="B118" s="59">
        <v>-2539.4805686927207</v>
      </c>
      <c r="C118" s="59">
        <v>-800.04223948711046</v>
      </c>
      <c r="D118" s="59">
        <v>-104.94281746095122</v>
      </c>
      <c r="E118" s="59">
        <v>-1334.7987676126784</v>
      </c>
      <c r="F118" s="59">
        <v>-19.734285822358789</v>
      </c>
      <c r="G118" s="59">
        <v>-179.66674828989645</v>
      </c>
      <c r="H118" s="59">
        <v>-100.29571001972543</v>
      </c>
    </row>
    <row r="119" spans="1:8" x14ac:dyDescent="0.25">
      <c r="A119" s="62" t="s">
        <v>246</v>
      </c>
      <c r="B119" s="59">
        <v>-15777.300535793829</v>
      </c>
      <c r="C119" s="59">
        <v>-4970.5073586034659</v>
      </c>
      <c r="D119" s="59">
        <v>-651.9893834063522</v>
      </c>
      <c r="E119" s="59">
        <v>-8292.8460138891787</v>
      </c>
      <c r="F119" s="59">
        <v>-122.60529264017531</v>
      </c>
      <c r="G119" s="59">
        <v>-1116.2346816135507</v>
      </c>
      <c r="H119" s="59">
        <v>-623.1178056411062</v>
      </c>
    </row>
    <row r="120" spans="1:8" x14ac:dyDescent="0.25">
      <c r="A120" s="62" t="s">
        <v>247</v>
      </c>
      <c r="B120" s="59">
        <v>-14380.960583952936</v>
      </c>
      <c r="C120" s="59">
        <v>-4530.6020661872335</v>
      </c>
      <c r="D120" s="59">
        <v>-594.28630408926722</v>
      </c>
      <c r="E120" s="59">
        <v>-7558.9034628559812</v>
      </c>
      <c r="F120" s="59">
        <v>-111.75434459413766</v>
      </c>
      <c r="G120" s="59">
        <v>-1017.4444558692088</v>
      </c>
      <c r="H120" s="59">
        <v>-567.96995035710802</v>
      </c>
    </row>
    <row r="121" spans="1:8" x14ac:dyDescent="0.25">
      <c r="A121" s="62" t="s">
        <v>224</v>
      </c>
      <c r="B121" s="59">
        <v>-1931432.2136419117</v>
      </c>
      <c r="C121" s="59">
        <v>-608481.66064727074</v>
      </c>
      <c r="D121" s="59">
        <v>-79815.510594265041</v>
      </c>
      <c r="E121" s="59">
        <v>-1015197.1116769746</v>
      </c>
      <c r="F121" s="59">
        <v>-15009.146287794503</v>
      </c>
      <c r="G121" s="59">
        <v>-136647.686792908</v>
      </c>
      <c r="H121" s="59">
        <v>-76281.097642698733</v>
      </c>
    </row>
    <row r="122" spans="1:8" x14ac:dyDescent="0.25">
      <c r="A122" s="62" t="s">
        <v>225</v>
      </c>
      <c r="B122" s="59">
        <v>-461789.55612416932</v>
      </c>
      <c r="C122" s="59">
        <v>-145482.96025888709</v>
      </c>
      <c r="D122" s="59">
        <v>-19083.232095238869</v>
      </c>
      <c r="E122" s="59">
        <v>-242725.27933862346</v>
      </c>
      <c r="F122" s="59">
        <v>-3588.5634261914461</v>
      </c>
      <c r="G122" s="59">
        <v>-32671.337975928946</v>
      </c>
      <c r="H122" s="59">
        <v>-18238.183029299493</v>
      </c>
    </row>
    <row r="123" spans="1:8" x14ac:dyDescent="0.25">
      <c r="A123" s="62" t="s">
        <v>226</v>
      </c>
      <c r="B123" s="59">
        <v>-81681.910452467098</v>
      </c>
      <c r="C123" s="59">
        <v>-25733.2067705554</v>
      </c>
      <c r="D123" s="59">
        <v>-3375.4658035787593</v>
      </c>
      <c r="E123" s="59">
        <v>-42933.548991212949</v>
      </c>
      <c r="F123" s="59">
        <v>-634.7495575503051</v>
      </c>
      <c r="G123" s="59">
        <v>-5778.946854732566</v>
      </c>
      <c r="H123" s="59">
        <v>-3225.9924748371254</v>
      </c>
    </row>
    <row r="124" spans="1:8" x14ac:dyDescent="0.25">
      <c r="A124" s="62" t="s">
        <v>227</v>
      </c>
      <c r="B124" s="59">
        <v>-48325.543687449033</v>
      </c>
      <c r="C124" s="59">
        <v>-15224.560751824014</v>
      </c>
      <c r="D124" s="59">
        <v>-1997.0299329771456</v>
      </c>
      <c r="E124" s="59">
        <v>-25400.815014475807</v>
      </c>
      <c r="F124" s="59">
        <v>-375.53746360813386</v>
      </c>
      <c r="G124" s="59">
        <v>-3419.003634327823</v>
      </c>
      <c r="H124" s="59">
        <v>-1908.5968902361126</v>
      </c>
    </row>
    <row r="125" spans="1:8" x14ac:dyDescent="0.25">
      <c r="A125" s="62" t="s">
        <v>248</v>
      </c>
      <c r="B125" s="59">
        <v>156678.8067292218</v>
      </c>
      <c r="C125" s="59">
        <v>49360.355405413691</v>
      </c>
      <c r="D125" s="59">
        <v>6474.676600124013</v>
      </c>
      <c r="E125" s="59">
        <v>82353.328752127098</v>
      </c>
      <c r="F125" s="59">
        <v>1217.5499164745538</v>
      </c>
      <c r="G125" s="59">
        <v>11084.932910304382</v>
      </c>
      <c r="H125" s="59">
        <v>6187.9631447780803</v>
      </c>
    </row>
    <row r="126" spans="1:8" x14ac:dyDescent="0.25">
      <c r="A126" s="62" t="s">
        <v>249</v>
      </c>
      <c r="B126" s="59">
        <v>-25480.799178898411</v>
      </c>
      <c r="C126" s="59">
        <v>-8027.5139295519066</v>
      </c>
      <c r="D126" s="59">
        <v>-1052.9818144530373</v>
      </c>
      <c r="E126" s="59">
        <v>-13393.187473487298</v>
      </c>
      <c r="F126" s="59">
        <v>-198.011113051108</v>
      </c>
      <c r="G126" s="59">
        <v>-1802.7514715961147</v>
      </c>
      <c r="H126" s="59">
        <v>-1006.353376758948</v>
      </c>
    </row>
    <row r="127" spans="1:8" x14ac:dyDescent="0.25">
      <c r="A127" s="62" t="s">
        <v>250</v>
      </c>
      <c r="B127" s="59">
        <v>-2311.1934635585108</v>
      </c>
      <c r="C127" s="59">
        <v>-728.12228503295148</v>
      </c>
      <c r="D127" s="59">
        <v>-95.508962247354916</v>
      </c>
      <c r="E127" s="59">
        <v>-1214.8067698980151</v>
      </c>
      <c r="F127" s="59">
        <v>-17.960268317433954</v>
      </c>
      <c r="G127" s="59">
        <v>-163.51557061930248</v>
      </c>
      <c r="H127" s="59">
        <v>-91.279607443453386</v>
      </c>
    </row>
    <row r="128" spans="1:8" x14ac:dyDescent="0.25">
      <c r="A128" s="62" t="s">
        <v>251</v>
      </c>
      <c r="B128" s="59">
        <v>-112.47996568531755</v>
      </c>
      <c r="C128" s="59">
        <v>-35.435878011320789</v>
      </c>
      <c r="D128" s="59">
        <v>-4.6481806761785176</v>
      </c>
      <c r="E128" s="59">
        <v>-59.121586291627601</v>
      </c>
      <c r="F128" s="59">
        <v>-0.87408103038403362</v>
      </c>
      <c r="G128" s="59">
        <v>-7.9578910473189097</v>
      </c>
      <c r="H128" s="59">
        <v>-4.442348628487701</v>
      </c>
    </row>
    <row r="129" spans="1:8" x14ac:dyDescent="0.25">
      <c r="A129" s="62" t="s">
        <v>252</v>
      </c>
      <c r="B129" s="59">
        <v>158239.02618983327</v>
      </c>
      <c r="C129" s="59">
        <v>49851.889574545596</v>
      </c>
      <c r="D129" s="59">
        <v>6539.1519216021625</v>
      </c>
      <c r="E129" s="59">
        <v>83173.409456387657</v>
      </c>
      <c r="F129" s="59">
        <v>1229.6743710425067</v>
      </c>
      <c r="G129" s="59">
        <v>11195.317514369686</v>
      </c>
      <c r="H129" s="59">
        <v>6249.5833518857007</v>
      </c>
    </row>
    <row r="130" spans="1:8" x14ac:dyDescent="0.25">
      <c r="A130" s="62" t="s">
        <v>253</v>
      </c>
      <c r="B130" s="59">
        <v>-70281.045142000003</v>
      </c>
      <c r="C130" s="59">
        <v>-22141.458943253685</v>
      </c>
      <c r="D130" s="59">
        <v>-2904.3305084624258</v>
      </c>
      <c r="E130" s="59">
        <v>-36941.039675040665</v>
      </c>
      <c r="F130" s="59">
        <v>-546.15351258241913</v>
      </c>
      <c r="G130" s="59">
        <v>-4972.3423769211213</v>
      </c>
      <c r="H130" s="59">
        <v>-2775.7201257396928</v>
      </c>
    </row>
    <row r="131" spans="1:8" x14ac:dyDescent="0.25">
      <c r="A131" s="62" t="s">
        <v>254</v>
      </c>
      <c r="B131" s="59">
        <v>13686.779487500004</v>
      </c>
      <c r="C131" s="59">
        <v>4311.9060832911255</v>
      </c>
      <c r="D131" s="59">
        <v>565.59960296305837</v>
      </c>
      <c r="E131" s="59">
        <v>7194.0288174388734</v>
      </c>
      <c r="F131" s="59">
        <v>106.35986812569487</v>
      </c>
      <c r="G131" s="59">
        <v>968.33155386018984</v>
      </c>
      <c r="H131" s="59">
        <v>540.5535618210622</v>
      </c>
    </row>
    <row r="132" spans="1:8" x14ac:dyDescent="0.25">
      <c r="A132" s="62" t="s">
        <v>228</v>
      </c>
      <c r="B132" s="59">
        <v>-248889.57500000004</v>
      </c>
      <c r="C132" s="59">
        <v>-78410.591292887795</v>
      </c>
      <c r="D132" s="59">
        <v>-10285.242407113365</v>
      </c>
      <c r="E132" s="59">
        <v>-130821.04351468341</v>
      </c>
      <c r="F132" s="59">
        <v>-1934.1191548411175</v>
      </c>
      <c r="G132" s="59">
        <v>-17608.79022851666</v>
      </c>
      <c r="H132" s="59">
        <v>-9829.7884019577232</v>
      </c>
    </row>
    <row r="133" spans="1:8" x14ac:dyDescent="0.25">
      <c r="A133" s="62" t="s">
        <v>255</v>
      </c>
      <c r="B133" s="59">
        <v>20012.378549852077</v>
      </c>
      <c r="C133" s="59">
        <v>0</v>
      </c>
      <c r="D133" s="59">
        <v>0</v>
      </c>
      <c r="E133" s="59">
        <v>20012.378549852077</v>
      </c>
      <c r="F133" s="59">
        <v>0</v>
      </c>
      <c r="G133" s="59">
        <v>0</v>
      </c>
      <c r="H133" s="59">
        <v>0</v>
      </c>
    </row>
    <row r="134" spans="1:8" x14ac:dyDescent="0.25">
      <c r="A134" s="62" t="s">
        <v>256</v>
      </c>
      <c r="B134" s="59">
        <v>10620.769161196433</v>
      </c>
      <c r="C134" s="59">
        <v>10620.769161196433</v>
      </c>
      <c r="D134" s="59">
        <v>0</v>
      </c>
      <c r="E134" s="59">
        <v>0</v>
      </c>
      <c r="F134" s="59">
        <v>0</v>
      </c>
      <c r="G134" s="59">
        <v>0</v>
      </c>
      <c r="H134" s="59">
        <v>0</v>
      </c>
    </row>
    <row r="135" spans="1:8" x14ac:dyDescent="0.25">
      <c r="A135" s="62" t="s">
        <v>257</v>
      </c>
      <c r="B135" s="59">
        <v>1402.9807399700767</v>
      </c>
      <c r="C135" s="59">
        <v>0</v>
      </c>
      <c r="D135" s="59">
        <v>1402.9807399700767</v>
      </c>
      <c r="E135" s="59">
        <v>0</v>
      </c>
      <c r="F135" s="59">
        <v>0</v>
      </c>
      <c r="G135" s="59">
        <v>0</v>
      </c>
      <c r="H135" s="59">
        <v>0</v>
      </c>
    </row>
    <row r="136" spans="1:8" x14ac:dyDescent="0.25">
      <c r="A136" s="62" t="s">
        <v>258</v>
      </c>
      <c r="B136" s="59">
        <v>283.37154898141966</v>
      </c>
      <c r="C136" s="59">
        <v>0</v>
      </c>
      <c r="D136" s="59">
        <v>0</v>
      </c>
      <c r="E136" s="59">
        <v>0</v>
      </c>
      <c r="F136" s="59">
        <v>283.37154898141966</v>
      </c>
      <c r="G136" s="59">
        <v>0</v>
      </c>
      <c r="H136" s="59">
        <v>0</v>
      </c>
    </row>
    <row r="137" spans="1:8" ht="15.75" thickBot="1" x14ac:dyDescent="0.3">
      <c r="A137" s="62" t="s">
        <v>259</v>
      </c>
      <c r="B137" s="59">
        <v>-32319.5</v>
      </c>
      <c r="C137" s="59">
        <v>0</v>
      </c>
      <c r="D137" s="59">
        <v>0</v>
      </c>
      <c r="E137" s="59">
        <v>0</v>
      </c>
      <c r="F137" s="59">
        <v>0</v>
      </c>
      <c r="G137" s="59">
        <v>-32319.5</v>
      </c>
      <c r="H137" s="59">
        <v>0</v>
      </c>
    </row>
    <row r="138" spans="1:8" x14ac:dyDescent="0.25">
      <c r="A138" s="63" t="s">
        <v>229</v>
      </c>
      <c r="B138" s="64">
        <v>41898182.216818817</v>
      </c>
      <c r="C138" s="64">
        <v>13210294.727855207</v>
      </c>
      <c r="D138" s="64">
        <v>1732825.2812416595</v>
      </c>
      <c r="E138" s="64">
        <v>22042485.272292331</v>
      </c>
      <c r="F138" s="64">
        <v>325873.85390876979</v>
      </c>
      <c r="G138" s="64">
        <v>2931952.1116660535</v>
      </c>
      <c r="H138" s="64">
        <v>1654750.9698547912</v>
      </c>
    </row>
    <row r="141" spans="1:8" x14ac:dyDescent="0.25">
      <c r="A141" s="39" t="s">
        <v>232</v>
      </c>
      <c r="B141" s="37">
        <f>+B18</f>
        <v>-7973660.3900000006</v>
      </c>
      <c r="C141" s="37">
        <f t="shared" ref="C141:H141" si="0">+C18</f>
        <v>-7973660.3900000006</v>
      </c>
      <c r="D141" s="37">
        <f t="shared" si="0"/>
        <v>0</v>
      </c>
      <c r="E141" s="37">
        <f t="shared" si="0"/>
        <v>0</v>
      </c>
      <c r="F141" s="37">
        <f t="shared" si="0"/>
        <v>0</v>
      </c>
      <c r="G141" s="37">
        <f t="shared" si="0"/>
        <v>0</v>
      </c>
      <c r="H141" s="37">
        <f t="shared" si="0"/>
        <v>0</v>
      </c>
    </row>
    <row r="142" spans="1:8" x14ac:dyDescent="0.25">
      <c r="A142" s="39" t="s">
        <v>233</v>
      </c>
      <c r="B142" s="37">
        <f>+B26</f>
        <v>-4.0017766878008842E-11</v>
      </c>
      <c r="C142" s="37">
        <f t="shared" ref="C142:H142" si="1">+C26</f>
        <v>16653.060036707971</v>
      </c>
      <c r="D142" s="37">
        <f t="shared" si="1"/>
        <v>2044.3721006631054</v>
      </c>
      <c r="E142" s="37">
        <f t="shared" si="1"/>
        <v>27373.418848115158</v>
      </c>
      <c r="F142" s="37">
        <f t="shared" si="1"/>
        <v>399.64966405003054</v>
      </c>
      <c r="G142" s="37">
        <f t="shared" si="1"/>
        <v>-46470.500649536305</v>
      </c>
      <c r="H142" s="37">
        <f t="shared" si="1"/>
        <v>0</v>
      </c>
    </row>
    <row r="143" spans="1:8" x14ac:dyDescent="0.25">
      <c r="A143" s="39" t="s">
        <v>234</v>
      </c>
      <c r="B143" s="37">
        <f>+B64-B18</f>
        <v>-52440048.822912805</v>
      </c>
      <c r="C143" s="37">
        <f t="shared" ref="C143:H143" si="2">+C64-C18</f>
        <v>-16520801.386046391</v>
      </c>
      <c r="D143" s="37">
        <f t="shared" si="2"/>
        <v>-2167059.8858329756</v>
      </c>
      <c r="E143" s="37">
        <f t="shared" si="2"/>
        <v>-27563476.328706812</v>
      </c>
      <c r="F143" s="37">
        <f t="shared" si="2"/>
        <v>-407511.25437535526</v>
      </c>
      <c r="G143" s="37">
        <f t="shared" si="2"/>
        <v>-3710102.4391875141</v>
      </c>
      <c r="H143" s="37">
        <f t="shared" si="2"/>
        <v>-2071097.5287637699</v>
      </c>
    </row>
    <row r="144" spans="1:8" s="39" customFormat="1" x14ac:dyDescent="0.25">
      <c r="A144" s="39" t="s">
        <v>235</v>
      </c>
      <c r="B144" s="37">
        <f>+B101</f>
        <v>41898182.21681881</v>
      </c>
      <c r="C144" s="37">
        <f t="shared" ref="C144:H144" si="3">+C101</f>
        <v>13210294.727855202</v>
      </c>
      <c r="D144" s="37">
        <f t="shared" si="3"/>
        <v>1732825.2812416595</v>
      </c>
      <c r="E144" s="37">
        <f t="shared" si="3"/>
        <v>22042485.272292331</v>
      </c>
      <c r="F144" s="37">
        <f t="shared" si="3"/>
        <v>325873.85390876973</v>
      </c>
      <c r="G144" s="37">
        <f t="shared" si="3"/>
        <v>2931952.1116660535</v>
      </c>
      <c r="H144" s="37">
        <f t="shared" si="3"/>
        <v>1654750.9698547905</v>
      </c>
    </row>
    <row r="145" spans="1:8" x14ac:dyDescent="0.25">
      <c r="A145" s="40" t="s">
        <v>52</v>
      </c>
      <c r="B145" s="41">
        <f>SUM(B141:B144)</f>
        <v>-18515526.996093996</v>
      </c>
      <c r="C145" s="41">
        <f t="shared" ref="C145:H145" si="4">SUM(C141:C144)</f>
        <v>-11267513.988154482</v>
      </c>
      <c r="D145" s="41">
        <f t="shared" si="4"/>
        <v>-432190.23249065317</v>
      </c>
      <c r="E145" s="41">
        <f t="shared" si="4"/>
        <v>-5493617.6375663653</v>
      </c>
      <c r="F145" s="41">
        <f t="shared" si="4"/>
        <v>-81237.750802535505</v>
      </c>
      <c r="G145" s="41">
        <f t="shared" si="4"/>
        <v>-824620.82817099709</v>
      </c>
      <c r="H145" s="41">
        <f t="shared" si="4"/>
        <v>-416346.55890897941</v>
      </c>
    </row>
  </sheetData>
  <mergeCells count="2">
    <mergeCell ref="B6:H6"/>
    <mergeCell ref="A6:A7"/>
  </mergeCells>
  <pageMargins left="0.7" right="0.7" top="0.75" bottom="0.75" header="0.3" footer="0.3"/>
  <pageSetup orientation="portrait" horizontalDpi="1200" verticalDpi="1200" r:id="rId1"/>
  <headerFooter>
    <oddHeader>&amp;L&amp;"Arial"&amp;10 &amp;D - &amp;T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633BE-D685-4F66-B387-933D8D9ED19D}">
  <sheetPr>
    <tabColor rgb="FF00B050"/>
  </sheetPr>
  <dimension ref="A1:K220"/>
  <sheetViews>
    <sheetView showGridLines="0" tabSelected="1" workbookViewId="0">
      <pane xSplit="1" ySplit="7" topLeftCell="B8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5" x14ac:dyDescent="0.25"/>
  <cols>
    <col min="1" max="1" width="86.28515625" bestFit="1" customWidth="1"/>
    <col min="2" max="9" width="17.5703125" customWidth="1"/>
    <col min="10" max="10" width="18" bestFit="1" customWidth="1"/>
  </cols>
  <sheetData>
    <row r="1" spans="1:11" s="65" customFormat="1" x14ac:dyDescent="0.25">
      <c r="A1" s="65" t="s">
        <v>268</v>
      </c>
    </row>
    <row r="2" spans="1:11" s="65" customFormat="1" x14ac:dyDescent="0.25">
      <c r="A2" s="65" t="s">
        <v>263</v>
      </c>
    </row>
    <row r="3" spans="1:11" ht="15.75" thickBot="1" x14ac:dyDescent="0.3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1" ht="15" customHeight="1" x14ac:dyDescent="0.25">
      <c r="A4" s="67" t="s">
        <v>236</v>
      </c>
      <c r="B4" s="65"/>
      <c r="C4" s="65"/>
      <c r="D4" s="65"/>
      <c r="E4" s="65"/>
      <c r="F4" s="65"/>
      <c r="G4" s="65"/>
      <c r="H4" s="65"/>
      <c r="I4" s="65"/>
      <c r="J4" s="65"/>
      <c r="K4" s="65"/>
    </row>
    <row r="5" spans="1:11" ht="15.75" thickBot="1" x14ac:dyDescent="0.3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</row>
    <row r="6" spans="1:11" ht="15.75" thickBot="1" x14ac:dyDescent="0.3">
      <c r="A6" s="94" t="s">
        <v>186</v>
      </c>
      <c r="B6" s="94" t="s">
        <v>211</v>
      </c>
      <c r="C6" s="94"/>
      <c r="D6" s="94"/>
      <c r="E6" s="94"/>
      <c r="F6" s="94"/>
      <c r="G6" s="94"/>
      <c r="H6" s="94"/>
      <c r="I6" s="94"/>
      <c r="J6" s="94"/>
      <c r="K6" s="94"/>
    </row>
    <row r="7" spans="1:11" ht="26.25" thickBot="1" x14ac:dyDescent="0.3">
      <c r="A7" s="94"/>
      <c r="B7" s="68" t="s">
        <v>11</v>
      </c>
      <c r="C7" s="68" t="s">
        <v>12</v>
      </c>
      <c r="D7" s="68" t="s">
        <v>13</v>
      </c>
      <c r="E7" s="68" t="s">
        <v>230</v>
      </c>
      <c r="F7" s="68" t="s">
        <v>14</v>
      </c>
      <c r="G7" s="68" t="s">
        <v>16</v>
      </c>
      <c r="H7" s="68" t="s">
        <v>17</v>
      </c>
      <c r="I7" s="68" t="s">
        <v>231</v>
      </c>
      <c r="J7" s="68" t="s">
        <v>18</v>
      </c>
      <c r="K7" s="68" t="s">
        <v>185</v>
      </c>
    </row>
    <row r="8" spans="1:11" x14ac:dyDescent="0.25">
      <c r="A8" s="69" t="s">
        <v>53</v>
      </c>
      <c r="B8" s="70"/>
      <c r="C8" s="70"/>
      <c r="D8" s="70"/>
      <c r="E8" s="70"/>
      <c r="F8" s="70"/>
      <c r="G8" s="70"/>
      <c r="H8" s="70"/>
      <c r="I8" s="70"/>
      <c r="J8" s="70"/>
      <c r="K8" s="71"/>
    </row>
    <row r="9" spans="1:11" x14ac:dyDescent="0.25">
      <c r="A9" s="72" t="s">
        <v>54</v>
      </c>
      <c r="B9" s="70"/>
      <c r="C9" s="70"/>
      <c r="D9" s="70"/>
      <c r="E9" s="70"/>
      <c r="F9" s="70"/>
      <c r="G9" s="70"/>
      <c r="H9" s="70"/>
      <c r="I9" s="70"/>
      <c r="J9" s="70"/>
      <c r="K9" s="71"/>
    </row>
    <row r="10" spans="1:11" x14ac:dyDescent="0.25">
      <c r="A10" s="73" t="s">
        <v>55</v>
      </c>
      <c r="B10" s="70"/>
      <c r="C10" s="70"/>
      <c r="D10" s="70"/>
      <c r="E10" s="70"/>
      <c r="F10" s="70"/>
      <c r="G10" s="70"/>
      <c r="H10" s="70"/>
      <c r="I10" s="70"/>
      <c r="J10" s="70"/>
      <c r="K10" s="71"/>
    </row>
    <row r="11" spans="1:11" x14ac:dyDescent="0.25">
      <c r="A11" s="74" t="s">
        <v>56</v>
      </c>
      <c r="B11" s="70"/>
      <c r="C11" s="70"/>
      <c r="D11" s="70"/>
      <c r="E11" s="70"/>
      <c r="F11" s="70"/>
      <c r="G11" s="70"/>
      <c r="H11" s="70"/>
      <c r="I11" s="70"/>
      <c r="J11" s="70"/>
      <c r="K11" s="71"/>
    </row>
    <row r="12" spans="1:11" ht="15.75" thickBot="1" x14ac:dyDescent="0.3">
      <c r="A12" s="75" t="s">
        <v>184</v>
      </c>
      <c r="B12" s="70">
        <v>18592920.706134763</v>
      </c>
      <c r="C12" s="70">
        <v>18592920.706134763</v>
      </c>
      <c r="D12" s="70">
        <v>0</v>
      </c>
      <c r="E12" s="70">
        <v>0</v>
      </c>
      <c r="F12" s="70">
        <v>18592920.706134763</v>
      </c>
      <c r="G12" s="70">
        <v>18592920.706134763</v>
      </c>
      <c r="H12" s="70">
        <v>0</v>
      </c>
      <c r="I12" s="70">
        <v>0</v>
      </c>
      <c r="J12" s="70">
        <v>18592920.706134763</v>
      </c>
      <c r="K12" s="76">
        <v>1</v>
      </c>
    </row>
    <row r="13" spans="1:11" x14ac:dyDescent="0.25">
      <c r="A13" s="77" t="s">
        <v>56</v>
      </c>
      <c r="B13" s="78">
        <v>18592920.706134763</v>
      </c>
      <c r="C13" s="78">
        <v>18592920.706134763</v>
      </c>
      <c r="D13" s="78">
        <v>0</v>
      </c>
      <c r="E13" s="78">
        <v>0</v>
      </c>
      <c r="F13" s="78">
        <v>18592920.706134763</v>
      </c>
      <c r="G13" s="78">
        <v>18592920.706134763</v>
      </c>
      <c r="H13" s="78">
        <v>0</v>
      </c>
      <c r="I13" s="78">
        <v>0</v>
      </c>
      <c r="J13" s="78">
        <v>18592920.706134763</v>
      </c>
      <c r="K13" s="79">
        <v>1</v>
      </c>
    </row>
    <row r="14" spans="1:11" x14ac:dyDescent="0.2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</row>
    <row r="15" spans="1:11" x14ac:dyDescent="0.25">
      <c r="A15" s="74" t="s">
        <v>57</v>
      </c>
      <c r="B15" s="70"/>
      <c r="C15" s="70"/>
      <c r="D15" s="70"/>
      <c r="E15" s="70"/>
      <c r="F15" s="70"/>
      <c r="G15" s="70"/>
      <c r="H15" s="70"/>
      <c r="I15" s="70"/>
      <c r="J15" s="70"/>
      <c r="K15" s="71"/>
    </row>
    <row r="16" spans="1:11" x14ac:dyDescent="0.25">
      <c r="A16" s="75" t="s">
        <v>183</v>
      </c>
      <c r="B16" s="70">
        <v>1361280.429638155</v>
      </c>
      <c r="C16" s="70">
        <v>1361280.429638155</v>
      </c>
      <c r="D16" s="70">
        <v>0</v>
      </c>
      <c r="E16" s="70">
        <v>0</v>
      </c>
      <c r="F16" s="70">
        <v>1361280.429638155</v>
      </c>
      <c r="G16" s="70">
        <v>1361280.429638155</v>
      </c>
      <c r="H16" s="70">
        <v>0</v>
      </c>
      <c r="I16" s="70">
        <v>0</v>
      </c>
      <c r="J16" s="70">
        <v>1361280.429638155</v>
      </c>
      <c r="K16" s="76">
        <v>1</v>
      </c>
    </row>
    <row r="17" spans="1:11" x14ac:dyDescent="0.25">
      <c r="A17" s="75" t="s">
        <v>182</v>
      </c>
      <c r="B17" s="70">
        <v>222871.69287991294</v>
      </c>
      <c r="C17" s="70">
        <v>222871.69287991294</v>
      </c>
      <c r="D17" s="70">
        <v>0</v>
      </c>
      <c r="E17" s="70">
        <v>0</v>
      </c>
      <c r="F17" s="70">
        <v>222871.69287991294</v>
      </c>
      <c r="G17" s="70">
        <v>222871.69287991294</v>
      </c>
      <c r="H17" s="70">
        <v>0</v>
      </c>
      <c r="I17" s="70">
        <v>0</v>
      </c>
      <c r="J17" s="70">
        <v>222871.69287991294</v>
      </c>
      <c r="K17" s="76">
        <v>1</v>
      </c>
    </row>
    <row r="18" spans="1:11" x14ac:dyDescent="0.25">
      <c r="A18" s="75" t="s">
        <v>181</v>
      </c>
      <c r="B18" s="70">
        <v>318069138.80011582</v>
      </c>
      <c r="C18" s="70">
        <v>318069138.80011582</v>
      </c>
      <c r="D18" s="70">
        <v>0</v>
      </c>
      <c r="E18" s="70">
        <v>0</v>
      </c>
      <c r="F18" s="70">
        <v>318069138.80011582</v>
      </c>
      <c r="G18" s="70">
        <v>318069138.80011582</v>
      </c>
      <c r="H18" s="70">
        <v>0</v>
      </c>
      <c r="I18" s="70">
        <v>0</v>
      </c>
      <c r="J18" s="70">
        <v>318069138.80011582</v>
      </c>
      <c r="K18" s="76">
        <v>1</v>
      </c>
    </row>
    <row r="19" spans="1:11" x14ac:dyDescent="0.25">
      <c r="A19" s="75" t="s">
        <v>180</v>
      </c>
      <c r="B19" s="70">
        <v>2891692.6937149265</v>
      </c>
      <c r="C19" s="70">
        <v>2891692.6937149265</v>
      </c>
      <c r="D19" s="70">
        <v>0</v>
      </c>
      <c r="E19" s="70">
        <v>0</v>
      </c>
      <c r="F19" s="70">
        <v>2891692.6937149265</v>
      </c>
      <c r="G19" s="70">
        <v>2891692.6937149265</v>
      </c>
      <c r="H19" s="70">
        <v>0</v>
      </c>
      <c r="I19" s="70">
        <v>0</v>
      </c>
      <c r="J19" s="70">
        <v>2891692.6937149265</v>
      </c>
      <c r="K19" s="76">
        <v>1</v>
      </c>
    </row>
    <row r="20" spans="1:11" x14ac:dyDescent="0.25">
      <c r="A20" s="75" t="s">
        <v>179</v>
      </c>
      <c r="B20" s="70">
        <v>20897241.540517204</v>
      </c>
      <c r="C20" s="70">
        <v>20897241.540517204</v>
      </c>
      <c r="D20" s="70">
        <v>0</v>
      </c>
      <c r="E20" s="70">
        <v>0</v>
      </c>
      <c r="F20" s="70">
        <v>20897241.540517204</v>
      </c>
      <c r="G20" s="70">
        <v>20897241.540517204</v>
      </c>
      <c r="H20" s="70">
        <v>0</v>
      </c>
      <c r="I20" s="70">
        <v>0</v>
      </c>
      <c r="J20" s="70">
        <v>20897241.540517204</v>
      </c>
      <c r="K20" s="76">
        <v>1</v>
      </c>
    </row>
    <row r="21" spans="1:11" x14ac:dyDescent="0.25">
      <c r="A21" s="75" t="s">
        <v>178</v>
      </c>
      <c r="B21" s="70">
        <v>113543645.19094294</v>
      </c>
      <c r="C21" s="70">
        <v>113543645.19094294</v>
      </c>
      <c r="D21" s="70">
        <v>0</v>
      </c>
      <c r="E21" s="70">
        <v>0</v>
      </c>
      <c r="F21" s="70">
        <v>113543645.19094294</v>
      </c>
      <c r="G21" s="70">
        <v>113543645.19094294</v>
      </c>
      <c r="H21" s="70">
        <v>0</v>
      </c>
      <c r="I21" s="70">
        <v>0</v>
      </c>
      <c r="J21" s="70">
        <v>113543645.19094294</v>
      </c>
      <c r="K21" s="76">
        <v>1</v>
      </c>
    </row>
    <row r="22" spans="1:11" x14ac:dyDescent="0.25">
      <c r="A22" s="75" t="s">
        <v>177</v>
      </c>
      <c r="B22" s="70">
        <v>24949408.111492924</v>
      </c>
      <c r="C22" s="70">
        <v>24949408.111492924</v>
      </c>
      <c r="D22" s="70">
        <v>0</v>
      </c>
      <c r="E22" s="70">
        <v>0</v>
      </c>
      <c r="F22" s="70">
        <v>24949408.111492924</v>
      </c>
      <c r="G22" s="70">
        <v>24949408.111492924</v>
      </c>
      <c r="H22" s="70">
        <v>0</v>
      </c>
      <c r="I22" s="70">
        <v>0</v>
      </c>
      <c r="J22" s="70">
        <v>24949408.111492924</v>
      </c>
      <c r="K22" s="76">
        <v>1</v>
      </c>
    </row>
    <row r="23" spans="1:11" x14ac:dyDescent="0.25">
      <c r="A23" s="75" t="s">
        <v>176</v>
      </c>
      <c r="B23" s="70">
        <v>5712942.3218917996</v>
      </c>
      <c r="C23" s="70">
        <v>5712942.3218917996</v>
      </c>
      <c r="D23" s="70">
        <v>0</v>
      </c>
      <c r="E23" s="70">
        <v>0</v>
      </c>
      <c r="F23" s="70">
        <v>5712942.3218917996</v>
      </c>
      <c r="G23" s="70">
        <v>5712942.3218917996</v>
      </c>
      <c r="H23" s="70">
        <v>0</v>
      </c>
      <c r="I23" s="70">
        <v>0</v>
      </c>
      <c r="J23" s="70">
        <v>5712942.3218917996</v>
      </c>
      <c r="K23" s="76">
        <v>1</v>
      </c>
    </row>
    <row r="24" spans="1:11" x14ac:dyDescent="0.25">
      <c r="A24" s="75" t="s">
        <v>175</v>
      </c>
      <c r="B24" s="70">
        <v>7917129.3866669405</v>
      </c>
      <c r="C24" s="70">
        <v>7917129.3866669405</v>
      </c>
      <c r="D24" s="70">
        <v>0</v>
      </c>
      <c r="E24" s="70">
        <v>0</v>
      </c>
      <c r="F24" s="70">
        <v>7917129.3866669405</v>
      </c>
      <c r="G24" s="70">
        <v>7917129.3866669405</v>
      </c>
      <c r="H24" s="70">
        <v>0</v>
      </c>
      <c r="I24" s="70">
        <v>0</v>
      </c>
      <c r="J24" s="70">
        <v>7917129.3866669405</v>
      </c>
      <c r="K24" s="76">
        <v>1</v>
      </c>
    </row>
    <row r="25" spans="1:11" x14ac:dyDescent="0.25">
      <c r="A25" s="75" t="s">
        <v>174</v>
      </c>
      <c r="B25" s="70">
        <v>2246666.1610924178</v>
      </c>
      <c r="C25" s="70">
        <v>2246666.1610924178</v>
      </c>
      <c r="D25" s="70">
        <v>0</v>
      </c>
      <c r="E25" s="70">
        <v>0</v>
      </c>
      <c r="F25" s="70">
        <v>2246666.1610924178</v>
      </c>
      <c r="G25" s="70">
        <v>2246666.1610924178</v>
      </c>
      <c r="H25" s="70">
        <v>0</v>
      </c>
      <c r="I25" s="70">
        <v>0</v>
      </c>
      <c r="J25" s="70">
        <v>2246666.1610924178</v>
      </c>
      <c r="K25" s="76">
        <v>1</v>
      </c>
    </row>
    <row r="26" spans="1:11" x14ac:dyDescent="0.25">
      <c r="A26" s="75" t="s">
        <v>173</v>
      </c>
      <c r="B26" s="70">
        <v>3835810.8608887969</v>
      </c>
      <c r="C26" s="70">
        <v>3835810.8608887969</v>
      </c>
      <c r="D26" s="70">
        <v>0</v>
      </c>
      <c r="E26" s="70">
        <v>0</v>
      </c>
      <c r="F26" s="70">
        <v>3835810.8608887969</v>
      </c>
      <c r="G26" s="70">
        <v>3835810.8608887969</v>
      </c>
      <c r="H26" s="70">
        <v>0</v>
      </c>
      <c r="I26" s="70">
        <v>0</v>
      </c>
      <c r="J26" s="70">
        <v>3835810.8608887969</v>
      </c>
      <c r="K26" s="76">
        <v>1</v>
      </c>
    </row>
    <row r="27" spans="1:11" x14ac:dyDescent="0.25">
      <c r="A27" s="75" t="s">
        <v>172</v>
      </c>
      <c r="B27" s="70">
        <v>2078077.5132405499</v>
      </c>
      <c r="C27" s="70">
        <v>2078077.5132405499</v>
      </c>
      <c r="D27" s="70">
        <v>0</v>
      </c>
      <c r="E27" s="70">
        <v>0</v>
      </c>
      <c r="F27" s="70">
        <v>2078077.5132405499</v>
      </c>
      <c r="G27" s="70">
        <v>2078077.5132405499</v>
      </c>
      <c r="H27" s="70">
        <v>0</v>
      </c>
      <c r="I27" s="70">
        <v>0</v>
      </c>
      <c r="J27" s="70">
        <v>2078077.5132405499</v>
      </c>
      <c r="K27" s="76">
        <v>1</v>
      </c>
    </row>
    <row r="28" spans="1:11" x14ac:dyDescent="0.25">
      <c r="A28" s="75" t="s">
        <v>171</v>
      </c>
      <c r="B28" s="70">
        <v>37706976.287613474</v>
      </c>
      <c r="C28" s="70">
        <v>37706976.287613474</v>
      </c>
      <c r="D28" s="70">
        <v>-37706976.287613474</v>
      </c>
      <c r="E28" s="70">
        <v>32504054.248599868</v>
      </c>
      <c r="F28" s="70">
        <v>32504054.248599868</v>
      </c>
      <c r="G28" s="70">
        <v>37706976.287613474</v>
      </c>
      <c r="H28" s="70">
        <v>-37706976.287613474</v>
      </c>
      <c r="I28" s="70">
        <v>32504054.248599868</v>
      </c>
      <c r="J28" s="70">
        <v>32504054.248599868</v>
      </c>
      <c r="K28" s="76">
        <v>1</v>
      </c>
    </row>
    <row r="29" spans="1:11" x14ac:dyDescent="0.25">
      <c r="A29" s="75" t="s">
        <v>170</v>
      </c>
      <c r="B29" s="70">
        <v>10439101.270241354</v>
      </c>
      <c r="C29" s="70">
        <v>10439101.270241354</v>
      </c>
      <c r="D29" s="70">
        <v>-10439101.270241354</v>
      </c>
      <c r="E29" s="70">
        <v>9129741.2205460928</v>
      </c>
      <c r="F29" s="70">
        <v>9129741.2205460928</v>
      </c>
      <c r="G29" s="70">
        <v>10439101.270241354</v>
      </c>
      <c r="H29" s="70">
        <v>-10439101.270241354</v>
      </c>
      <c r="I29" s="70">
        <v>9129741.2205460928</v>
      </c>
      <c r="J29" s="70">
        <v>9129741.2205460928</v>
      </c>
      <c r="K29" s="76">
        <v>1</v>
      </c>
    </row>
    <row r="30" spans="1:11" x14ac:dyDescent="0.25">
      <c r="A30" s="75" t="s">
        <v>169</v>
      </c>
      <c r="B30" s="70">
        <v>591089.92332328926</v>
      </c>
      <c r="C30" s="70">
        <v>591089.92332328926</v>
      </c>
      <c r="D30" s="70">
        <v>-591089.92332328926</v>
      </c>
      <c r="E30" s="70">
        <v>513227.53621653363</v>
      </c>
      <c r="F30" s="70">
        <v>513227.53621653363</v>
      </c>
      <c r="G30" s="70">
        <v>591089.92332328926</v>
      </c>
      <c r="H30" s="70">
        <v>-591089.92332328926</v>
      </c>
      <c r="I30" s="70">
        <v>513227.53621653363</v>
      </c>
      <c r="J30" s="70">
        <v>513227.53621653363</v>
      </c>
      <c r="K30" s="76">
        <v>1</v>
      </c>
    </row>
    <row r="31" spans="1:11" x14ac:dyDescent="0.25">
      <c r="A31" s="75" t="s">
        <v>168</v>
      </c>
      <c r="B31" s="70">
        <v>830483.65223894245</v>
      </c>
      <c r="C31" s="70">
        <v>830483.65223894245</v>
      </c>
      <c r="D31" s="70">
        <v>-830483.65223894245</v>
      </c>
      <c r="E31" s="70">
        <v>702601.77615216805</v>
      </c>
      <c r="F31" s="70">
        <v>702601.77615216805</v>
      </c>
      <c r="G31" s="70">
        <v>830483.65223894245</v>
      </c>
      <c r="H31" s="70">
        <v>-830483.65223894245</v>
      </c>
      <c r="I31" s="70">
        <v>702601.77615216805</v>
      </c>
      <c r="J31" s="70">
        <v>702601.77615216805</v>
      </c>
      <c r="K31" s="76">
        <v>1</v>
      </c>
    </row>
    <row r="32" spans="1:11" ht="15.75" thickBot="1" x14ac:dyDescent="0.3">
      <c r="A32" s="75" t="s">
        <v>167</v>
      </c>
      <c r="B32" s="70">
        <v>52257049.915664025</v>
      </c>
      <c r="C32" s="70">
        <v>52257049.915664025</v>
      </c>
      <c r="D32" s="70">
        <v>0</v>
      </c>
      <c r="E32" s="70">
        <v>0</v>
      </c>
      <c r="F32" s="70">
        <v>52257049.915664025</v>
      </c>
      <c r="G32" s="70">
        <v>52257049.915664025</v>
      </c>
      <c r="H32" s="70">
        <v>0</v>
      </c>
      <c r="I32" s="70">
        <v>0</v>
      </c>
      <c r="J32" s="70">
        <v>52257049.915664025</v>
      </c>
      <c r="K32" s="76">
        <v>1</v>
      </c>
    </row>
    <row r="33" spans="1:11" x14ac:dyDescent="0.25">
      <c r="A33" s="77" t="s">
        <v>57</v>
      </c>
      <c r="B33" s="78">
        <v>605550605.75216353</v>
      </c>
      <c r="C33" s="78">
        <v>605550605.75216353</v>
      </c>
      <c r="D33" s="78">
        <v>-49567651.133417062</v>
      </c>
      <c r="E33" s="78">
        <v>42849624.781514667</v>
      </c>
      <c r="F33" s="78">
        <v>598832579.40026104</v>
      </c>
      <c r="G33" s="78">
        <v>605550605.75216353</v>
      </c>
      <c r="H33" s="78">
        <v>-49567651.133417062</v>
      </c>
      <c r="I33" s="78">
        <v>42849624.781514667</v>
      </c>
      <c r="J33" s="78">
        <v>598832579.40026104</v>
      </c>
      <c r="K33" s="79">
        <v>17</v>
      </c>
    </row>
    <row r="34" spans="1:11" x14ac:dyDescent="0.25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</row>
    <row r="35" spans="1:11" x14ac:dyDescent="0.25">
      <c r="A35" s="74" t="s">
        <v>58</v>
      </c>
      <c r="B35" s="70"/>
      <c r="C35" s="70"/>
      <c r="D35" s="70"/>
      <c r="E35" s="70"/>
      <c r="F35" s="70"/>
      <c r="G35" s="70"/>
      <c r="H35" s="70"/>
      <c r="I35" s="70"/>
      <c r="J35" s="70"/>
      <c r="K35" s="71"/>
    </row>
    <row r="36" spans="1:11" x14ac:dyDescent="0.25">
      <c r="A36" s="75" t="s">
        <v>166</v>
      </c>
      <c r="B36" s="70">
        <v>8748147.3499999978</v>
      </c>
      <c r="C36" s="70">
        <v>8748147.3499999978</v>
      </c>
      <c r="D36" s="70">
        <v>0</v>
      </c>
      <c r="E36" s="70">
        <v>0</v>
      </c>
      <c r="F36" s="70">
        <v>8748147.3499999978</v>
      </c>
      <c r="G36" s="70">
        <v>8748147.3499999978</v>
      </c>
      <c r="H36" s="70">
        <v>0</v>
      </c>
      <c r="I36" s="70">
        <v>0</v>
      </c>
      <c r="J36" s="70">
        <v>8748147.3499999978</v>
      </c>
      <c r="K36" s="76">
        <v>1</v>
      </c>
    </row>
    <row r="37" spans="1:11" x14ac:dyDescent="0.25">
      <c r="A37" s="75" t="s">
        <v>165</v>
      </c>
      <c r="B37" s="70">
        <v>11608814.930000005</v>
      </c>
      <c r="C37" s="70">
        <v>11608814.930000005</v>
      </c>
      <c r="D37" s="70">
        <v>0</v>
      </c>
      <c r="E37" s="70">
        <v>0</v>
      </c>
      <c r="F37" s="70">
        <v>11608814.930000005</v>
      </c>
      <c r="G37" s="70">
        <v>11608814.930000005</v>
      </c>
      <c r="H37" s="70">
        <v>0</v>
      </c>
      <c r="I37" s="70">
        <v>0</v>
      </c>
      <c r="J37" s="70">
        <v>11608814.930000005</v>
      </c>
      <c r="K37" s="76">
        <v>1</v>
      </c>
    </row>
    <row r="38" spans="1:11" x14ac:dyDescent="0.25">
      <c r="A38" s="75" t="s">
        <v>164</v>
      </c>
      <c r="B38" s="70">
        <v>-159337.83000000002</v>
      </c>
      <c r="C38" s="70">
        <v>-159337.83000000002</v>
      </c>
      <c r="D38" s="70">
        <v>159337.83000000002</v>
      </c>
      <c r="E38" s="70">
        <v>-147081.07384615386</v>
      </c>
      <c r="F38" s="70">
        <v>-147081.07384615386</v>
      </c>
      <c r="G38" s="70">
        <v>-159337.83000000002</v>
      </c>
      <c r="H38" s="70">
        <v>159337.83000000002</v>
      </c>
      <c r="I38" s="70">
        <v>-147081.07384615386</v>
      </c>
      <c r="J38" s="70">
        <v>-147081.07384615386</v>
      </c>
      <c r="K38" s="76">
        <v>1</v>
      </c>
    </row>
    <row r="39" spans="1:11" x14ac:dyDescent="0.25">
      <c r="A39" s="75" t="s">
        <v>163</v>
      </c>
      <c r="B39" s="70">
        <v>5444322.2938461537</v>
      </c>
      <c r="C39" s="70">
        <v>5444322.2938461537</v>
      </c>
      <c r="D39" s="70">
        <v>0</v>
      </c>
      <c r="E39" s="70">
        <v>0</v>
      </c>
      <c r="F39" s="70">
        <v>5444322.2938461537</v>
      </c>
      <c r="G39" s="70">
        <v>5444322.2938461537</v>
      </c>
      <c r="H39" s="70">
        <v>0</v>
      </c>
      <c r="I39" s="70">
        <v>0</v>
      </c>
      <c r="J39" s="70">
        <v>5444322.2938461537</v>
      </c>
      <c r="K39" s="76">
        <v>1</v>
      </c>
    </row>
    <row r="40" spans="1:11" x14ac:dyDescent="0.25">
      <c r="A40" s="75" t="s">
        <v>162</v>
      </c>
      <c r="B40" s="70">
        <v>21656835</v>
      </c>
      <c r="C40" s="70">
        <v>21656835</v>
      </c>
      <c r="D40" s="70">
        <v>0</v>
      </c>
      <c r="E40" s="70">
        <v>0</v>
      </c>
      <c r="F40" s="70">
        <v>21656835</v>
      </c>
      <c r="G40" s="70">
        <v>21656835</v>
      </c>
      <c r="H40" s="70">
        <v>0</v>
      </c>
      <c r="I40" s="70">
        <v>0</v>
      </c>
      <c r="J40" s="70">
        <v>21656835</v>
      </c>
      <c r="K40" s="76">
        <v>1</v>
      </c>
    </row>
    <row r="41" spans="1:11" ht="15.75" thickBot="1" x14ac:dyDescent="0.3">
      <c r="A41" s="75" t="s">
        <v>161</v>
      </c>
      <c r="B41" s="70">
        <v>9677542</v>
      </c>
      <c r="C41" s="70">
        <v>9677542</v>
      </c>
      <c r="D41" s="70">
        <v>-9677542</v>
      </c>
      <c r="E41" s="70">
        <v>0</v>
      </c>
      <c r="F41" s="70">
        <v>0</v>
      </c>
      <c r="G41" s="70">
        <v>9677542</v>
      </c>
      <c r="H41" s="70">
        <v>-9677542</v>
      </c>
      <c r="I41" s="70">
        <v>0</v>
      </c>
      <c r="J41" s="70">
        <v>0</v>
      </c>
      <c r="K41" s="76">
        <v>1</v>
      </c>
    </row>
    <row r="42" spans="1:11" x14ac:dyDescent="0.25">
      <c r="A42" s="77" t="s">
        <v>58</v>
      </c>
      <c r="B42" s="78">
        <v>56976323.743846156</v>
      </c>
      <c r="C42" s="78">
        <v>56976323.743846156</v>
      </c>
      <c r="D42" s="78">
        <v>-9518204.1699999999</v>
      </c>
      <c r="E42" s="78">
        <v>-147081.07384615386</v>
      </c>
      <c r="F42" s="78">
        <v>47311038.5</v>
      </c>
      <c r="G42" s="78">
        <v>56976323.743846156</v>
      </c>
      <c r="H42" s="78">
        <v>-9518204.1699999999</v>
      </c>
      <c r="I42" s="78">
        <v>-147081.07384615386</v>
      </c>
      <c r="J42" s="78">
        <v>47311038.5</v>
      </c>
      <c r="K42" s="79">
        <v>6</v>
      </c>
    </row>
    <row r="43" spans="1:11" ht="15.75" thickBot="1" x14ac:dyDescent="0.3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</row>
    <row r="44" spans="1:11" x14ac:dyDescent="0.25">
      <c r="A44" s="80" t="s">
        <v>55</v>
      </c>
      <c r="B44" s="81">
        <v>681119850.2021445</v>
      </c>
      <c r="C44" s="81">
        <v>681119850.2021445</v>
      </c>
      <c r="D44" s="81">
        <v>-59085855.303417064</v>
      </c>
      <c r="E44" s="81">
        <v>42702543.707668513</v>
      </c>
      <c r="F44" s="81">
        <v>664736538.60639584</v>
      </c>
      <c r="G44" s="81">
        <v>681119850.2021445</v>
      </c>
      <c r="H44" s="81">
        <v>-59085855.303417064</v>
      </c>
      <c r="I44" s="81">
        <v>42702543.707668513</v>
      </c>
      <c r="J44" s="81">
        <v>664736538.60639584</v>
      </c>
      <c r="K44" s="71">
        <v>24</v>
      </c>
    </row>
    <row r="45" spans="1:11" x14ac:dyDescent="0.25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</row>
    <row r="46" spans="1:11" x14ac:dyDescent="0.25">
      <c r="A46" s="73" t="s">
        <v>59</v>
      </c>
      <c r="B46" s="70"/>
      <c r="C46" s="70"/>
      <c r="D46" s="70"/>
      <c r="E46" s="70"/>
      <c r="F46" s="70"/>
      <c r="G46" s="70"/>
      <c r="H46" s="70"/>
      <c r="I46" s="70"/>
      <c r="J46" s="70"/>
      <c r="K46" s="71"/>
    </row>
    <row r="47" spans="1:11" x14ac:dyDescent="0.25">
      <c r="A47" s="75" t="s">
        <v>160</v>
      </c>
      <c r="B47" s="70">
        <v>207587.98155754386</v>
      </c>
      <c r="C47" s="70">
        <v>207587.98155754386</v>
      </c>
      <c r="D47" s="70">
        <v>0</v>
      </c>
      <c r="E47" s="70">
        <v>0</v>
      </c>
      <c r="F47" s="70">
        <v>207587.98155754386</v>
      </c>
      <c r="G47" s="70">
        <v>207587.98155754386</v>
      </c>
      <c r="H47" s="70">
        <v>0</v>
      </c>
      <c r="I47" s="70">
        <v>0</v>
      </c>
      <c r="J47" s="70">
        <v>207587.98155754386</v>
      </c>
      <c r="K47" s="76">
        <v>1</v>
      </c>
    </row>
    <row r="48" spans="1:11" x14ac:dyDescent="0.25">
      <c r="A48" s="75" t="s">
        <v>159</v>
      </c>
      <c r="B48" s="70">
        <v>15259274.220128398</v>
      </c>
      <c r="C48" s="70">
        <v>15259274.220128398</v>
      </c>
      <c r="D48" s="70">
        <v>0</v>
      </c>
      <c r="E48" s="70">
        <v>0</v>
      </c>
      <c r="F48" s="70">
        <v>15259274.220128398</v>
      </c>
      <c r="G48" s="70">
        <v>15259274.220128398</v>
      </c>
      <c r="H48" s="70">
        <v>0</v>
      </c>
      <c r="I48" s="70">
        <v>0</v>
      </c>
      <c r="J48" s="70">
        <v>15259274.220128398</v>
      </c>
      <c r="K48" s="76">
        <v>1</v>
      </c>
    </row>
    <row r="49" spans="1:11" x14ac:dyDescent="0.25">
      <c r="A49" s="75" t="s">
        <v>158</v>
      </c>
      <c r="B49" s="70">
        <v>11843802.433033768</v>
      </c>
      <c r="C49" s="70">
        <v>11843802.433033768</v>
      </c>
      <c r="D49" s="70">
        <v>0</v>
      </c>
      <c r="E49" s="70">
        <v>0</v>
      </c>
      <c r="F49" s="70">
        <v>11843802.433033768</v>
      </c>
      <c r="G49" s="70">
        <v>11843802.433033768</v>
      </c>
      <c r="H49" s="70">
        <v>0</v>
      </c>
      <c r="I49" s="70">
        <v>0</v>
      </c>
      <c r="J49" s="70">
        <v>11843802.433033768</v>
      </c>
      <c r="K49" s="76">
        <v>1</v>
      </c>
    </row>
    <row r="50" spans="1:11" x14ac:dyDescent="0.25">
      <c r="A50" s="75" t="s">
        <v>157</v>
      </c>
      <c r="B50" s="70">
        <v>2601.686923076923</v>
      </c>
      <c r="C50" s="70">
        <v>2601.686923076923</v>
      </c>
      <c r="D50" s="70">
        <v>0</v>
      </c>
      <c r="E50" s="70">
        <v>0</v>
      </c>
      <c r="F50" s="70">
        <v>2601.686923076923</v>
      </c>
      <c r="G50" s="70">
        <v>2601.686923076923</v>
      </c>
      <c r="H50" s="70">
        <v>0</v>
      </c>
      <c r="I50" s="70">
        <v>0</v>
      </c>
      <c r="J50" s="70">
        <v>2601.686923076923</v>
      </c>
      <c r="K50" s="76">
        <v>1</v>
      </c>
    </row>
    <row r="51" spans="1:11" ht="15.75" thickBot="1" x14ac:dyDescent="0.3">
      <c r="A51" s="75" t="s">
        <v>156</v>
      </c>
      <c r="B51" s="70">
        <v>3555214.0227053412</v>
      </c>
      <c r="C51" s="70">
        <v>3555214.0227053412</v>
      </c>
      <c r="D51" s="70">
        <v>-3555214.0227053412</v>
      </c>
      <c r="E51" s="70">
        <v>879173.84259832825</v>
      </c>
      <c r="F51" s="70">
        <v>879173.84259832825</v>
      </c>
      <c r="G51" s="70">
        <v>3555214.0227053412</v>
      </c>
      <c r="H51" s="70">
        <v>-3555214.0227053412</v>
      </c>
      <c r="I51" s="70">
        <v>879173.84259832825</v>
      </c>
      <c r="J51" s="70">
        <v>879173.84259832825</v>
      </c>
      <c r="K51" s="76">
        <v>1</v>
      </c>
    </row>
    <row r="52" spans="1:11" x14ac:dyDescent="0.25">
      <c r="A52" s="80" t="s">
        <v>59</v>
      </c>
      <c r="B52" s="81">
        <v>30868480.344348129</v>
      </c>
      <c r="C52" s="81">
        <v>30868480.344348129</v>
      </c>
      <c r="D52" s="81">
        <v>-3555214.0227053412</v>
      </c>
      <c r="E52" s="81">
        <v>879173.84259832825</v>
      </c>
      <c r="F52" s="81">
        <v>28192440.164241113</v>
      </c>
      <c r="G52" s="81">
        <v>30868480.344348129</v>
      </c>
      <c r="H52" s="81">
        <v>-3555214.0227053412</v>
      </c>
      <c r="I52" s="81">
        <v>879173.84259832825</v>
      </c>
      <c r="J52" s="81">
        <v>28192440.164241113</v>
      </c>
      <c r="K52" s="71">
        <v>5</v>
      </c>
    </row>
    <row r="53" spans="1:11" x14ac:dyDescent="0.25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x14ac:dyDescent="0.25">
      <c r="A54" s="73" t="s">
        <v>60</v>
      </c>
      <c r="B54" s="70"/>
      <c r="C54" s="70"/>
      <c r="D54" s="70"/>
      <c r="E54" s="70"/>
      <c r="F54" s="70"/>
      <c r="G54" s="70"/>
      <c r="H54" s="70"/>
      <c r="I54" s="70"/>
      <c r="J54" s="70"/>
      <c r="K54" s="71"/>
    </row>
    <row r="55" spans="1:11" x14ac:dyDescent="0.25">
      <c r="A55" s="74" t="s">
        <v>61</v>
      </c>
      <c r="B55" s="70"/>
      <c r="C55" s="70"/>
      <c r="D55" s="70"/>
      <c r="E55" s="70"/>
      <c r="F55" s="70"/>
      <c r="G55" s="70"/>
      <c r="H55" s="70"/>
      <c r="I55" s="70"/>
      <c r="J55" s="70"/>
      <c r="K55" s="71"/>
    </row>
    <row r="56" spans="1:11" ht="15.75" thickBot="1" x14ac:dyDescent="0.3">
      <c r="A56" s="75" t="s">
        <v>155</v>
      </c>
      <c r="B56" s="70">
        <v>-3216177.405911989</v>
      </c>
      <c r="C56" s="70">
        <v>-3216177.405911989</v>
      </c>
      <c r="D56" s="70">
        <v>0</v>
      </c>
      <c r="E56" s="70">
        <v>0</v>
      </c>
      <c r="F56" s="70">
        <v>-3216177.405911989</v>
      </c>
      <c r="G56" s="70">
        <v>-3216177.405911989</v>
      </c>
      <c r="H56" s="70">
        <v>0</v>
      </c>
      <c r="I56" s="70">
        <v>0</v>
      </c>
      <c r="J56" s="70">
        <v>-3216177.405911989</v>
      </c>
      <c r="K56" s="76">
        <v>1</v>
      </c>
    </row>
    <row r="57" spans="1:11" x14ac:dyDescent="0.25">
      <c r="A57" s="77" t="s">
        <v>61</v>
      </c>
      <c r="B57" s="78">
        <v>-3216177.405911989</v>
      </c>
      <c r="C57" s="78">
        <v>-3216177.405911989</v>
      </c>
      <c r="D57" s="78">
        <v>0</v>
      </c>
      <c r="E57" s="78">
        <v>0</v>
      </c>
      <c r="F57" s="78">
        <v>-3216177.405911989</v>
      </c>
      <c r="G57" s="78">
        <v>-3216177.405911989</v>
      </c>
      <c r="H57" s="78">
        <v>0</v>
      </c>
      <c r="I57" s="78">
        <v>0</v>
      </c>
      <c r="J57" s="78">
        <v>-3216177.405911989</v>
      </c>
      <c r="K57" s="79">
        <v>1</v>
      </c>
    </row>
    <row r="58" spans="1:11" x14ac:dyDescent="0.25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</row>
    <row r="59" spans="1:11" x14ac:dyDescent="0.25">
      <c r="A59" s="74" t="s">
        <v>62</v>
      </c>
      <c r="B59" s="70"/>
      <c r="C59" s="70"/>
      <c r="D59" s="70"/>
      <c r="E59" s="70"/>
      <c r="F59" s="70"/>
      <c r="G59" s="70"/>
      <c r="H59" s="70"/>
      <c r="I59" s="70"/>
      <c r="J59" s="70"/>
      <c r="K59" s="71"/>
    </row>
    <row r="60" spans="1:11" x14ac:dyDescent="0.25">
      <c r="A60" s="75" t="s">
        <v>154</v>
      </c>
      <c r="B60" s="70">
        <v>-13416.049999999997</v>
      </c>
      <c r="C60" s="70">
        <v>-13416.049999999997</v>
      </c>
      <c r="D60" s="70">
        <v>0</v>
      </c>
      <c r="E60" s="70">
        <v>0</v>
      </c>
      <c r="F60" s="70">
        <v>-13416.049999999997</v>
      </c>
      <c r="G60" s="70">
        <v>-13416.049999999997</v>
      </c>
      <c r="H60" s="70">
        <v>0</v>
      </c>
      <c r="I60" s="70">
        <v>0</v>
      </c>
      <c r="J60" s="70">
        <v>-13416.049999999997</v>
      </c>
      <c r="K60" s="76">
        <v>1</v>
      </c>
    </row>
    <row r="61" spans="1:11" x14ac:dyDescent="0.25">
      <c r="A61" s="75" t="s">
        <v>153</v>
      </c>
      <c r="B61" s="70">
        <v>31592.84811352324</v>
      </c>
      <c r="C61" s="70">
        <v>31592.84811352324</v>
      </c>
      <c r="D61" s="70">
        <v>0</v>
      </c>
      <c r="E61" s="70">
        <v>-721.97452892018191</v>
      </c>
      <c r="F61" s="70">
        <v>30870.873584603058</v>
      </c>
      <c r="G61" s="70">
        <v>31592.84811352324</v>
      </c>
      <c r="H61" s="70">
        <v>0</v>
      </c>
      <c r="I61" s="70">
        <v>-721.97452892018191</v>
      </c>
      <c r="J61" s="70">
        <v>30870.873584603058</v>
      </c>
      <c r="K61" s="76">
        <v>1</v>
      </c>
    </row>
    <row r="62" spans="1:11" x14ac:dyDescent="0.25">
      <c r="A62" s="75" t="s">
        <v>152</v>
      </c>
      <c r="B62" s="70">
        <v>-132914873.78508022</v>
      </c>
      <c r="C62" s="70">
        <v>-132914873.78508022</v>
      </c>
      <c r="D62" s="70">
        <v>0</v>
      </c>
      <c r="E62" s="70">
        <v>1160175.7402571652</v>
      </c>
      <c r="F62" s="70">
        <v>-131754698.04482307</v>
      </c>
      <c r="G62" s="70">
        <v>-132914873.78508022</v>
      </c>
      <c r="H62" s="70">
        <v>0</v>
      </c>
      <c r="I62" s="70">
        <v>1160175.7402571652</v>
      </c>
      <c r="J62" s="70">
        <v>-131754698.04482307</v>
      </c>
      <c r="K62" s="76">
        <v>1</v>
      </c>
    </row>
    <row r="63" spans="1:11" x14ac:dyDescent="0.25">
      <c r="A63" s="75" t="s">
        <v>151</v>
      </c>
      <c r="B63" s="70">
        <v>-412535.57674540672</v>
      </c>
      <c r="C63" s="70">
        <v>-412535.57674540672</v>
      </c>
      <c r="D63" s="70">
        <v>0</v>
      </c>
      <c r="E63" s="70">
        <v>12484.567828603562</v>
      </c>
      <c r="F63" s="70">
        <v>-400051.00891680317</v>
      </c>
      <c r="G63" s="70">
        <v>-412535.57674540672</v>
      </c>
      <c r="H63" s="70">
        <v>0</v>
      </c>
      <c r="I63" s="70">
        <v>12484.567828603562</v>
      </c>
      <c r="J63" s="70">
        <v>-400051.00891680317</v>
      </c>
      <c r="K63" s="76">
        <v>1</v>
      </c>
    </row>
    <row r="64" spans="1:11" x14ac:dyDescent="0.25">
      <c r="A64" s="75" t="s">
        <v>150</v>
      </c>
      <c r="B64" s="70">
        <v>-5825522.0140800588</v>
      </c>
      <c r="C64" s="70">
        <v>-5825522.0140800588</v>
      </c>
      <c r="D64" s="70">
        <v>0</v>
      </c>
      <c r="E64" s="70">
        <v>71744.604010275318</v>
      </c>
      <c r="F64" s="70">
        <v>-5753777.4100697832</v>
      </c>
      <c r="G64" s="70">
        <v>-5825522.0140800588</v>
      </c>
      <c r="H64" s="70">
        <v>0</v>
      </c>
      <c r="I64" s="70">
        <v>71744.604010275318</v>
      </c>
      <c r="J64" s="70">
        <v>-5753777.4100697832</v>
      </c>
      <c r="K64" s="76">
        <v>1</v>
      </c>
    </row>
    <row r="65" spans="1:11" x14ac:dyDescent="0.25">
      <c r="A65" s="75" t="s">
        <v>149</v>
      </c>
      <c r="B65" s="70">
        <v>-50008850.02421464</v>
      </c>
      <c r="C65" s="70">
        <v>-50008850.02421464</v>
      </c>
      <c r="D65" s="70">
        <v>0</v>
      </c>
      <c r="E65" s="70">
        <v>-235923.35251639638</v>
      </c>
      <c r="F65" s="70">
        <v>-50244773.376731038</v>
      </c>
      <c r="G65" s="70">
        <v>-50008850.02421464</v>
      </c>
      <c r="H65" s="70">
        <v>0</v>
      </c>
      <c r="I65" s="70">
        <v>-235923.35251639638</v>
      </c>
      <c r="J65" s="70">
        <v>-50244773.376731038</v>
      </c>
      <c r="K65" s="76">
        <v>1</v>
      </c>
    </row>
    <row r="66" spans="1:11" x14ac:dyDescent="0.25">
      <c r="A66" s="75" t="s">
        <v>148</v>
      </c>
      <c r="B66" s="70">
        <v>-1522474.0771467756</v>
      </c>
      <c r="C66" s="70">
        <v>-1522474.0771467756</v>
      </c>
      <c r="D66" s="70">
        <v>0</v>
      </c>
      <c r="E66" s="70">
        <v>-125954.84086201197</v>
      </c>
      <c r="F66" s="70">
        <v>-1648428.9180087876</v>
      </c>
      <c r="G66" s="70">
        <v>-1522474.0771467756</v>
      </c>
      <c r="H66" s="70">
        <v>0</v>
      </c>
      <c r="I66" s="70">
        <v>-125954.84086201197</v>
      </c>
      <c r="J66" s="70">
        <v>-1648428.9180087876</v>
      </c>
      <c r="K66" s="76">
        <v>1</v>
      </c>
    </row>
    <row r="67" spans="1:11" x14ac:dyDescent="0.25">
      <c r="A67" s="75" t="s">
        <v>147</v>
      </c>
      <c r="B67" s="70">
        <v>1450896.7367004792</v>
      </c>
      <c r="C67" s="70">
        <v>1450896.7367004792</v>
      </c>
      <c r="D67" s="70">
        <v>0</v>
      </c>
      <c r="E67" s="70">
        <v>-19443.803021734788</v>
      </c>
      <c r="F67" s="70">
        <v>1431452.9336787444</v>
      </c>
      <c r="G67" s="70">
        <v>1450896.7367004792</v>
      </c>
      <c r="H67" s="70">
        <v>0</v>
      </c>
      <c r="I67" s="70">
        <v>-19443.803021734788</v>
      </c>
      <c r="J67" s="70">
        <v>1431452.9336787444</v>
      </c>
      <c r="K67" s="76">
        <v>1</v>
      </c>
    </row>
    <row r="68" spans="1:11" x14ac:dyDescent="0.25">
      <c r="A68" s="75" t="s">
        <v>146</v>
      </c>
      <c r="B68" s="70">
        <v>-1983478.4333461015</v>
      </c>
      <c r="C68" s="70">
        <v>-1983478.4333461015</v>
      </c>
      <c r="D68" s="70">
        <v>0</v>
      </c>
      <c r="E68" s="70">
        <v>28501.171323019582</v>
      </c>
      <c r="F68" s="70">
        <v>-1954977.262023082</v>
      </c>
      <c r="G68" s="70">
        <v>-1983478.4333461015</v>
      </c>
      <c r="H68" s="70">
        <v>0</v>
      </c>
      <c r="I68" s="70">
        <v>28501.171323019582</v>
      </c>
      <c r="J68" s="70">
        <v>-1954977.262023082</v>
      </c>
      <c r="K68" s="76">
        <v>1</v>
      </c>
    </row>
    <row r="69" spans="1:11" x14ac:dyDescent="0.25">
      <c r="A69" s="75" t="s">
        <v>145</v>
      </c>
      <c r="B69" s="70">
        <v>-139457.74906157504</v>
      </c>
      <c r="C69" s="70">
        <v>-139457.74906157504</v>
      </c>
      <c r="D69" s="70">
        <v>0</v>
      </c>
      <c r="E69" s="70">
        <v>-2539.4805686927207</v>
      </c>
      <c r="F69" s="70">
        <v>-141997.22963026777</v>
      </c>
      <c r="G69" s="70">
        <v>-139457.74906157504</v>
      </c>
      <c r="H69" s="70">
        <v>0</v>
      </c>
      <c r="I69" s="70">
        <v>-2539.4805686927207</v>
      </c>
      <c r="J69" s="70">
        <v>-141997.22963026777</v>
      </c>
      <c r="K69" s="76">
        <v>1</v>
      </c>
    </row>
    <row r="70" spans="1:11" x14ac:dyDescent="0.25">
      <c r="A70" s="75" t="s">
        <v>144</v>
      </c>
      <c r="B70" s="70">
        <v>-2292690.7366329478</v>
      </c>
      <c r="C70" s="70">
        <v>-2292690.7366329478</v>
      </c>
      <c r="D70" s="70">
        <v>0</v>
      </c>
      <c r="E70" s="70">
        <v>-15777.300535793827</v>
      </c>
      <c r="F70" s="70">
        <v>-2308468.0371687417</v>
      </c>
      <c r="G70" s="70">
        <v>-2292690.7366329478</v>
      </c>
      <c r="H70" s="70">
        <v>0</v>
      </c>
      <c r="I70" s="70">
        <v>-15777.300535793827</v>
      </c>
      <c r="J70" s="70">
        <v>-2308468.0371687417</v>
      </c>
      <c r="K70" s="76">
        <v>1</v>
      </c>
    </row>
    <row r="71" spans="1:11" x14ac:dyDescent="0.25">
      <c r="A71" s="75" t="s">
        <v>143</v>
      </c>
      <c r="B71" s="70">
        <v>-402026.17908449896</v>
      </c>
      <c r="C71" s="70">
        <v>-402026.17908449896</v>
      </c>
      <c r="D71" s="70">
        <v>0</v>
      </c>
      <c r="E71" s="70">
        <v>-14380.960583952936</v>
      </c>
      <c r="F71" s="70">
        <v>-416407.13966845191</v>
      </c>
      <c r="G71" s="70">
        <v>-402026.17908449896</v>
      </c>
      <c r="H71" s="70">
        <v>0</v>
      </c>
      <c r="I71" s="70">
        <v>-14380.960583952936</v>
      </c>
      <c r="J71" s="70">
        <v>-416407.13966845191</v>
      </c>
      <c r="K71" s="76">
        <v>1</v>
      </c>
    </row>
    <row r="72" spans="1:11" x14ac:dyDescent="0.25">
      <c r="A72" s="75" t="s">
        <v>142</v>
      </c>
      <c r="B72" s="70">
        <v>-2075839.3866942951</v>
      </c>
      <c r="C72" s="70">
        <v>-2075839.3866942951</v>
      </c>
      <c r="D72" s="70">
        <v>2075839.3866942951</v>
      </c>
      <c r="E72" s="70">
        <v>-1774753.4069126898</v>
      </c>
      <c r="F72" s="70">
        <v>-1774753.4069126898</v>
      </c>
      <c r="G72" s="70">
        <v>-2075839.3866942951</v>
      </c>
      <c r="H72" s="70">
        <v>2075839.3866942951</v>
      </c>
      <c r="I72" s="70">
        <v>-1774753.4069126898</v>
      </c>
      <c r="J72" s="70">
        <v>-1774753.4069126898</v>
      </c>
      <c r="K72" s="76">
        <v>1</v>
      </c>
    </row>
    <row r="73" spans="1:11" x14ac:dyDescent="0.25">
      <c r="A73" s="75" t="s">
        <v>141</v>
      </c>
      <c r="B73" s="70">
        <v>-494303.38183287974</v>
      </c>
      <c r="C73" s="70">
        <v>-494303.38183287974</v>
      </c>
      <c r="D73" s="70">
        <v>494303.38183287974</v>
      </c>
      <c r="E73" s="70">
        <v>-487270.35530306766</v>
      </c>
      <c r="F73" s="70">
        <v>-487270.35530306766</v>
      </c>
      <c r="G73" s="70">
        <v>-494303.38183287974</v>
      </c>
      <c r="H73" s="70">
        <v>494303.38183287974</v>
      </c>
      <c r="I73" s="70">
        <v>-487270.35530306766</v>
      </c>
      <c r="J73" s="70">
        <v>-487270.35530306766</v>
      </c>
      <c r="K73" s="76">
        <v>1</v>
      </c>
    </row>
    <row r="74" spans="1:11" x14ac:dyDescent="0.25">
      <c r="A74" s="75" t="s">
        <v>140</v>
      </c>
      <c r="B74" s="70">
        <v>-87766.795525953887</v>
      </c>
      <c r="C74" s="70">
        <v>-87766.795525953887</v>
      </c>
      <c r="D74" s="70">
        <v>87766.795525953887</v>
      </c>
      <c r="E74" s="70">
        <v>-83993.103916025604</v>
      </c>
      <c r="F74" s="70">
        <v>-83993.103916025604</v>
      </c>
      <c r="G74" s="70">
        <v>-87766.795525953887</v>
      </c>
      <c r="H74" s="70">
        <v>87766.795525953887</v>
      </c>
      <c r="I74" s="70">
        <v>-83993.103916025604</v>
      </c>
      <c r="J74" s="70">
        <v>-83993.103916025604</v>
      </c>
      <c r="K74" s="76">
        <v>1</v>
      </c>
    </row>
    <row r="75" spans="1:11" x14ac:dyDescent="0.25">
      <c r="A75" s="75" t="s">
        <v>139</v>
      </c>
      <c r="B75" s="70">
        <v>-52019.665384151849</v>
      </c>
      <c r="C75" s="70">
        <v>-52019.665384151849</v>
      </c>
      <c r="D75" s="70">
        <v>52019.665384151849</v>
      </c>
      <c r="E75" s="70">
        <v>-48438.023653134354</v>
      </c>
      <c r="F75" s="70">
        <v>-48438.023653134354</v>
      </c>
      <c r="G75" s="70">
        <v>-52019.665384151849</v>
      </c>
      <c r="H75" s="70">
        <v>52019.665384151849</v>
      </c>
      <c r="I75" s="70">
        <v>-48438.023653134354</v>
      </c>
      <c r="J75" s="70">
        <v>-48438.023653134354</v>
      </c>
      <c r="K75" s="76">
        <v>1</v>
      </c>
    </row>
    <row r="76" spans="1:11" ht="15.75" thickBot="1" x14ac:dyDescent="0.3">
      <c r="A76" s="75" t="s">
        <v>138</v>
      </c>
      <c r="B76" s="70">
        <v>-382147.48904929584</v>
      </c>
      <c r="C76" s="70">
        <v>-382147.48904929584</v>
      </c>
      <c r="D76" s="70">
        <v>0</v>
      </c>
      <c r="E76" s="70">
        <v>0</v>
      </c>
      <c r="F76" s="70">
        <v>-382147.48904929584</v>
      </c>
      <c r="G76" s="70">
        <v>-382147.48904929584</v>
      </c>
      <c r="H76" s="70">
        <v>0</v>
      </c>
      <c r="I76" s="70">
        <v>0</v>
      </c>
      <c r="J76" s="70">
        <v>-382147.48904929584</v>
      </c>
      <c r="K76" s="76">
        <v>1</v>
      </c>
    </row>
    <row r="77" spans="1:11" x14ac:dyDescent="0.25">
      <c r="A77" s="77" t="s">
        <v>62</v>
      </c>
      <c r="B77" s="78">
        <v>-197124911.75906476</v>
      </c>
      <c r="C77" s="78">
        <v>-197124911.75906476</v>
      </c>
      <c r="D77" s="78">
        <v>2709929.2294372809</v>
      </c>
      <c r="E77" s="78">
        <v>-1536290.5189833567</v>
      </c>
      <c r="F77" s="78">
        <v>-195951273.04861087</v>
      </c>
      <c r="G77" s="78">
        <v>-197124911.75906476</v>
      </c>
      <c r="H77" s="78">
        <v>2709929.2294372809</v>
      </c>
      <c r="I77" s="78">
        <v>-1536290.5189833567</v>
      </c>
      <c r="J77" s="78">
        <v>-195951273.04861087</v>
      </c>
      <c r="K77" s="79">
        <v>17</v>
      </c>
    </row>
    <row r="78" spans="1:11" x14ac:dyDescent="0.25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</row>
    <row r="79" spans="1:11" x14ac:dyDescent="0.25">
      <c r="A79" s="74" t="s">
        <v>63</v>
      </c>
      <c r="B79" s="70"/>
      <c r="C79" s="70"/>
      <c r="D79" s="70"/>
      <c r="E79" s="70"/>
      <c r="F79" s="70"/>
      <c r="G79" s="70"/>
      <c r="H79" s="70"/>
      <c r="I79" s="70"/>
      <c r="J79" s="70"/>
      <c r="K79" s="71"/>
    </row>
    <row r="80" spans="1:11" x14ac:dyDescent="0.25">
      <c r="A80" s="75" t="s">
        <v>137</v>
      </c>
      <c r="B80" s="70">
        <v>-4673774.3235843759</v>
      </c>
      <c r="C80" s="70">
        <v>-4673774.3235843759</v>
      </c>
      <c r="D80" s="70">
        <v>0</v>
      </c>
      <c r="E80" s="70">
        <v>158239.0261898333</v>
      </c>
      <c r="F80" s="70">
        <v>-4515535.297394543</v>
      </c>
      <c r="G80" s="70">
        <v>-4673774.3235843759</v>
      </c>
      <c r="H80" s="70">
        <v>0</v>
      </c>
      <c r="I80" s="70">
        <v>158239.0261898333</v>
      </c>
      <c r="J80" s="70">
        <v>-4515535.297394543</v>
      </c>
      <c r="K80" s="76">
        <v>1</v>
      </c>
    </row>
    <row r="81" spans="1:11" x14ac:dyDescent="0.25">
      <c r="A81" s="75" t="s">
        <v>136</v>
      </c>
      <c r="B81" s="70">
        <v>-1781838.2372499986</v>
      </c>
      <c r="C81" s="70">
        <v>-1781838.2372499986</v>
      </c>
      <c r="D81" s="70">
        <v>0</v>
      </c>
      <c r="E81" s="70">
        <v>-70281.045142000003</v>
      </c>
      <c r="F81" s="70">
        <v>-1852119.2823919987</v>
      </c>
      <c r="G81" s="70">
        <v>-1781838.2372499986</v>
      </c>
      <c r="H81" s="70">
        <v>0</v>
      </c>
      <c r="I81" s="70">
        <v>-70281.045142000003</v>
      </c>
      <c r="J81" s="70">
        <v>-1852119.2823919987</v>
      </c>
      <c r="K81" s="76">
        <v>1</v>
      </c>
    </row>
    <row r="82" spans="1:11" x14ac:dyDescent="0.25">
      <c r="A82" s="75" t="s">
        <v>135</v>
      </c>
      <c r="B82" s="70">
        <v>-2383927.7570310268</v>
      </c>
      <c r="C82" s="70">
        <v>-2383927.7570310268</v>
      </c>
      <c r="D82" s="70">
        <v>0</v>
      </c>
      <c r="E82" s="70">
        <v>13686.779487500004</v>
      </c>
      <c r="F82" s="70">
        <v>-2370240.9775435268</v>
      </c>
      <c r="G82" s="70">
        <v>-2383927.7570310268</v>
      </c>
      <c r="H82" s="70">
        <v>0</v>
      </c>
      <c r="I82" s="70">
        <v>13686.779487500004</v>
      </c>
      <c r="J82" s="70">
        <v>-2370240.9775435268</v>
      </c>
      <c r="K82" s="76">
        <v>1</v>
      </c>
    </row>
    <row r="83" spans="1:11" x14ac:dyDescent="0.25">
      <c r="A83" s="75" t="s">
        <v>134</v>
      </c>
      <c r="B83" s="70">
        <v>-13475364.529999999</v>
      </c>
      <c r="C83" s="70">
        <v>-13475364.529999999</v>
      </c>
      <c r="D83" s="70">
        <v>0</v>
      </c>
      <c r="E83" s="70">
        <v>0</v>
      </c>
      <c r="F83" s="70">
        <v>-13475364.529999999</v>
      </c>
      <c r="G83" s="70">
        <v>-13475364.529999999</v>
      </c>
      <c r="H83" s="70">
        <v>0</v>
      </c>
      <c r="I83" s="70">
        <v>0</v>
      </c>
      <c r="J83" s="70">
        <v>-13475364.529999999</v>
      </c>
      <c r="K83" s="76">
        <v>1</v>
      </c>
    </row>
    <row r="84" spans="1:11" ht="15.75" thickBot="1" x14ac:dyDescent="0.3">
      <c r="A84" s="75" t="s">
        <v>133</v>
      </c>
      <c r="B84" s="70">
        <v>-1703881.6099999996</v>
      </c>
      <c r="C84" s="70">
        <v>-1703881.6099999996</v>
      </c>
      <c r="D84" s="70">
        <v>1703881.6099999996</v>
      </c>
      <c r="E84" s="70">
        <v>0</v>
      </c>
      <c r="F84" s="70">
        <v>0</v>
      </c>
      <c r="G84" s="70">
        <v>-1703881.6099999996</v>
      </c>
      <c r="H84" s="70">
        <v>1703881.6099999996</v>
      </c>
      <c r="I84" s="70">
        <v>0</v>
      </c>
      <c r="J84" s="70">
        <v>0</v>
      </c>
      <c r="K84" s="76">
        <v>1</v>
      </c>
    </row>
    <row r="85" spans="1:11" x14ac:dyDescent="0.25">
      <c r="A85" s="77" t="s">
        <v>63</v>
      </c>
      <c r="B85" s="78">
        <v>-24018786.457865402</v>
      </c>
      <c r="C85" s="78">
        <v>-24018786.457865402</v>
      </c>
      <c r="D85" s="78">
        <v>1703881.6099999996</v>
      </c>
      <c r="E85" s="78">
        <v>101644.76053533331</v>
      </c>
      <c r="F85" s="78">
        <v>-22213260.087330066</v>
      </c>
      <c r="G85" s="78">
        <v>-24018786.457865402</v>
      </c>
      <c r="H85" s="78">
        <v>1703881.6099999996</v>
      </c>
      <c r="I85" s="78">
        <v>101644.76053533331</v>
      </c>
      <c r="J85" s="78">
        <v>-22213260.087330066</v>
      </c>
      <c r="K85" s="79">
        <v>5</v>
      </c>
    </row>
    <row r="86" spans="1:11" ht="15.75" thickBot="1" x14ac:dyDescent="0.3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</row>
    <row r="87" spans="1:11" x14ac:dyDescent="0.25">
      <c r="A87" s="80" t="s">
        <v>60</v>
      </c>
      <c r="B87" s="81">
        <v>-224359875.62284213</v>
      </c>
      <c r="C87" s="81">
        <v>-224359875.62284213</v>
      </c>
      <c r="D87" s="81">
        <v>4413810.8394372808</v>
      </c>
      <c r="E87" s="81">
        <v>-1434645.7584480233</v>
      </c>
      <c r="F87" s="81">
        <v>-221380710.54185292</v>
      </c>
      <c r="G87" s="81">
        <v>-224359875.62284213</v>
      </c>
      <c r="H87" s="81">
        <v>4413810.8394372808</v>
      </c>
      <c r="I87" s="81">
        <v>-1434645.7584480233</v>
      </c>
      <c r="J87" s="81">
        <v>-221380710.54185292</v>
      </c>
      <c r="K87" s="71">
        <v>23</v>
      </c>
    </row>
    <row r="88" spans="1:11" ht="15.75" thickBot="1" x14ac:dyDescent="0.3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</row>
    <row r="89" spans="1:11" x14ac:dyDescent="0.25">
      <c r="A89" s="82" t="s">
        <v>54</v>
      </c>
      <c r="B89" s="81">
        <v>487628454.92365044</v>
      </c>
      <c r="C89" s="81">
        <v>487628454.92365044</v>
      </c>
      <c r="D89" s="81">
        <v>-58227258.48668512</v>
      </c>
      <c r="E89" s="81">
        <v>42147071.791818812</v>
      </c>
      <c r="F89" s="81">
        <v>471548268.22878397</v>
      </c>
      <c r="G89" s="81">
        <v>487628454.92365044</v>
      </c>
      <c r="H89" s="81">
        <v>-58227258.48668512</v>
      </c>
      <c r="I89" s="81">
        <v>42147071.791818812</v>
      </c>
      <c r="J89" s="81">
        <v>471548268.22878397</v>
      </c>
      <c r="K89" s="71">
        <v>52</v>
      </c>
    </row>
    <row r="90" spans="1:11" x14ac:dyDescent="0.25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</row>
    <row r="91" spans="1:11" x14ac:dyDescent="0.25">
      <c r="A91" s="72" t="s">
        <v>64</v>
      </c>
      <c r="B91" s="70"/>
      <c r="C91" s="70"/>
      <c r="D91" s="70"/>
      <c r="E91" s="70"/>
      <c r="F91" s="70"/>
      <c r="G91" s="70"/>
      <c r="H91" s="70"/>
      <c r="I91" s="70"/>
      <c r="J91" s="70"/>
      <c r="K91" s="71"/>
    </row>
    <row r="92" spans="1:11" x14ac:dyDescent="0.25">
      <c r="A92" s="73" t="s">
        <v>65</v>
      </c>
      <c r="B92" s="70"/>
      <c r="C92" s="70"/>
      <c r="D92" s="70"/>
      <c r="E92" s="70"/>
      <c r="F92" s="70"/>
      <c r="G92" s="70"/>
      <c r="H92" s="70"/>
      <c r="I92" s="70"/>
      <c r="J92" s="70"/>
      <c r="K92" s="71"/>
    </row>
    <row r="93" spans="1:11" x14ac:dyDescent="0.25">
      <c r="A93" s="74" t="s">
        <v>66</v>
      </c>
      <c r="B93" s="70"/>
      <c r="C93" s="70"/>
      <c r="D93" s="70"/>
      <c r="E93" s="70"/>
      <c r="F93" s="70"/>
      <c r="G93" s="70"/>
      <c r="H93" s="70"/>
      <c r="I93" s="70"/>
      <c r="J93" s="70"/>
      <c r="K93" s="71"/>
    </row>
    <row r="94" spans="1:11" ht="15.75" thickBot="1" x14ac:dyDescent="0.3">
      <c r="A94" s="75" t="s">
        <v>132</v>
      </c>
      <c r="B94" s="70">
        <v>5000000</v>
      </c>
      <c r="C94" s="70">
        <v>5000000</v>
      </c>
      <c r="D94" s="70">
        <v>0</v>
      </c>
      <c r="E94" s="70">
        <v>0</v>
      </c>
      <c r="F94" s="70">
        <v>5000000</v>
      </c>
      <c r="G94" s="70">
        <v>5000000</v>
      </c>
      <c r="H94" s="70">
        <v>0</v>
      </c>
      <c r="I94" s="70">
        <v>0</v>
      </c>
      <c r="J94" s="70">
        <v>5000000</v>
      </c>
      <c r="K94" s="76">
        <v>1</v>
      </c>
    </row>
    <row r="95" spans="1:11" x14ac:dyDescent="0.25">
      <c r="A95" s="77" t="s">
        <v>66</v>
      </c>
      <c r="B95" s="78">
        <v>5000000</v>
      </c>
      <c r="C95" s="78">
        <v>5000000</v>
      </c>
      <c r="D95" s="78">
        <v>0</v>
      </c>
      <c r="E95" s="78">
        <v>0</v>
      </c>
      <c r="F95" s="78">
        <v>5000000</v>
      </c>
      <c r="G95" s="78">
        <v>5000000</v>
      </c>
      <c r="H95" s="78">
        <v>0</v>
      </c>
      <c r="I95" s="78">
        <v>0</v>
      </c>
      <c r="J95" s="78">
        <v>5000000</v>
      </c>
      <c r="K95" s="79">
        <v>1</v>
      </c>
    </row>
    <row r="96" spans="1:11" x14ac:dyDescent="0.25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</row>
    <row r="97" spans="1:11" x14ac:dyDescent="0.25">
      <c r="A97" s="74" t="s">
        <v>67</v>
      </c>
      <c r="B97" s="70"/>
      <c r="C97" s="70"/>
      <c r="D97" s="70"/>
      <c r="E97" s="70"/>
      <c r="F97" s="70"/>
      <c r="G97" s="70"/>
      <c r="H97" s="70"/>
      <c r="I97" s="70"/>
      <c r="J97" s="70"/>
      <c r="K97" s="71"/>
    </row>
    <row r="98" spans="1:11" ht="15.75" thickBot="1" x14ac:dyDescent="0.3">
      <c r="A98" s="75" t="s">
        <v>131</v>
      </c>
      <c r="B98" s="70">
        <v>0</v>
      </c>
      <c r="C98" s="70">
        <v>0</v>
      </c>
      <c r="D98" s="70">
        <v>0</v>
      </c>
      <c r="E98" s="70">
        <v>0</v>
      </c>
      <c r="F98" s="70">
        <v>0</v>
      </c>
      <c r="G98" s="70">
        <v>0</v>
      </c>
      <c r="H98" s="70">
        <v>0</v>
      </c>
      <c r="I98" s="70">
        <v>0</v>
      </c>
      <c r="J98" s="70">
        <v>0</v>
      </c>
      <c r="K98" s="76">
        <v>1</v>
      </c>
    </row>
    <row r="99" spans="1:11" x14ac:dyDescent="0.25">
      <c r="A99" s="77" t="s">
        <v>67</v>
      </c>
      <c r="B99" s="78">
        <v>0</v>
      </c>
      <c r="C99" s="78">
        <v>0</v>
      </c>
      <c r="D99" s="78">
        <v>0</v>
      </c>
      <c r="E99" s="78">
        <v>0</v>
      </c>
      <c r="F99" s="78">
        <v>0</v>
      </c>
      <c r="G99" s="78">
        <v>0</v>
      </c>
      <c r="H99" s="78">
        <v>0</v>
      </c>
      <c r="I99" s="78">
        <v>0</v>
      </c>
      <c r="J99" s="78">
        <v>0</v>
      </c>
      <c r="K99" s="79">
        <v>1</v>
      </c>
    </row>
    <row r="100" spans="1:11" x14ac:dyDescent="0.25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</row>
    <row r="101" spans="1:11" x14ac:dyDescent="0.25">
      <c r="A101" s="74" t="s">
        <v>68</v>
      </c>
      <c r="B101" s="70"/>
      <c r="C101" s="70"/>
      <c r="D101" s="70"/>
      <c r="E101" s="70"/>
      <c r="F101" s="70"/>
      <c r="G101" s="70"/>
      <c r="H101" s="70"/>
      <c r="I101" s="70"/>
      <c r="J101" s="70"/>
      <c r="K101" s="71"/>
    </row>
    <row r="102" spans="1:11" ht="15.75" thickBot="1" x14ac:dyDescent="0.3">
      <c r="A102" s="75" t="s">
        <v>130</v>
      </c>
      <c r="B102" s="70">
        <v>15503936.435384618</v>
      </c>
      <c r="C102" s="70">
        <v>15503936.435384618</v>
      </c>
      <c r="D102" s="70">
        <v>0</v>
      </c>
      <c r="E102" s="70">
        <v>0</v>
      </c>
      <c r="F102" s="70">
        <v>15503936.435384618</v>
      </c>
      <c r="G102" s="70">
        <v>15503936.435384618</v>
      </c>
      <c r="H102" s="70">
        <v>0</v>
      </c>
      <c r="I102" s="70">
        <v>0</v>
      </c>
      <c r="J102" s="70">
        <v>15503936.435384618</v>
      </c>
      <c r="K102" s="76">
        <v>1</v>
      </c>
    </row>
    <row r="103" spans="1:11" x14ac:dyDescent="0.25">
      <c r="A103" s="77" t="s">
        <v>68</v>
      </c>
      <c r="B103" s="78">
        <v>15503936.435384618</v>
      </c>
      <c r="C103" s="78">
        <v>15503936.435384618</v>
      </c>
      <c r="D103" s="78">
        <v>0</v>
      </c>
      <c r="E103" s="78">
        <v>0</v>
      </c>
      <c r="F103" s="78">
        <v>15503936.435384618</v>
      </c>
      <c r="G103" s="78">
        <v>15503936.435384618</v>
      </c>
      <c r="H103" s="78">
        <v>0</v>
      </c>
      <c r="I103" s="78">
        <v>0</v>
      </c>
      <c r="J103" s="78">
        <v>15503936.435384618</v>
      </c>
      <c r="K103" s="79">
        <v>1</v>
      </c>
    </row>
    <row r="104" spans="1:11" x14ac:dyDescent="0.25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</row>
    <row r="105" spans="1:11" x14ac:dyDescent="0.25">
      <c r="A105" s="74" t="s">
        <v>69</v>
      </c>
      <c r="B105" s="70"/>
      <c r="C105" s="70"/>
      <c r="D105" s="70"/>
      <c r="E105" s="70"/>
      <c r="F105" s="70"/>
      <c r="G105" s="70"/>
      <c r="H105" s="70"/>
      <c r="I105" s="70"/>
      <c r="J105" s="70"/>
      <c r="K105" s="71"/>
    </row>
    <row r="106" spans="1:11" ht="15.75" thickBot="1" x14ac:dyDescent="0.3">
      <c r="A106" s="75" t="s">
        <v>129</v>
      </c>
      <c r="B106" s="70">
        <v>0</v>
      </c>
      <c r="C106" s="70">
        <v>0</v>
      </c>
      <c r="D106" s="70">
        <v>0</v>
      </c>
      <c r="E106" s="70">
        <v>0</v>
      </c>
      <c r="F106" s="70">
        <v>0</v>
      </c>
      <c r="G106" s="70">
        <v>0</v>
      </c>
      <c r="H106" s="70">
        <v>0</v>
      </c>
      <c r="I106" s="70">
        <v>0</v>
      </c>
      <c r="J106" s="70">
        <v>0</v>
      </c>
      <c r="K106" s="76">
        <v>1</v>
      </c>
    </row>
    <row r="107" spans="1:11" x14ac:dyDescent="0.25">
      <c r="A107" s="77" t="s">
        <v>69</v>
      </c>
      <c r="B107" s="78">
        <v>0</v>
      </c>
      <c r="C107" s="78">
        <v>0</v>
      </c>
      <c r="D107" s="78">
        <v>0</v>
      </c>
      <c r="E107" s="78">
        <v>0</v>
      </c>
      <c r="F107" s="78">
        <v>0</v>
      </c>
      <c r="G107" s="78">
        <v>0</v>
      </c>
      <c r="H107" s="78">
        <v>0</v>
      </c>
      <c r="I107" s="78">
        <v>0</v>
      </c>
      <c r="J107" s="78">
        <v>0</v>
      </c>
      <c r="K107" s="79">
        <v>1</v>
      </c>
    </row>
    <row r="108" spans="1:11" x14ac:dyDescent="0.25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</row>
    <row r="109" spans="1:11" x14ac:dyDescent="0.25">
      <c r="A109" s="74" t="s">
        <v>70</v>
      </c>
      <c r="B109" s="70"/>
      <c r="C109" s="70"/>
      <c r="D109" s="70"/>
      <c r="E109" s="70"/>
      <c r="F109" s="70"/>
      <c r="G109" s="70"/>
      <c r="H109" s="70"/>
      <c r="I109" s="70"/>
      <c r="J109" s="70"/>
      <c r="K109" s="71"/>
    </row>
    <row r="110" spans="1:11" ht="15.75" thickBot="1" x14ac:dyDescent="0.3">
      <c r="A110" s="75" t="s">
        <v>128</v>
      </c>
      <c r="B110" s="70">
        <v>-360368.17375259229</v>
      </c>
      <c r="C110" s="70">
        <v>-360368.17375259229</v>
      </c>
      <c r="D110" s="70">
        <v>0</v>
      </c>
      <c r="E110" s="70">
        <v>0</v>
      </c>
      <c r="F110" s="70">
        <v>-360368.17375259229</v>
      </c>
      <c r="G110" s="70">
        <v>-360368.17375259229</v>
      </c>
      <c r="H110" s="70">
        <v>0</v>
      </c>
      <c r="I110" s="70">
        <v>0</v>
      </c>
      <c r="J110" s="70">
        <v>-360368.17375259229</v>
      </c>
      <c r="K110" s="76">
        <v>1</v>
      </c>
    </row>
    <row r="111" spans="1:11" x14ac:dyDescent="0.25">
      <c r="A111" s="77" t="s">
        <v>70</v>
      </c>
      <c r="B111" s="78">
        <v>-360368.17375259229</v>
      </c>
      <c r="C111" s="78">
        <v>-360368.17375259229</v>
      </c>
      <c r="D111" s="78">
        <v>0</v>
      </c>
      <c r="E111" s="78">
        <v>0</v>
      </c>
      <c r="F111" s="78">
        <v>-360368.17375259229</v>
      </c>
      <c r="G111" s="78">
        <v>-360368.17375259229</v>
      </c>
      <c r="H111" s="78">
        <v>0</v>
      </c>
      <c r="I111" s="78">
        <v>0</v>
      </c>
      <c r="J111" s="78">
        <v>-360368.17375259229</v>
      </c>
      <c r="K111" s="79">
        <v>1</v>
      </c>
    </row>
    <row r="112" spans="1:11" x14ac:dyDescent="0.25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</row>
    <row r="113" spans="1:11" x14ac:dyDescent="0.25">
      <c r="A113" s="74" t="s">
        <v>71</v>
      </c>
      <c r="B113" s="70"/>
      <c r="C113" s="70"/>
      <c r="D113" s="70"/>
      <c r="E113" s="70"/>
      <c r="F113" s="70"/>
      <c r="G113" s="70"/>
      <c r="H113" s="70"/>
      <c r="I113" s="70"/>
      <c r="J113" s="70"/>
      <c r="K113" s="71"/>
    </row>
    <row r="114" spans="1:11" ht="15.75" thickBot="1" x14ac:dyDescent="0.3">
      <c r="A114" s="75" t="s">
        <v>127</v>
      </c>
      <c r="B114" s="70">
        <v>0</v>
      </c>
      <c r="C114" s="70">
        <v>0</v>
      </c>
      <c r="D114" s="70">
        <v>0</v>
      </c>
      <c r="E114" s="70">
        <v>0</v>
      </c>
      <c r="F114" s="70">
        <v>0</v>
      </c>
      <c r="G114" s="70">
        <v>0</v>
      </c>
      <c r="H114" s="70">
        <v>0</v>
      </c>
      <c r="I114" s="70">
        <v>0</v>
      </c>
      <c r="J114" s="70">
        <v>0</v>
      </c>
      <c r="K114" s="76">
        <v>1</v>
      </c>
    </row>
    <row r="115" spans="1:11" x14ac:dyDescent="0.25">
      <c r="A115" s="77" t="s">
        <v>71</v>
      </c>
      <c r="B115" s="78">
        <v>0</v>
      </c>
      <c r="C115" s="78">
        <v>0</v>
      </c>
      <c r="D115" s="78">
        <v>0</v>
      </c>
      <c r="E115" s="78">
        <v>0</v>
      </c>
      <c r="F115" s="78">
        <v>0</v>
      </c>
      <c r="G115" s="78">
        <v>0</v>
      </c>
      <c r="H115" s="78">
        <v>0</v>
      </c>
      <c r="I115" s="78">
        <v>0</v>
      </c>
      <c r="J115" s="78">
        <v>0</v>
      </c>
      <c r="K115" s="79">
        <v>1</v>
      </c>
    </row>
    <row r="116" spans="1:11" x14ac:dyDescent="0.25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</row>
    <row r="117" spans="1:11" x14ac:dyDescent="0.25">
      <c r="A117" s="74" t="s">
        <v>72</v>
      </c>
      <c r="B117" s="70"/>
      <c r="C117" s="70"/>
      <c r="D117" s="70"/>
      <c r="E117" s="70"/>
      <c r="F117" s="70"/>
      <c r="G117" s="70"/>
      <c r="H117" s="70"/>
      <c r="I117" s="70"/>
      <c r="J117" s="70"/>
      <c r="K117" s="71"/>
    </row>
    <row r="118" spans="1:11" ht="15.75" thickBot="1" x14ac:dyDescent="0.3">
      <c r="A118" s="75" t="s">
        <v>126</v>
      </c>
      <c r="B118" s="70">
        <v>0</v>
      </c>
      <c r="C118" s="70">
        <v>0</v>
      </c>
      <c r="D118" s="70">
        <v>0</v>
      </c>
      <c r="E118" s="70">
        <v>0</v>
      </c>
      <c r="F118" s="70">
        <v>0</v>
      </c>
      <c r="G118" s="70">
        <v>0</v>
      </c>
      <c r="H118" s="70">
        <v>0</v>
      </c>
      <c r="I118" s="70">
        <v>0</v>
      </c>
      <c r="J118" s="70">
        <v>0</v>
      </c>
      <c r="K118" s="76">
        <v>1</v>
      </c>
    </row>
    <row r="119" spans="1:11" x14ac:dyDescent="0.25">
      <c r="A119" s="77" t="s">
        <v>72</v>
      </c>
      <c r="B119" s="78">
        <v>0</v>
      </c>
      <c r="C119" s="78">
        <v>0</v>
      </c>
      <c r="D119" s="78">
        <v>0</v>
      </c>
      <c r="E119" s="78">
        <v>0</v>
      </c>
      <c r="F119" s="78">
        <v>0</v>
      </c>
      <c r="G119" s="78">
        <v>0</v>
      </c>
      <c r="H119" s="78">
        <v>0</v>
      </c>
      <c r="I119" s="78">
        <v>0</v>
      </c>
      <c r="J119" s="78">
        <v>0</v>
      </c>
      <c r="K119" s="79">
        <v>1</v>
      </c>
    </row>
    <row r="120" spans="1:11" x14ac:dyDescent="0.25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</row>
    <row r="121" spans="1:11" x14ac:dyDescent="0.25">
      <c r="A121" s="74" t="s">
        <v>73</v>
      </c>
      <c r="B121" s="70"/>
      <c r="C121" s="70"/>
      <c r="D121" s="70"/>
      <c r="E121" s="70"/>
      <c r="F121" s="70"/>
      <c r="G121" s="70"/>
      <c r="H121" s="70"/>
      <c r="I121" s="70"/>
      <c r="J121" s="70"/>
      <c r="K121" s="71"/>
    </row>
    <row r="122" spans="1:11" ht="15.75" thickBot="1" x14ac:dyDescent="0.3">
      <c r="A122" s="75" t="s">
        <v>125</v>
      </c>
      <c r="B122" s="70">
        <v>659536.19384615368</v>
      </c>
      <c r="C122" s="70">
        <v>659536.19384615368</v>
      </c>
      <c r="D122" s="70">
        <v>0</v>
      </c>
      <c r="E122" s="70">
        <v>0</v>
      </c>
      <c r="F122" s="70">
        <v>659536.19384615368</v>
      </c>
      <c r="G122" s="70">
        <v>659536.19384615368</v>
      </c>
      <c r="H122" s="70">
        <v>0</v>
      </c>
      <c r="I122" s="70">
        <v>0</v>
      </c>
      <c r="J122" s="70">
        <v>659536.19384615368</v>
      </c>
      <c r="K122" s="76">
        <v>1</v>
      </c>
    </row>
    <row r="123" spans="1:11" x14ac:dyDescent="0.25">
      <c r="A123" s="77" t="s">
        <v>73</v>
      </c>
      <c r="B123" s="78">
        <v>659536.19384615368</v>
      </c>
      <c r="C123" s="78">
        <v>659536.19384615368</v>
      </c>
      <c r="D123" s="78">
        <v>0</v>
      </c>
      <c r="E123" s="78">
        <v>0</v>
      </c>
      <c r="F123" s="78">
        <v>659536.19384615368</v>
      </c>
      <c r="G123" s="78">
        <v>659536.19384615368</v>
      </c>
      <c r="H123" s="78">
        <v>0</v>
      </c>
      <c r="I123" s="78">
        <v>0</v>
      </c>
      <c r="J123" s="78">
        <v>659536.19384615368</v>
      </c>
      <c r="K123" s="79">
        <v>1</v>
      </c>
    </row>
    <row r="124" spans="1:11" x14ac:dyDescent="0.25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</row>
    <row r="125" spans="1:11" x14ac:dyDescent="0.25">
      <c r="A125" s="74" t="s">
        <v>74</v>
      </c>
      <c r="B125" s="70"/>
      <c r="C125" s="70"/>
      <c r="D125" s="70"/>
      <c r="E125" s="70"/>
      <c r="F125" s="70"/>
      <c r="G125" s="70"/>
      <c r="H125" s="70"/>
      <c r="I125" s="70"/>
      <c r="J125" s="70"/>
      <c r="K125" s="71"/>
    </row>
    <row r="126" spans="1:11" ht="15.75" thickBot="1" x14ac:dyDescent="0.3">
      <c r="A126" s="75" t="s">
        <v>124</v>
      </c>
      <c r="B126" s="70">
        <v>10515090.053556614</v>
      </c>
      <c r="C126" s="70">
        <v>10515090.053556614</v>
      </c>
      <c r="D126" s="70">
        <v>0</v>
      </c>
      <c r="E126" s="70">
        <v>0</v>
      </c>
      <c r="F126" s="70">
        <v>10515090.053556614</v>
      </c>
      <c r="G126" s="70">
        <v>10515090.053556614</v>
      </c>
      <c r="H126" s="70">
        <v>0</v>
      </c>
      <c r="I126" s="70">
        <v>0</v>
      </c>
      <c r="J126" s="70">
        <v>10515090.053556614</v>
      </c>
      <c r="K126" s="76">
        <v>1</v>
      </c>
    </row>
    <row r="127" spans="1:11" x14ac:dyDescent="0.25">
      <c r="A127" s="77" t="s">
        <v>74</v>
      </c>
      <c r="B127" s="78">
        <v>10515090.053556614</v>
      </c>
      <c r="C127" s="78">
        <v>10515090.053556614</v>
      </c>
      <c r="D127" s="78">
        <v>0</v>
      </c>
      <c r="E127" s="78">
        <v>0</v>
      </c>
      <c r="F127" s="78">
        <v>10515090.053556614</v>
      </c>
      <c r="G127" s="78">
        <v>10515090.053556614</v>
      </c>
      <c r="H127" s="78">
        <v>0</v>
      </c>
      <c r="I127" s="78">
        <v>0</v>
      </c>
      <c r="J127" s="78">
        <v>10515090.053556614</v>
      </c>
      <c r="K127" s="79">
        <v>1</v>
      </c>
    </row>
    <row r="128" spans="1:11" x14ac:dyDescent="0.25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</row>
    <row r="129" spans="1:11" x14ac:dyDescent="0.25">
      <c r="A129" s="74" t="s">
        <v>75</v>
      </c>
      <c r="B129" s="70"/>
      <c r="C129" s="70"/>
      <c r="D129" s="70"/>
      <c r="E129" s="70"/>
      <c r="F129" s="70"/>
      <c r="G129" s="70"/>
      <c r="H129" s="70"/>
      <c r="I129" s="70"/>
      <c r="J129" s="70"/>
      <c r="K129" s="71"/>
    </row>
    <row r="130" spans="1:11" x14ac:dyDescent="0.25">
      <c r="A130" s="75" t="s">
        <v>123</v>
      </c>
      <c r="B130" s="70">
        <v>0</v>
      </c>
      <c r="C130" s="70">
        <v>0</v>
      </c>
      <c r="D130" s="70">
        <v>0</v>
      </c>
      <c r="E130" s="70">
        <v>0</v>
      </c>
      <c r="F130" s="70">
        <v>0</v>
      </c>
      <c r="G130" s="70">
        <v>0</v>
      </c>
      <c r="H130" s="70">
        <v>0</v>
      </c>
      <c r="I130" s="70">
        <v>0</v>
      </c>
      <c r="J130" s="70">
        <v>0</v>
      </c>
      <c r="K130" s="76">
        <v>1</v>
      </c>
    </row>
    <row r="131" spans="1:11" ht="15.75" thickBot="1" x14ac:dyDescent="0.3">
      <c r="A131" s="75" t="s">
        <v>122</v>
      </c>
      <c r="B131" s="70">
        <v>-1966975.8907692311</v>
      </c>
      <c r="C131" s="70">
        <v>-1966975.8907692311</v>
      </c>
      <c r="D131" s="70">
        <v>0</v>
      </c>
      <c r="E131" s="70">
        <v>0</v>
      </c>
      <c r="F131" s="70">
        <v>-1966975.8907692311</v>
      </c>
      <c r="G131" s="70">
        <v>-1966975.8907692311</v>
      </c>
      <c r="H131" s="70">
        <v>0</v>
      </c>
      <c r="I131" s="70">
        <v>0</v>
      </c>
      <c r="J131" s="70">
        <v>-1966975.8907692311</v>
      </c>
      <c r="K131" s="76">
        <v>1</v>
      </c>
    </row>
    <row r="132" spans="1:11" x14ac:dyDescent="0.25">
      <c r="A132" s="77" t="s">
        <v>75</v>
      </c>
      <c r="B132" s="78">
        <v>-1966975.8907692311</v>
      </c>
      <c r="C132" s="78">
        <v>-1966975.8907692311</v>
      </c>
      <c r="D132" s="78">
        <v>0</v>
      </c>
      <c r="E132" s="78">
        <v>0</v>
      </c>
      <c r="F132" s="78">
        <v>-1966975.8907692311</v>
      </c>
      <c r="G132" s="78">
        <v>-1966975.8907692311</v>
      </c>
      <c r="H132" s="78">
        <v>0</v>
      </c>
      <c r="I132" s="78">
        <v>0</v>
      </c>
      <c r="J132" s="78">
        <v>-1966975.8907692311</v>
      </c>
      <c r="K132" s="79">
        <v>2</v>
      </c>
    </row>
    <row r="133" spans="1:11" ht="15.75" thickBot="1" x14ac:dyDescent="0.3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</row>
    <row r="134" spans="1:11" x14ac:dyDescent="0.25">
      <c r="A134" s="80" t="s">
        <v>65</v>
      </c>
      <c r="B134" s="81">
        <v>29351218.618265562</v>
      </c>
      <c r="C134" s="81">
        <v>29351218.618265562</v>
      </c>
      <c r="D134" s="81">
        <v>0</v>
      </c>
      <c r="E134" s="81">
        <v>0</v>
      </c>
      <c r="F134" s="81">
        <v>29351218.618265562</v>
      </c>
      <c r="G134" s="81">
        <v>29351218.618265562</v>
      </c>
      <c r="H134" s="81">
        <v>0</v>
      </c>
      <c r="I134" s="81">
        <v>0</v>
      </c>
      <c r="J134" s="81">
        <v>29351218.618265562</v>
      </c>
      <c r="K134" s="71">
        <v>11</v>
      </c>
    </row>
    <row r="135" spans="1:11" x14ac:dyDescent="0.25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</row>
    <row r="136" spans="1:11" x14ac:dyDescent="0.25">
      <c r="A136" s="73" t="s">
        <v>76</v>
      </c>
      <c r="B136" s="70"/>
      <c r="C136" s="70"/>
      <c r="D136" s="70"/>
      <c r="E136" s="70"/>
      <c r="F136" s="70"/>
      <c r="G136" s="70"/>
      <c r="H136" s="70"/>
      <c r="I136" s="70"/>
      <c r="J136" s="70"/>
      <c r="K136" s="71"/>
    </row>
    <row r="137" spans="1:11" x14ac:dyDescent="0.25">
      <c r="A137" s="74" t="s">
        <v>77</v>
      </c>
      <c r="B137" s="70"/>
      <c r="C137" s="70"/>
      <c r="D137" s="70"/>
      <c r="E137" s="70"/>
      <c r="F137" s="70"/>
      <c r="G137" s="70"/>
      <c r="H137" s="70"/>
      <c r="I137" s="70"/>
      <c r="J137" s="70"/>
      <c r="K137" s="71"/>
    </row>
    <row r="138" spans="1:11" x14ac:dyDescent="0.25">
      <c r="A138" s="75" t="s">
        <v>121</v>
      </c>
      <c r="B138" s="70">
        <v>2637251.7201923677</v>
      </c>
      <c r="C138" s="70">
        <v>2637251.7201923677</v>
      </c>
      <c r="D138" s="70">
        <v>0</v>
      </c>
      <c r="E138" s="70">
        <v>0</v>
      </c>
      <c r="F138" s="70">
        <v>2637251.7201923677</v>
      </c>
      <c r="G138" s="70">
        <v>2637251.7201923677</v>
      </c>
      <c r="H138" s="70">
        <v>0</v>
      </c>
      <c r="I138" s="70">
        <v>0</v>
      </c>
      <c r="J138" s="70">
        <v>2637251.7201923677</v>
      </c>
      <c r="K138" s="76">
        <v>1</v>
      </c>
    </row>
    <row r="139" spans="1:11" x14ac:dyDescent="0.25">
      <c r="A139" s="75" t="s">
        <v>120</v>
      </c>
      <c r="B139" s="70">
        <v>2283.6092307692275</v>
      </c>
      <c r="C139" s="70">
        <v>2283.6092307692275</v>
      </c>
      <c r="D139" s="70">
        <v>0</v>
      </c>
      <c r="E139" s="70">
        <v>0</v>
      </c>
      <c r="F139" s="70">
        <v>2283.6092307692275</v>
      </c>
      <c r="G139" s="70">
        <v>2283.6092307692275</v>
      </c>
      <c r="H139" s="70">
        <v>0</v>
      </c>
      <c r="I139" s="70">
        <v>0</v>
      </c>
      <c r="J139" s="70">
        <v>2283.6092307692275</v>
      </c>
      <c r="K139" s="76">
        <v>1</v>
      </c>
    </row>
    <row r="140" spans="1:11" x14ac:dyDescent="0.25">
      <c r="A140" s="75" t="s">
        <v>119</v>
      </c>
      <c r="B140" s="70">
        <v>2.0000000004074536E-2</v>
      </c>
      <c r="C140" s="70">
        <v>2.0000000004074536E-2</v>
      </c>
      <c r="D140" s="70">
        <v>0</v>
      </c>
      <c r="E140" s="70">
        <v>0</v>
      </c>
      <c r="F140" s="70">
        <v>2.0000000004074536E-2</v>
      </c>
      <c r="G140" s="70">
        <v>2.0000000004074536E-2</v>
      </c>
      <c r="H140" s="70">
        <v>0</v>
      </c>
      <c r="I140" s="70">
        <v>0</v>
      </c>
      <c r="J140" s="70">
        <v>2.0000000004074536E-2</v>
      </c>
      <c r="K140" s="76">
        <v>1</v>
      </c>
    </row>
    <row r="141" spans="1:11" x14ac:dyDescent="0.25">
      <c r="A141" s="75" t="s">
        <v>118</v>
      </c>
      <c r="B141" s="70">
        <v>1503025.0153846149</v>
      </c>
      <c r="C141" s="70">
        <v>1503025.0153846149</v>
      </c>
      <c r="D141" s="70">
        <v>0</v>
      </c>
      <c r="E141" s="70">
        <v>0</v>
      </c>
      <c r="F141" s="70">
        <v>1503025.0153846149</v>
      </c>
      <c r="G141" s="70">
        <v>1503025.0153846149</v>
      </c>
      <c r="H141" s="70">
        <v>0</v>
      </c>
      <c r="I141" s="70">
        <v>0</v>
      </c>
      <c r="J141" s="70">
        <v>1503025.0153846149</v>
      </c>
      <c r="K141" s="76">
        <v>1</v>
      </c>
    </row>
    <row r="142" spans="1:11" x14ac:dyDescent="0.25">
      <c r="A142" s="75" t="s">
        <v>117</v>
      </c>
      <c r="B142" s="70">
        <v>1132456.8000000005</v>
      </c>
      <c r="C142" s="70">
        <v>1132456.8000000005</v>
      </c>
      <c r="D142" s="70">
        <v>-1132456.8000000005</v>
      </c>
      <c r="E142" s="70">
        <v>0</v>
      </c>
      <c r="F142" s="70">
        <v>0</v>
      </c>
      <c r="G142" s="70">
        <v>1132456.8000000005</v>
      </c>
      <c r="H142" s="70">
        <v>-1132456.8000000005</v>
      </c>
      <c r="I142" s="70">
        <v>0</v>
      </c>
      <c r="J142" s="70">
        <v>0</v>
      </c>
      <c r="K142" s="76">
        <v>1</v>
      </c>
    </row>
    <row r="143" spans="1:11" x14ac:dyDescent="0.25">
      <c r="A143" s="75" t="s">
        <v>116</v>
      </c>
      <c r="B143" s="70">
        <v>343884.53084307694</v>
      </c>
      <c r="C143" s="70">
        <v>343884.53084307694</v>
      </c>
      <c r="D143" s="70">
        <v>-343884.53084307694</v>
      </c>
      <c r="E143" s="70">
        <v>0</v>
      </c>
      <c r="F143" s="70">
        <v>0</v>
      </c>
      <c r="G143" s="70">
        <v>343884.53084307694</v>
      </c>
      <c r="H143" s="70">
        <v>-343884.53084307694</v>
      </c>
      <c r="I143" s="70">
        <v>0</v>
      </c>
      <c r="J143" s="70">
        <v>0</v>
      </c>
      <c r="K143" s="76">
        <v>1</v>
      </c>
    </row>
    <row r="144" spans="1:11" x14ac:dyDescent="0.25">
      <c r="A144" s="75" t="s">
        <v>115</v>
      </c>
      <c r="B144" s="70">
        <v>710109.56538461545</v>
      </c>
      <c r="C144" s="70">
        <v>710109.56538461545</v>
      </c>
      <c r="D144" s="70">
        <v>-710109.56538461545</v>
      </c>
      <c r="E144" s="70">
        <v>0</v>
      </c>
      <c r="F144" s="70">
        <v>0</v>
      </c>
      <c r="G144" s="70">
        <v>710109.56538461545</v>
      </c>
      <c r="H144" s="70">
        <v>-710109.56538461545</v>
      </c>
      <c r="I144" s="70">
        <v>0</v>
      </c>
      <c r="J144" s="70">
        <v>0</v>
      </c>
      <c r="K144" s="76">
        <v>1</v>
      </c>
    </row>
    <row r="145" spans="1:11" ht="15.75" thickBot="1" x14ac:dyDescent="0.3">
      <c r="A145" s="75" t="s">
        <v>114</v>
      </c>
      <c r="B145" s="70">
        <v>-0.16999999992549419</v>
      </c>
      <c r="C145" s="70">
        <v>-0.16999999992549419</v>
      </c>
      <c r="D145" s="70">
        <v>0.16999999992549419</v>
      </c>
      <c r="E145" s="70">
        <v>0</v>
      </c>
      <c r="F145" s="70">
        <v>0</v>
      </c>
      <c r="G145" s="70">
        <v>-0.16999999992549419</v>
      </c>
      <c r="H145" s="70">
        <v>0.16999999992549419</v>
      </c>
      <c r="I145" s="70">
        <v>0</v>
      </c>
      <c r="J145" s="70">
        <v>0</v>
      </c>
      <c r="K145" s="76">
        <v>1</v>
      </c>
    </row>
    <row r="146" spans="1:11" x14ac:dyDescent="0.25">
      <c r="A146" s="77" t="s">
        <v>77</v>
      </c>
      <c r="B146" s="78">
        <v>6329011.0910354452</v>
      </c>
      <c r="C146" s="78">
        <v>6329011.0910354452</v>
      </c>
      <c r="D146" s="78">
        <v>-2186450.7262276933</v>
      </c>
      <c r="E146" s="78">
        <v>0</v>
      </c>
      <c r="F146" s="78">
        <v>4142560.364807752</v>
      </c>
      <c r="G146" s="78">
        <v>6329011.0910354452</v>
      </c>
      <c r="H146" s="78">
        <v>-2186450.7262276933</v>
      </c>
      <c r="I146" s="78">
        <v>0</v>
      </c>
      <c r="J146" s="78">
        <v>4142560.364807752</v>
      </c>
      <c r="K146" s="79">
        <v>8</v>
      </c>
    </row>
    <row r="147" spans="1:11" x14ac:dyDescent="0.25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</row>
    <row r="148" spans="1:11" x14ac:dyDescent="0.25">
      <c r="A148" s="74" t="s">
        <v>78</v>
      </c>
      <c r="B148" s="70"/>
      <c r="C148" s="70"/>
      <c r="D148" s="70"/>
      <c r="E148" s="70"/>
      <c r="F148" s="70"/>
      <c r="G148" s="70"/>
      <c r="H148" s="70"/>
      <c r="I148" s="70"/>
      <c r="J148" s="70"/>
      <c r="K148" s="71"/>
    </row>
    <row r="149" spans="1:11" x14ac:dyDescent="0.25">
      <c r="A149" s="75" t="s">
        <v>113</v>
      </c>
      <c r="B149" s="70">
        <v>5004262.9434000012</v>
      </c>
      <c r="C149" s="70">
        <v>5004262.9434000012</v>
      </c>
      <c r="D149" s="70">
        <v>0</v>
      </c>
      <c r="E149" s="70">
        <v>0</v>
      </c>
      <c r="F149" s="70">
        <v>5004262.9434000012</v>
      </c>
      <c r="G149" s="70">
        <v>5004262.9434000012</v>
      </c>
      <c r="H149" s="70">
        <v>0</v>
      </c>
      <c r="I149" s="70">
        <v>0</v>
      </c>
      <c r="J149" s="70">
        <v>5004262.9434000012</v>
      </c>
      <c r="K149" s="76">
        <v>1</v>
      </c>
    </row>
    <row r="150" spans="1:11" x14ac:dyDescent="0.25">
      <c r="A150" s="75" t="s">
        <v>112</v>
      </c>
      <c r="B150" s="70">
        <v>4973.785384615383</v>
      </c>
      <c r="C150" s="70">
        <v>4973.785384615383</v>
      </c>
      <c r="D150" s="70">
        <v>0</v>
      </c>
      <c r="E150" s="70">
        <v>0</v>
      </c>
      <c r="F150" s="70">
        <v>4973.785384615383</v>
      </c>
      <c r="G150" s="70">
        <v>4973.785384615383</v>
      </c>
      <c r="H150" s="70">
        <v>0</v>
      </c>
      <c r="I150" s="70">
        <v>0</v>
      </c>
      <c r="J150" s="70">
        <v>4973.785384615383</v>
      </c>
      <c r="K150" s="76">
        <v>1</v>
      </c>
    </row>
    <row r="151" spans="1:11" ht="15.75" thickBot="1" x14ac:dyDescent="0.3">
      <c r="A151" s="75" t="s">
        <v>111</v>
      </c>
      <c r="B151" s="70">
        <v>1991116.4100000001</v>
      </c>
      <c r="C151" s="70">
        <v>1991116.4100000001</v>
      </c>
      <c r="D151" s="70">
        <v>0</v>
      </c>
      <c r="E151" s="70">
        <v>-248889.57500000004</v>
      </c>
      <c r="F151" s="70">
        <v>1742226.8350000002</v>
      </c>
      <c r="G151" s="70">
        <v>1991116.4100000001</v>
      </c>
      <c r="H151" s="70">
        <v>0</v>
      </c>
      <c r="I151" s="70">
        <v>-248889.57500000004</v>
      </c>
      <c r="J151" s="70">
        <v>1742226.8350000002</v>
      </c>
      <c r="K151" s="76">
        <v>1</v>
      </c>
    </row>
    <row r="152" spans="1:11" x14ac:dyDescent="0.25">
      <c r="A152" s="77" t="s">
        <v>78</v>
      </c>
      <c r="B152" s="78">
        <v>7000353.1387846163</v>
      </c>
      <c r="C152" s="78">
        <v>7000353.1387846163</v>
      </c>
      <c r="D152" s="78">
        <v>0</v>
      </c>
      <c r="E152" s="78">
        <v>-248889.57500000004</v>
      </c>
      <c r="F152" s="78">
        <v>6751463.5637846161</v>
      </c>
      <c r="G152" s="78">
        <v>7000353.1387846163</v>
      </c>
      <c r="H152" s="78">
        <v>0</v>
      </c>
      <c r="I152" s="78">
        <v>-248889.57500000004</v>
      </c>
      <c r="J152" s="78">
        <v>6751463.5637846161</v>
      </c>
      <c r="K152" s="79">
        <v>3</v>
      </c>
    </row>
    <row r="153" spans="1:11" ht="15.75" thickBot="1" x14ac:dyDescent="0.3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</row>
    <row r="154" spans="1:11" x14ac:dyDescent="0.25">
      <c r="A154" s="80" t="s">
        <v>76</v>
      </c>
      <c r="B154" s="81">
        <v>13329364.229820061</v>
      </c>
      <c r="C154" s="81">
        <v>13329364.229820061</v>
      </c>
      <c r="D154" s="81">
        <v>-2186450.7262276933</v>
      </c>
      <c r="E154" s="81">
        <v>-248889.57500000004</v>
      </c>
      <c r="F154" s="81">
        <v>10894023.928592369</v>
      </c>
      <c r="G154" s="81">
        <v>13329364.229820061</v>
      </c>
      <c r="H154" s="81">
        <v>-2186450.7262276933</v>
      </c>
      <c r="I154" s="81">
        <v>-248889.57500000004</v>
      </c>
      <c r="J154" s="81">
        <v>10894023.928592369</v>
      </c>
      <c r="K154" s="71">
        <v>11</v>
      </c>
    </row>
    <row r="155" spans="1:11" ht="15.75" thickBot="1" x14ac:dyDescent="0.3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</row>
    <row r="156" spans="1:11" x14ac:dyDescent="0.25">
      <c r="A156" s="82" t="s">
        <v>64</v>
      </c>
      <c r="B156" s="81">
        <v>42680582.848085627</v>
      </c>
      <c r="C156" s="81">
        <v>42680582.848085627</v>
      </c>
      <c r="D156" s="81">
        <v>-2186450.7262276933</v>
      </c>
      <c r="E156" s="81">
        <v>-248889.57500000004</v>
      </c>
      <c r="F156" s="81">
        <v>40245242.546857931</v>
      </c>
      <c r="G156" s="81">
        <v>42680582.848085627</v>
      </c>
      <c r="H156" s="81">
        <v>-2186450.7262276933</v>
      </c>
      <c r="I156" s="81">
        <v>-248889.57500000004</v>
      </c>
      <c r="J156" s="81">
        <v>40245242.546857931</v>
      </c>
      <c r="K156" s="71">
        <v>22</v>
      </c>
    </row>
    <row r="157" spans="1:11" x14ac:dyDescent="0.25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</row>
    <row r="158" spans="1:11" x14ac:dyDescent="0.25">
      <c r="A158" s="72" t="s">
        <v>79</v>
      </c>
      <c r="B158" s="70"/>
      <c r="C158" s="70"/>
      <c r="D158" s="70"/>
      <c r="E158" s="70"/>
      <c r="F158" s="70"/>
      <c r="G158" s="70"/>
      <c r="H158" s="70"/>
      <c r="I158" s="70"/>
      <c r="J158" s="70"/>
      <c r="K158" s="71"/>
    </row>
    <row r="159" spans="1:11" x14ac:dyDescent="0.25">
      <c r="A159" s="73" t="s">
        <v>80</v>
      </c>
      <c r="B159" s="70"/>
      <c r="C159" s="70"/>
      <c r="D159" s="70"/>
      <c r="E159" s="70"/>
      <c r="F159" s="70"/>
      <c r="G159" s="70"/>
      <c r="H159" s="70"/>
      <c r="I159" s="70"/>
      <c r="J159" s="70"/>
      <c r="K159" s="71"/>
    </row>
    <row r="160" spans="1:11" x14ac:dyDescent="0.25">
      <c r="A160" s="74" t="s">
        <v>81</v>
      </c>
      <c r="B160" s="70"/>
      <c r="C160" s="70"/>
      <c r="D160" s="70"/>
      <c r="E160" s="70"/>
      <c r="F160" s="70"/>
      <c r="G160" s="70"/>
      <c r="H160" s="70"/>
      <c r="I160" s="70"/>
      <c r="J160" s="70"/>
      <c r="K160" s="71"/>
    </row>
    <row r="161" spans="1:11" x14ac:dyDescent="0.25">
      <c r="A161" s="75" t="s">
        <v>110</v>
      </c>
      <c r="B161" s="70">
        <v>-234165.34999999998</v>
      </c>
      <c r="C161" s="70">
        <v>-234165.34999999998</v>
      </c>
      <c r="D161" s="70">
        <v>0</v>
      </c>
      <c r="E161" s="70">
        <v>0</v>
      </c>
      <c r="F161" s="70">
        <v>-234165.34999999998</v>
      </c>
      <c r="G161" s="70">
        <v>-234165.34999999998</v>
      </c>
      <c r="H161" s="70">
        <v>0</v>
      </c>
      <c r="I161" s="70">
        <v>0</v>
      </c>
      <c r="J161" s="70">
        <v>-234165.34999999998</v>
      </c>
      <c r="K161" s="76">
        <v>1</v>
      </c>
    </row>
    <row r="162" spans="1:11" x14ac:dyDescent="0.25">
      <c r="A162" s="75" t="s">
        <v>109</v>
      </c>
      <c r="B162" s="70">
        <v>-85000</v>
      </c>
      <c r="C162" s="70">
        <v>-85000</v>
      </c>
      <c r="D162" s="70">
        <v>0</v>
      </c>
      <c r="E162" s="70">
        <v>0</v>
      </c>
      <c r="F162" s="70">
        <v>-85000</v>
      </c>
      <c r="G162" s="70">
        <v>-85000</v>
      </c>
      <c r="H162" s="70">
        <v>0</v>
      </c>
      <c r="I162" s="70">
        <v>0</v>
      </c>
      <c r="J162" s="70">
        <v>-85000</v>
      </c>
      <c r="K162" s="76">
        <v>1</v>
      </c>
    </row>
    <row r="163" spans="1:11" x14ac:dyDescent="0.25">
      <c r="A163" s="75" t="s">
        <v>108</v>
      </c>
      <c r="B163" s="70">
        <v>-10626.809992615385</v>
      </c>
      <c r="C163" s="70">
        <v>-10626.809992615385</v>
      </c>
      <c r="D163" s="70">
        <v>0</v>
      </c>
      <c r="E163" s="70">
        <v>0</v>
      </c>
      <c r="F163" s="70">
        <v>-10626.809992615385</v>
      </c>
      <c r="G163" s="70">
        <v>-10626.809992615385</v>
      </c>
      <c r="H163" s="70">
        <v>0</v>
      </c>
      <c r="I163" s="70">
        <v>0</v>
      </c>
      <c r="J163" s="70">
        <v>-10626.809992615385</v>
      </c>
      <c r="K163" s="76">
        <v>1</v>
      </c>
    </row>
    <row r="164" spans="1:11" ht="15.75" thickBot="1" x14ac:dyDescent="0.3">
      <c r="A164" s="75" t="s">
        <v>107</v>
      </c>
      <c r="B164" s="70">
        <v>-3198.0099995999999</v>
      </c>
      <c r="C164" s="70">
        <v>-3198.0099995999999</v>
      </c>
      <c r="D164" s="70">
        <v>0</v>
      </c>
      <c r="E164" s="70">
        <v>0</v>
      </c>
      <c r="F164" s="70">
        <v>-3198.0099995999999</v>
      </c>
      <c r="G164" s="70">
        <v>-3198.0099995999999</v>
      </c>
      <c r="H164" s="70">
        <v>0</v>
      </c>
      <c r="I164" s="70">
        <v>0</v>
      </c>
      <c r="J164" s="70">
        <v>-3198.0099995999999</v>
      </c>
      <c r="K164" s="76">
        <v>1</v>
      </c>
    </row>
    <row r="165" spans="1:11" x14ac:dyDescent="0.25">
      <c r="A165" s="77" t="s">
        <v>81</v>
      </c>
      <c r="B165" s="78">
        <v>-332990.16999221535</v>
      </c>
      <c r="C165" s="78">
        <v>-332990.16999221535</v>
      </c>
      <c r="D165" s="78">
        <v>0</v>
      </c>
      <c r="E165" s="78">
        <v>0</v>
      </c>
      <c r="F165" s="78">
        <v>-332990.16999221535</v>
      </c>
      <c r="G165" s="78">
        <v>-332990.16999221535</v>
      </c>
      <c r="H165" s="78">
        <v>0</v>
      </c>
      <c r="I165" s="78">
        <v>0</v>
      </c>
      <c r="J165" s="78">
        <v>-332990.16999221535</v>
      </c>
      <c r="K165" s="79">
        <v>4</v>
      </c>
    </row>
    <row r="166" spans="1:11" ht="15.75" thickBot="1" x14ac:dyDescent="0.3">
      <c r="A166" s="54"/>
      <c r="B166" s="54"/>
      <c r="C166" s="54"/>
      <c r="D166" s="54"/>
      <c r="E166" s="54"/>
      <c r="F166" s="54"/>
      <c r="G166" s="54"/>
      <c r="H166" s="54"/>
      <c r="I166" s="54"/>
      <c r="J166" s="54"/>
      <c r="K166" s="54"/>
    </row>
    <row r="167" spans="1:11" x14ac:dyDescent="0.25">
      <c r="A167" s="80" t="s">
        <v>80</v>
      </c>
      <c r="B167" s="81">
        <v>-332990.16999221535</v>
      </c>
      <c r="C167" s="81">
        <v>-332990.16999221535</v>
      </c>
      <c r="D167" s="81">
        <v>0</v>
      </c>
      <c r="E167" s="81">
        <v>0</v>
      </c>
      <c r="F167" s="81">
        <v>-332990.16999221535</v>
      </c>
      <c r="G167" s="81">
        <v>-332990.16999221535</v>
      </c>
      <c r="H167" s="81">
        <v>0</v>
      </c>
      <c r="I167" s="81">
        <v>0</v>
      </c>
      <c r="J167" s="81">
        <v>-332990.16999221535</v>
      </c>
      <c r="K167" s="71">
        <v>4</v>
      </c>
    </row>
    <row r="168" spans="1:11" x14ac:dyDescent="0.25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</row>
    <row r="169" spans="1:11" x14ac:dyDescent="0.25">
      <c r="A169" s="73" t="s">
        <v>82</v>
      </c>
      <c r="B169" s="70"/>
      <c r="C169" s="70"/>
      <c r="D169" s="70"/>
      <c r="E169" s="70"/>
      <c r="F169" s="70"/>
      <c r="G169" s="70"/>
      <c r="H169" s="70"/>
      <c r="I169" s="70"/>
      <c r="J169" s="70"/>
      <c r="K169" s="71"/>
    </row>
    <row r="170" spans="1:11" x14ac:dyDescent="0.25">
      <c r="A170" s="74" t="s">
        <v>83</v>
      </c>
      <c r="B170" s="70"/>
      <c r="C170" s="70"/>
      <c r="D170" s="70"/>
      <c r="E170" s="70"/>
      <c r="F170" s="70"/>
      <c r="G170" s="70"/>
      <c r="H170" s="70"/>
      <c r="I170" s="70"/>
      <c r="J170" s="70"/>
      <c r="K170" s="71"/>
    </row>
    <row r="171" spans="1:11" ht="15.75" thickBot="1" x14ac:dyDescent="0.3">
      <c r="A171" s="75" t="s">
        <v>106</v>
      </c>
      <c r="B171" s="70">
        <v>-10973113.19846154</v>
      </c>
      <c r="C171" s="70">
        <v>-10973113.19846154</v>
      </c>
      <c r="D171" s="70">
        <v>0</v>
      </c>
      <c r="E171" s="70">
        <v>0</v>
      </c>
      <c r="F171" s="70">
        <v>-10973113.19846154</v>
      </c>
      <c r="G171" s="70">
        <v>-10973113.19846154</v>
      </c>
      <c r="H171" s="70">
        <v>0</v>
      </c>
      <c r="I171" s="70">
        <v>0</v>
      </c>
      <c r="J171" s="70">
        <v>-10973113.19846154</v>
      </c>
      <c r="K171" s="76">
        <v>1</v>
      </c>
    </row>
    <row r="172" spans="1:11" x14ac:dyDescent="0.25">
      <c r="A172" s="77" t="s">
        <v>83</v>
      </c>
      <c r="B172" s="78">
        <v>-10973113.19846154</v>
      </c>
      <c r="C172" s="78">
        <v>-10973113.19846154</v>
      </c>
      <c r="D172" s="78">
        <v>0</v>
      </c>
      <c r="E172" s="78">
        <v>0</v>
      </c>
      <c r="F172" s="78">
        <v>-10973113.19846154</v>
      </c>
      <c r="G172" s="78">
        <v>-10973113.19846154</v>
      </c>
      <c r="H172" s="78">
        <v>0</v>
      </c>
      <c r="I172" s="78">
        <v>0</v>
      </c>
      <c r="J172" s="78">
        <v>-10973113.19846154</v>
      </c>
      <c r="K172" s="79">
        <v>1</v>
      </c>
    </row>
    <row r="173" spans="1:11" x14ac:dyDescent="0.25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</row>
    <row r="174" spans="1:11" x14ac:dyDescent="0.25">
      <c r="A174" s="74" t="s">
        <v>84</v>
      </c>
      <c r="B174" s="70"/>
      <c r="C174" s="70"/>
      <c r="D174" s="70"/>
      <c r="E174" s="70"/>
      <c r="F174" s="70"/>
      <c r="G174" s="70"/>
      <c r="H174" s="70"/>
      <c r="I174" s="70"/>
      <c r="J174" s="70"/>
      <c r="K174" s="71"/>
    </row>
    <row r="175" spans="1:11" ht="15.75" thickBot="1" x14ac:dyDescent="0.3">
      <c r="A175" s="75" t="s">
        <v>105</v>
      </c>
      <c r="B175" s="70">
        <v>-2168521.3400000003</v>
      </c>
      <c r="C175" s="70">
        <v>-2168521.3400000003</v>
      </c>
      <c r="D175" s="70">
        <v>0</v>
      </c>
      <c r="E175" s="70">
        <v>0</v>
      </c>
      <c r="F175" s="70">
        <v>-2168521.3400000003</v>
      </c>
      <c r="G175" s="70">
        <v>-2168521.3400000003</v>
      </c>
      <c r="H175" s="70">
        <v>0</v>
      </c>
      <c r="I175" s="70">
        <v>0</v>
      </c>
      <c r="J175" s="70">
        <v>-2168521.3400000003</v>
      </c>
      <c r="K175" s="76">
        <v>1</v>
      </c>
    </row>
    <row r="176" spans="1:11" x14ac:dyDescent="0.25">
      <c r="A176" s="77" t="s">
        <v>84</v>
      </c>
      <c r="B176" s="78">
        <v>-2168521.3400000003</v>
      </c>
      <c r="C176" s="78">
        <v>-2168521.3400000003</v>
      </c>
      <c r="D176" s="78">
        <v>0</v>
      </c>
      <c r="E176" s="78">
        <v>0</v>
      </c>
      <c r="F176" s="78">
        <v>-2168521.3400000003</v>
      </c>
      <c r="G176" s="78">
        <v>-2168521.3400000003</v>
      </c>
      <c r="H176" s="78">
        <v>0</v>
      </c>
      <c r="I176" s="78">
        <v>0</v>
      </c>
      <c r="J176" s="78">
        <v>-2168521.3400000003</v>
      </c>
      <c r="K176" s="79">
        <v>1</v>
      </c>
    </row>
    <row r="177" spans="1:11" x14ac:dyDescent="0.25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</row>
    <row r="178" spans="1:11" x14ac:dyDescent="0.25">
      <c r="A178" s="74" t="s">
        <v>85</v>
      </c>
      <c r="B178" s="70"/>
      <c r="C178" s="70"/>
      <c r="D178" s="70"/>
      <c r="E178" s="70"/>
      <c r="F178" s="70"/>
      <c r="G178" s="70"/>
      <c r="H178" s="70"/>
      <c r="I178" s="70"/>
      <c r="J178" s="70"/>
      <c r="K178" s="71"/>
    </row>
    <row r="179" spans="1:11" x14ac:dyDescent="0.25">
      <c r="A179" s="75" t="s">
        <v>104</v>
      </c>
      <c r="B179" s="70">
        <v>-1523828.4425289482</v>
      </c>
      <c r="C179" s="70">
        <v>-1523828.4425289482</v>
      </c>
      <c r="D179" s="70">
        <v>0</v>
      </c>
      <c r="E179" s="70">
        <v>0</v>
      </c>
      <c r="F179" s="70">
        <v>-1523828.4425289482</v>
      </c>
      <c r="G179" s="70">
        <v>-1523828.4425289482</v>
      </c>
      <c r="H179" s="70">
        <v>0</v>
      </c>
      <c r="I179" s="70">
        <v>0</v>
      </c>
      <c r="J179" s="70">
        <v>-1523828.4425289482</v>
      </c>
      <c r="K179" s="76">
        <v>1</v>
      </c>
    </row>
    <row r="180" spans="1:11" x14ac:dyDescent="0.25">
      <c r="A180" s="75" t="s">
        <v>103</v>
      </c>
      <c r="B180" s="70">
        <v>-103836.05504308947</v>
      </c>
      <c r="C180" s="70">
        <v>-103836.05504308947</v>
      </c>
      <c r="D180" s="70">
        <v>0</v>
      </c>
      <c r="E180" s="70">
        <v>0</v>
      </c>
      <c r="F180" s="70">
        <v>-103836.05504308947</v>
      </c>
      <c r="G180" s="70">
        <v>-103836.05504308947</v>
      </c>
      <c r="H180" s="70">
        <v>0</v>
      </c>
      <c r="I180" s="70">
        <v>0</v>
      </c>
      <c r="J180" s="70">
        <v>-103836.05504308947</v>
      </c>
      <c r="K180" s="76">
        <v>1</v>
      </c>
    </row>
    <row r="181" spans="1:11" x14ac:dyDescent="0.25">
      <c r="A181" s="75" t="s">
        <v>102</v>
      </c>
      <c r="B181" s="70">
        <v>-155827.74560584605</v>
      </c>
      <c r="C181" s="70">
        <v>-155827.74560584605</v>
      </c>
      <c r="D181" s="70">
        <v>0</v>
      </c>
      <c r="E181" s="70">
        <v>0</v>
      </c>
      <c r="F181" s="70">
        <v>-155827.74560584605</v>
      </c>
      <c r="G181" s="70">
        <v>-155827.74560584605</v>
      </c>
      <c r="H181" s="70">
        <v>0</v>
      </c>
      <c r="I181" s="70">
        <v>0</v>
      </c>
      <c r="J181" s="70">
        <v>-155827.74560584605</v>
      </c>
      <c r="K181" s="76">
        <v>1</v>
      </c>
    </row>
    <row r="182" spans="1:11" x14ac:dyDescent="0.25">
      <c r="A182" s="75" t="s">
        <v>101</v>
      </c>
      <c r="B182" s="70">
        <v>-131068.66411538461</v>
      </c>
      <c r="C182" s="70">
        <v>-131068.66411538461</v>
      </c>
      <c r="D182" s="70">
        <v>0</v>
      </c>
      <c r="E182" s="70">
        <v>0</v>
      </c>
      <c r="F182" s="70">
        <v>-131068.66411538461</v>
      </c>
      <c r="G182" s="70">
        <v>-131068.66411538461</v>
      </c>
      <c r="H182" s="70">
        <v>0</v>
      </c>
      <c r="I182" s="70">
        <v>0</v>
      </c>
      <c r="J182" s="70">
        <v>-131068.66411538461</v>
      </c>
      <c r="K182" s="76">
        <v>1</v>
      </c>
    </row>
    <row r="183" spans="1:11" ht="15.75" thickBot="1" x14ac:dyDescent="0.3">
      <c r="A183" s="75" t="s">
        <v>100</v>
      </c>
      <c r="B183" s="70">
        <v>-2012645.542628204</v>
      </c>
      <c r="C183" s="70">
        <v>-2012645.542628204</v>
      </c>
      <c r="D183" s="70">
        <v>0</v>
      </c>
      <c r="E183" s="70">
        <v>0</v>
      </c>
      <c r="F183" s="70">
        <v>-2012645.542628204</v>
      </c>
      <c r="G183" s="70">
        <v>-2012645.542628204</v>
      </c>
      <c r="H183" s="70">
        <v>0</v>
      </c>
      <c r="I183" s="70">
        <v>0</v>
      </c>
      <c r="J183" s="70">
        <v>-2012645.542628204</v>
      </c>
      <c r="K183" s="76">
        <v>1</v>
      </c>
    </row>
    <row r="184" spans="1:11" x14ac:dyDescent="0.25">
      <c r="A184" s="77" t="s">
        <v>85</v>
      </c>
      <c r="B184" s="78">
        <v>-3927206.4499214725</v>
      </c>
      <c r="C184" s="78">
        <v>-3927206.4499214725</v>
      </c>
      <c r="D184" s="78">
        <v>0</v>
      </c>
      <c r="E184" s="78">
        <v>0</v>
      </c>
      <c r="F184" s="78">
        <v>-3927206.4499214725</v>
      </c>
      <c r="G184" s="78">
        <v>-3927206.4499214725</v>
      </c>
      <c r="H184" s="78">
        <v>0</v>
      </c>
      <c r="I184" s="78">
        <v>0</v>
      </c>
      <c r="J184" s="78">
        <v>-3927206.4499214725</v>
      </c>
      <c r="K184" s="79">
        <v>5</v>
      </c>
    </row>
    <row r="185" spans="1:11" x14ac:dyDescent="0.25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</row>
    <row r="186" spans="1:11" x14ac:dyDescent="0.25">
      <c r="A186" s="74" t="s">
        <v>86</v>
      </c>
      <c r="B186" s="70"/>
      <c r="C186" s="70"/>
      <c r="D186" s="70"/>
      <c r="E186" s="70"/>
      <c r="F186" s="70"/>
      <c r="G186" s="70"/>
      <c r="H186" s="70"/>
      <c r="I186" s="70"/>
      <c r="J186" s="70"/>
      <c r="K186" s="71"/>
    </row>
    <row r="187" spans="1:11" ht="15.75" thickBot="1" x14ac:dyDescent="0.3">
      <c r="A187" s="75" t="s">
        <v>99</v>
      </c>
      <c r="B187" s="70">
        <v>-938261.39530103456</v>
      </c>
      <c r="C187" s="70">
        <v>-938261.39530103456</v>
      </c>
      <c r="D187" s="70">
        <v>0</v>
      </c>
      <c r="E187" s="70">
        <v>0</v>
      </c>
      <c r="F187" s="70">
        <v>-938261.39530103456</v>
      </c>
      <c r="G187" s="70">
        <v>-938261.39530103456</v>
      </c>
      <c r="H187" s="70">
        <v>0</v>
      </c>
      <c r="I187" s="70">
        <v>0</v>
      </c>
      <c r="J187" s="70">
        <v>-938261.39530103456</v>
      </c>
      <c r="K187" s="76">
        <v>1</v>
      </c>
    </row>
    <row r="188" spans="1:11" x14ac:dyDescent="0.25">
      <c r="A188" s="77" t="s">
        <v>86</v>
      </c>
      <c r="B188" s="78">
        <v>-938261.39530103456</v>
      </c>
      <c r="C188" s="78">
        <v>-938261.39530103456</v>
      </c>
      <c r="D188" s="78">
        <v>0</v>
      </c>
      <c r="E188" s="78">
        <v>0</v>
      </c>
      <c r="F188" s="78">
        <v>-938261.39530103456</v>
      </c>
      <c r="G188" s="78">
        <v>-938261.39530103456</v>
      </c>
      <c r="H188" s="78">
        <v>0</v>
      </c>
      <c r="I188" s="78">
        <v>0</v>
      </c>
      <c r="J188" s="78">
        <v>-938261.39530103456</v>
      </c>
      <c r="K188" s="79">
        <v>1</v>
      </c>
    </row>
    <row r="189" spans="1:11" x14ac:dyDescent="0.25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</row>
    <row r="190" spans="1:11" x14ac:dyDescent="0.25">
      <c r="A190" s="74" t="s">
        <v>87</v>
      </c>
      <c r="B190" s="70"/>
      <c r="C190" s="70"/>
      <c r="D190" s="70"/>
      <c r="E190" s="70"/>
      <c r="F190" s="70"/>
      <c r="G190" s="70"/>
      <c r="H190" s="70"/>
      <c r="I190" s="70"/>
      <c r="J190" s="70"/>
      <c r="K190" s="71"/>
    </row>
    <row r="191" spans="1:11" ht="15.75" thickBot="1" x14ac:dyDescent="0.3">
      <c r="A191" s="75" t="s">
        <v>98</v>
      </c>
      <c r="B191" s="70">
        <v>-760127.73334335373</v>
      </c>
      <c r="C191" s="70">
        <v>-760127.73334335373</v>
      </c>
      <c r="D191" s="70">
        <v>0</v>
      </c>
      <c r="E191" s="70">
        <v>0</v>
      </c>
      <c r="F191" s="70">
        <v>-760127.73334335373</v>
      </c>
      <c r="G191" s="70">
        <v>-760127.73334335373</v>
      </c>
      <c r="H191" s="70">
        <v>0</v>
      </c>
      <c r="I191" s="70">
        <v>0</v>
      </c>
      <c r="J191" s="70">
        <v>-760127.73334335373</v>
      </c>
      <c r="K191" s="76">
        <v>1</v>
      </c>
    </row>
    <row r="192" spans="1:11" x14ac:dyDescent="0.25">
      <c r="A192" s="77" t="s">
        <v>87</v>
      </c>
      <c r="B192" s="78">
        <v>-760127.73334335373</v>
      </c>
      <c r="C192" s="78">
        <v>-760127.73334335373</v>
      </c>
      <c r="D192" s="78">
        <v>0</v>
      </c>
      <c r="E192" s="78">
        <v>0</v>
      </c>
      <c r="F192" s="78">
        <v>-760127.73334335373</v>
      </c>
      <c r="G192" s="78">
        <v>-760127.73334335373</v>
      </c>
      <c r="H192" s="78">
        <v>0</v>
      </c>
      <c r="I192" s="78">
        <v>0</v>
      </c>
      <c r="J192" s="78">
        <v>-760127.73334335373</v>
      </c>
      <c r="K192" s="79">
        <v>1</v>
      </c>
    </row>
    <row r="193" spans="1:11" x14ac:dyDescent="0.25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</row>
    <row r="194" spans="1:11" x14ac:dyDescent="0.25">
      <c r="A194" s="74" t="s">
        <v>88</v>
      </c>
      <c r="B194" s="70"/>
      <c r="C194" s="70"/>
      <c r="D194" s="70"/>
      <c r="E194" s="70"/>
      <c r="F194" s="70"/>
      <c r="G194" s="70"/>
      <c r="H194" s="70"/>
      <c r="I194" s="70"/>
      <c r="J194" s="70"/>
      <c r="K194" s="71"/>
    </row>
    <row r="195" spans="1:11" ht="15.75" thickBot="1" x14ac:dyDescent="0.3">
      <c r="A195" s="75" t="s">
        <v>97</v>
      </c>
      <c r="B195" s="70">
        <v>-2366634.3345175395</v>
      </c>
      <c r="C195" s="70">
        <v>-2366634.3345175395</v>
      </c>
      <c r="D195" s="70">
        <v>0</v>
      </c>
      <c r="E195" s="70">
        <v>0</v>
      </c>
      <c r="F195" s="70">
        <v>-2366634.3345175395</v>
      </c>
      <c r="G195" s="70">
        <v>-2366634.3345175395</v>
      </c>
      <c r="H195" s="70">
        <v>0</v>
      </c>
      <c r="I195" s="70">
        <v>0</v>
      </c>
      <c r="J195" s="70">
        <v>-2366634.3345175395</v>
      </c>
      <c r="K195" s="76">
        <v>1</v>
      </c>
    </row>
    <row r="196" spans="1:11" x14ac:dyDescent="0.25">
      <c r="A196" s="77" t="s">
        <v>88</v>
      </c>
      <c r="B196" s="78">
        <v>-2366634.3345175395</v>
      </c>
      <c r="C196" s="78">
        <v>-2366634.3345175395</v>
      </c>
      <c r="D196" s="78">
        <v>0</v>
      </c>
      <c r="E196" s="78">
        <v>0</v>
      </c>
      <c r="F196" s="78">
        <v>-2366634.3345175395</v>
      </c>
      <c r="G196" s="78">
        <v>-2366634.3345175395</v>
      </c>
      <c r="H196" s="78">
        <v>0</v>
      </c>
      <c r="I196" s="78">
        <v>0</v>
      </c>
      <c r="J196" s="78">
        <v>-2366634.3345175395</v>
      </c>
      <c r="K196" s="79">
        <v>1</v>
      </c>
    </row>
    <row r="197" spans="1:11" ht="15.75" thickBot="1" x14ac:dyDescent="0.3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</row>
    <row r="198" spans="1:11" x14ac:dyDescent="0.25">
      <c r="A198" s="80" t="s">
        <v>82</v>
      </c>
      <c r="B198" s="81">
        <v>-21133864.45154494</v>
      </c>
      <c r="C198" s="81">
        <v>-21133864.45154494</v>
      </c>
      <c r="D198" s="81">
        <v>0</v>
      </c>
      <c r="E198" s="81">
        <v>0</v>
      </c>
      <c r="F198" s="81">
        <v>-21133864.45154494</v>
      </c>
      <c r="G198" s="81">
        <v>-21133864.45154494</v>
      </c>
      <c r="H198" s="81">
        <v>0</v>
      </c>
      <c r="I198" s="81">
        <v>0</v>
      </c>
      <c r="J198" s="81">
        <v>-21133864.45154494</v>
      </c>
      <c r="K198" s="71">
        <v>10</v>
      </c>
    </row>
    <row r="199" spans="1:11" x14ac:dyDescent="0.25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</row>
    <row r="200" spans="1:11" x14ac:dyDescent="0.25">
      <c r="A200" s="73" t="s">
        <v>89</v>
      </c>
      <c r="B200" s="70"/>
      <c r="C200" s="70"/>
      <c r="D200" s="70"/>
      <c r="E200" s="70"/>
      <c r="F200" s="70"/>
      <c r="G200" s="70"/>
      <c r="H200" s="70"/>
      <c r="I200" s="70"/>
      <c r="J200" s="70"/>
      <c r="K200" s="71"/>
    </row>
    <row r="201" spans="1:11" x14ac:dyDescent="0.25">
      <c r="A201" s="74" t="s">
        <v>90</v>
      </c>
      <c r="B201" s="70"/>
      <c r="C201" s="70"/>
      <c r="D201" s="70"/>
      <c r="E201" s="70"/>
      <c r="F201" s="70"/>
      <c r="G201" s="70"/>
      <c r="H201" s="70"/>
      <c r="I201" s="70"/>
      <c r="J201" s="70"/>
      <c r="K201" s="71"/>
    </row>
    <row r="202" spans="1:11" ht="15.75" thickBot="1" x14ac:dyDescent="0.3">
      <c r="A202" s="75" t="s">
        <v>96</v>
      </c>
      <c r="B202" s="70">
        <v>0</v>
      </c>
      <c r="C202" s="70">
        <v>0</v>
      </c>
      <c r="D202" s="70">
        <v>0</v>
      </c>
      <c r="E202" s="70">
        <v>0</v>
      </c>
      <c r="F202" s="70">
        <v>0</v>
      </c>
      <c r="G202" s="70">
        <v>0</v>
      </c>
      <c r="H202" s="70">
        <v>0</v>
      </c>
      <c r="I202" s="70">
        <v>0</v>
      </c>
      <c r="J202" s="70">
        <v>0</v>
      </c>
      <c r="K202" s="76">
        <v>1</v>
      </c>
    </row>
    <row r="203" spans="1:11" x14ac:dyDescent="0.25">
      <c r="A203" s="77" t="s">
        <v>90</v>
      </c>
      <c r="B203" s="78">
        <v>0</v>
      </c>
      <c r="C203" s="78">
        <v>0</v>
      </c>
      <c r="D203" s="78">
        <v>0</v>
      </c>
      <c r="E203" s="78">
        <v>0</v>
      </c>
      <c r="F203" s="78">
        <v>0</v>
      </c>
      <c r="G203" s="78">
        <v>0</v>
      </c>
      <c r="H203" s="78">
        <v>0</v>
      </c>
      <c r="I203" s="78">
        <v>0</v>
      </c>
      <c r="J203" s="78">
        <v>0</v>
      </c>
      <c r="K203" s="79">
        <v>1</v>
      </c>
    </row>
    <row r="204" spans="1:11" x14ac:dyDescent="0.25">
      <c r="A204" s="54"/>
      <c r="B204" s="54"/>
      <c r="C204" s="54"/>
      <c r="D204" s="54"/>
      <c r="E204" s="54"/>
      <c r="F204" s="54"/>
      <c r="G204" s="54"/>
      <c r="H204" s="54"/>
      <c r="I204" s="54"/>
      <c r="J204" s="54"/>
      <c r="K204" s="54"/>
    </row>
    <row r="205" spans="1:11" x14ac:dyDescent="0.25">
      <c r="A205" s="74" t="s">
        <v>91</v>
      </c>
      <c r="B205" s="70"/>
      <c r="C205" s="70"/>
      <c r="D205" s="70"/>
      <c r="E205" s="70"/>
      <c r="F205" s="70"/>
      <c r="G205" s="70"/>
      <c r="H205" s="70"/>
      <c r="I205" s="70"/>
      <c r="J205" s="70"/>
      <c r="K205" s="71"/>
    </row>
    <row r="206" spans="1:11" x14ac:dyDescent="0.25">
      <c r="A206" s="75" t="s">
        <v>95</v>
      </c>
      <c r="B206" s="70">
        <v>-9.9999999999999985E-3</v>
      </c>
      <c r="C206" s="70">
        <v>-9.9999999999999985E-3</v>
      </c>
      <c r="D206" s="70">
        <v>0</v>
      </c>
      <c r="E206" s="70">
        <v>0</v>
      </c>
      <c r="F206" s="70">
        <v>-9.9999999999999985E-3</v>
      </c>
      <c r="G206" s="70">
        <v>-9.9999999999999985E-3</v>
      </c>
      <c r="H206" s="70">
        <v>0</v>
      </c>
      <c r="I206" s="70">
        <v>0</v>
      </c>
      <c r="J206" s="70">
        <v>-9.9999999999999985E-3</v>
      </c>
      <c r="K206" s="76">
        <v>1</v>
      </c>
    </row>
    <row r="207" spans="1:11" x14ac:dyDescent="0.25">
      <c r="A207" s="75" t="s">
        <v>94</v>
      </c>
      <c r="B207" s="70">
        <v>0</v>
      </c>
      <c r="C207" s="70">
        <v>0</v>
      </c>
      <c r="D207" s="70">
        <v>0</v>
      </c>
      <c r="E207" s="70">
        <v>0</v>
      </c>
      <c r="F207" s="70">
        <v>0</v>
      </c>
      <c r="G207" s="70">
        <v>0</v>
      </c>
      <c r="H207" s="70">
        <v>0</v>
      </c>
      <c r="I207" s="70">
        <v>0</v>
      </c>
      <c r="J207" s="70">
        <v>0</v>
      </c>
      <c r="K207" s="76">
        <v>1</v>
      </c>
    </row>
    <row r="208" spans="1:11" x14ac:dyDescent="0.25">
      <c r="A208" s="75" t="s">
        <v>93</v>
      </c>
      <c r="B208" s="70">
        <v>-1324467.6923076923</v>
      </c>
      <c r="C208" s="70">
        <v>-1324467.6923076923</v>
      </c>
      <c r="D208" s="70">
        <v>0</v>
      </c>
      <c r="E208" s="70">
        <v>0</v>
      </c>
      <c r="F208" s="70">
        <v>-1324467.6923076923</v>
      </c>
      <c r="G208" s="70">
        <v>-1324467.6923076923</v>
      </c>
      <c r="H208" s="70">
        <v>0</v>
      </c>
      <c r="I208" s="70">
        <v>0</v>
      </c>
      <c r="J208" s="70">
        <v>-1324467.6923076923</v>
      </c>
      <c r="K208" s="76">
        <v>1</v>
      </c>
    </row>
    <row r="209" spans="1:11" ht="15.75" thickBot="1" x14ac:dyDescent="0.3">
      <c r="A209" s="75" t="s">
        <v>92</v>
      </c>
      <c r="B209" s="70">
        <v>0</v>
      </c>
      <c r="C209" s="70">
        <v>0</v>
      </c>
      <c r="D209" s="70">
        <v>0</v>
      </c>
      <c r="E209" s="70">
        <v>0</v>
      </c>
      <c r="F209" s="70">
        <v>0</v>
      </c>
      <c r="G209" s="70">
        <v>0</v>
      </c>
      <c r="H209" s="70">
        <v>0</v>
      </c>
      <c r="I209" s="70">
        <v>0</v>
      </c>
      <c r="J209" s="70">
        <v>0</v>
      </c>
      <c r="K209" s="76">
        <v>1</v>
      </c>
    </row>
    <row r="210" spans="1:11" x14ac:dyDescent="0.25">
      <c r="A210" s="77" t="s">
        <v>91</v>
      </c>
      <c r="B210" s="78">
        <v>-1324467.7023076923</v>
      </c>
      <c r="C210" s="78">
        <v>-1324467.7023076923</v>
      </c>
      <c r="D210" s="78">
        <v>0</v>
      </c>
      <c r="E210" s="78">
        <v>0</v>
      </c>
      <c r="F210" s="78">
        <v>-1324467.7023076923</v>
      </c>
      <c r="G210" s="78">
        <v>-1324467.7023076923</v>
      </c>
      <c r="H210" s="78">
        <v>0</v>
      </c>
      <c r="I210" s="78">
        <v>0</v>
      </c>
      <c r="J210" s="78">
        <v>-1324467.7023076923</v>
      </c>
      <c r="K210" s="79">
        <v>4</v>
      </c>
    </row>
    <row r="211" spans="1:11" ht="15.75" thickBot="1" x14ac:dyDescent="0.3">
      <c r="A211" s="54"/>
      <c r="B211" s="54"/>
      <c r="C211" s="54"/>
      <c r="D211" s="54"/>
      <c r="E211" s="54"/>
      <c r="F211" s="54"/>
      <c r="G211" s="54"/>
      <c r="H211" s="54"/>
      <c r="I211" s="54"/>
      <c r="J211" s="54"/>
      <c r="K211" s="54"/>
    </row>
    <row r="212" spans="1:11" x14ac:dyDescent="0.25">
      <c r="A212" s="80" t="s">
        <v>89</v>
      </c>
      <c r="B212" s="81">
        <v>-1324467.7023076923</v>
      </c>
      <c r="C212" s="81">
        <v>-1324467.7023076923</v>
      </c>
      <c r="D212" s="81">
        <v>0</v>
      </c>
      <c r="E212" s="81">
        <v>0</v>
      </c>
      <c r="F212" s="81">
        <v>-1324467.7023076923</v>
      </c>
      <c r="G212" s="81">
        <v>-1324467.7023076923</v>
      </c>
      <c r="H212" s="81">
        <v>0</v>
      </c>
      <c r="I212" s="81">
        <v>0</v>
      </c>
      <c r="J212" s="81">
        <v>-1324467.7023076923</v>
      </c>
      <c r="K212" s="71">
        <v>5</v>
      </c>
    </row>
    <row r="213" spans="1:11" ht="15.75" thickBot="1" x14ac:dyDescent="0.3">
      <c r="A213" s="54"/>
      <c r="B213" s="54"/>
      <c r="C213" s="54"/>
      <c r="D213" s="54"/>
      <c r="E213" s="54"/>
      <c r="F213" s="54"/>
      <c r="G213" s="54"/>
      <c r="H213" s="54"/>
      <c r="I213" s="54"/>
      <c r="J213" s="54"/>
      <c r="K213" s="54"/>
    </row>
    <row r="214" spans="1:11" x14ac:dyDescent="0.25">
      <c r="A214" s="82" t="s">
        <v>79</v>
      </c>
      <c r="B214" s="81">
        <v>-22791322.32384485</v>
      </c>
      <c r="C214" s="81">
        <v>-22791322.32384485</v>
      </c>
      <c r="D214" s="81">
        <v>0</v>
      </c>
      <c r="E214" s="81">
        <v>0</v>
      </c>
      <c r="F214" s="81">
        <v>-22791322.32384485</v>
      </c>
      <c r="G214" s="81">
        <v>-22791322.32384485</v>
      </c>
      <c r="H214" s="81">
        <v>0</v>
      </c>
      <c r="I214" s="81">
        <v>0</v>
      </c>
      <c r="J214" s="81">
        <v>-22791322.32384485</v>
      </c>
      <c r="K214" s="71">
        <v>19</v>
      </c>
    </row>
    <row r="215" spans="1:11" ht="15.75" thickBot="1" x14ac:dyDescent="0.3">
      <c r="A215" s="54"/>
      <c r="B215" s="54"/>
      <c r="C215" s="54"/>
      <c r="D215" s="54"/>
      <c r="E215" s="54"/>
      <c r="F215" s="54"/>
      <c r="G215" s="54"/>
      <c r="H215" s="54"/>
      <c r="I215" s="54"/>
      <c r="J215" s="54"/>
      <c r="K215" s="54"/>
    </row>
    <row r="216" spans="1:11" x14ac:dyDescent="0.25">
      <c r="A216" s="82" t="s">
        <v>53</v>
      </c>
      <c r="B216" s="81">
        <v>507517715.90269119</v>
      </c>
      <c r="C216" s="81">
        <v>507517715.90269119</v>
      </c>
      <c r="D216" s="81">
        <v>-60413709.212912813</v>
      </c>
      <c r="E216" s="81">
        <v>41898182.21681881</v>
      </c>
      <c r="F216" s="81">
        <v>489002188.45179707</v>
      </c>
      <c r="G216" s="81">
        <v>507517715.44789124</v>
      </c>
      <c r="H216" s="81">
        <v>-60413709.212912813</v>
      </c>
      <c r="I216" s="81">
        <v>41898182.21681881</v>
      </c>
      <c r="J216" s="81">
        <v>489002188.9065972</v>
      </c>
      <c r="K216" s="71">
        <v>93</v>
      </c>
    </row>
    <row r="218" spans="1:11" x14ac:dyDescent="0.25">
      <c r="B218" s="29"/>
      <c r="C218" s="29"/>
      <c r="J218" s="29"/>
    </row>
    <row r="219" spans="1:11" x14ac:dyDescent="0.25">
      <c r="J219" s="29"/>
    </row>
    <row r="220" spans="1:11" x14ac:dyDescent="0.25">
      <c r="B220" s="92"/>
      <c r="C220" s="92"/>
      <c r="J220" s="92"/>
    </row>
  </sheetData>
  <mergeCells count="2">
    <mergeCell ref="B6:K6"/>
    <mergeCell ref="A6:A7"/>
  </mergeCells>
  <pageMargins left="0.7" right="0.70000000000000007" top="0.75" bottom="0.75" header="0.3" footer="0.3"/>
  <pageSetup orientation="portrait" horizontalDpi="1200" verticalDpi="1200" r:id="rId1"/>
  <headerFooter>
    <oddHeader>&amp;L&amp;"Arial"&amp;10 &amp;D - 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16</vt:i4>
      </vt:variant>
    </vt:vector>
  </HeadingPairs>
  <TitlesOfParts>
    <vt:vector size="21" baseType="lpstr">
      <vt:lpstr>G3-2</vt:lpstr>
      <vt:lpstr>Support &gt;&gt;&gt;</vt:lpstr>
      <vt:lpstr>FCG Capital Structure</vt:lpstr>
      <vt:lpstr>Capital Structure Adjustments</vt:lpstr>
      <vt:lpstr>FCG Rate Base</vt:lpstr>
      <vt:lpstr>'G3-2'!\B</vt:lpstr>
      <vt:lpstr>'G3-2'!\M</vt:lpstr>
      <vt:lpstr>'G3-2'!\N</vt:lpstr>
      <vt:lpstr>'G3-2'!\P</vt:lpstr>
      <vt:lpstr>'G3-2'!\R</vt:lpstr>
      <vt:lpstr>'G3-2'!F_1</vt:lpstr>
      <vt:lpstr>'G3-2'!F_2</vt:lpstr>
      <vt:lpstr>'G3-2'!F_2_2</vt:lpstr>
      <vt:lpstr>'G3-2'!F_4</vt:lpstr>
      <vt:lpstr>'G3-2'!F_6</vt:lpstr>
      <vt:lpstr>'G3-2'!F_7</vt:lpstr>
      <vt:lpstr>'G3-2'!F_8</vt:lpstr>
      <vt:lpstr>'G3-2'!Print_Area</vt:lpstr>
      <vt:lpstr>'Capital Structure Adjustments'!Print_Titles</vt:lpstr>
      <vt:lpstr>'FCG Capital Structure'!Print_Titles</vt:lpstr>
      <vt:lpstr>'FCG Rate Base'!Print_Titles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2022-07-03T02:49:47Z</dcterms:created>
  <dcterms:modified xsi:type="dcterms:W3CDTF">2022-07-03T02:49:51Z</dcterms:modified>
</cp:coreProperties>
</file>