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5576F727-F4C8-4E25-8D5A-C5A9417DBB32}" xr6:coauthVersionLast="46" xr6:coauthVersionMax="46" xr10:uidLastSave="{00000000-0000-0000-0000-000000000000}"/>
  <bookViews>
    <workbookView xWindow="32235" yWindow="1590" windowWidth="21600" windowHeight="11385" firstSheet="1" activeTab="4" xr2:uid="{15391CC5-9C02-47BE-AAA7-B45B3F50F650}"/>
  </bookViews>
  <sheets>
    <sheet name="2018 All IMPRV Main" sheetId="13" r:id="rId1"/>
    <sheet name="2019 All IMPRV Main" sheetId="5" r:id="rId2"/>
    <sheet name="2020 All IMPRV Main YTD" sheetId="11" r:id="rId3"/>
    <sheet name="2021 All IMPRV Main" sheetId="6" r:id="rId4"/>
    <sheet name="2022 ALL IMPRV Main" sheetId="12" r:id="rId5"/>
  </sheets>
  <definedNames>
    <definedName name="SAPCrosstab1">#REF!</definedName>
    <definedName name="SAPCrosstab3">#REF!</definedName>
    <definedName name="SAPCrosstab4">'2020 All IMPRV Main YTD'!$A$6:$O$21</definedName>
    <definedName name="SAPCrosstab5">'2022 ALL IMPRV Main'!$A$6:$J$20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2" l="1"/>
  <c r="D3" i="12" s="1"/>
  <c r="D5" i="11"/>
  <c r="D3" i="11"/>
  <c r="D5" i="6"/>
  <c r="D3" i="6"/>
  <c r="F3" i="6"/>
  <c r="D5" i="5"/>
  <c r="D3" i="5"/>
</calcChain>
</file>

<file path=xl/sharedStrings.xml><?xml version="1.0" encoding="utf-8"?>
<sst xmlns="http://schemas.openxmlformats.org/spreadsheetml/2006/main" count="225" uniqueCount="93">
  <si>
    <t>Total Cost:</t>
  </si>
  <si>
    <t/>
  </si>
  <si>
    <t>Amount</t>
  </si>
  <si>
    <t>Time: Fiscal year/period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</si>
  <si>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</si>
  <si>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</si>
  <si>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</si>
  <si>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</si>
  <si>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</si>
  <si>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</si>
  <si>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</si>
  <si>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</si>
  <si>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</si>
  <si>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</si>
  <si>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</si>
  <si>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</si>
  <si>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Overall Result</t>
  </si>
  <si>
    <t>Resp. cost cntr</t>
  </si>
  <si>
    <t>WBS-L2</t>
  </si>
  <si>
    <t>$</t>
  </si>
  <si>
    <t>Engineering &amp; Integrity Management-A00</t>
  </si>
  <si>
    <t>NB-Core-Commercial-Mains</t>
  </si>
  <si>
    <t>Result</t>
  </si>
  <si>
    <t>NB-Core-Residential Mains</t>
  </si>
  <si>
    <t>Cost/ft: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</si>
  <si>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</si>
  <si>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</si>
  <si>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</si>
  <si>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</si>
  <si>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</si>
  <si>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</si>
  <si>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</si>
  <si>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</si>
  <si>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</si>
  <si>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</si>
  <si>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</si>
  <si>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</si>
  <si>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Engineering &amp; Construction Ops-Base-O&amp;M</t>
  </si>
  <si>
    <t>Mandatory</t>
  </si>
  <si>
    <t>NB-AEP-Commercial-Mains</t>
  </si>
  <si>
    <t>PR Default IO-Base</t>
  </si>
  <si>
    <t>SAFE-Capital-A23</t>
  </si>
  <si>
    <t>SAFE-Capital-A25</t>
  </si>
  <si>
    <t>Strategic</t>
  </si>
  <si>
    <t>Support-DIMP</t>
  </si>
  <si>
    <t>Support-DOT</t>
  </si>
  <si>
    <t>Support-PRIM</t>
  </si>
  <si>
    <t>Support-Relocation</t>
  </si>
  <si>
    <t>Support-Renewals</t>
  </si>
  <si>
    <t>increase while keeping contractor labor rates fixed</t>
  </si>
  <si>
    <t>All main footage:</t>
  </si>
  <si>
    <t>Main installation costs have increased 7% from 2019 to 2021 while the largest portion of installation cost, contract labor unit prices, has remained flat due to contract negotiations.</t>
  </si>
  <si>
    <t>*Resp. Cost Center</t>
  </si>
  <si>
    <t>Engineering &amp; Construction</t>
  </si>
  <si>
    <t>UGAS.00000105.01</t>
  </si>
  <si>
    <t>UGAS.00000106.02</t>
  </si>
  <si>
    <t>UGAS.00000106.03</t>
  </si>
  <si>
    <t>UGAS.00000106.04</t>
  </si>
  <si>
    <t>UGAS.00000106.06</t>
  </si>
  <si>
    <t>UGAS.00000106.08</t>
  </si>
  <si>
    <t>UGAS.00000110.01</t>
  </si>
  <si>
    <t>UGAS.00000110.04</t>
  </si>
  <si>
    <t>UGAS.00000151.01</t>
  </si>
  <si>
    <t>UGAS.00000160.01</t>
  </si>
  <si>
    <t>UGAS.00000200.01</t>
  </si>
  <si>
    <t>UGAS.00000201.01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</si>
  <si>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</si>
  <si>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</si>
  <si>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</si>
  <si>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</si>
  <si>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</si>
  <si>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</si>
  <si>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</si>
  <si>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</si>
  <si>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</si>
  <si>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</si>
  <si>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</si>
  <si>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</si>
  <si>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0
JAN 2020 - DEC 2020</t>
  </si>
  <si>
    <t>0
JAN 2022 - JUL 2022</t>
  </si>
  <si>
    <t>WBS-Level 2|Time-Month</t>
  </si>
  <si>
    <t>Based on Aug- December only</t>
  </si>
  <si>
    <t>0
JAN 2018 - DEC 2018</t>
  </si>
  <si>
    <t>WBS-Level 2</t>
  </si>
  <si>
    <t>Time-Month</t>
  </si>
  <si>
    <t>UGAS.00000111.04</t>
  </si>
  <si>
    <t>UGAS.00000105.02</t>
  </si>
  <si>
    <t>20220069-GU</t>
  </si>
  <si>
    <t>FCG 004750</t>
  </si>
  <si>
    <t>FCG 004751</t>
  </si>
  <si>
    <t>FCG 004752</t>
  </si>
  <si>
    <t>FCG 004753</t>
  </si>
  <si>
    <t>FCG 004754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</si>
</sst>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##,000"/>
    <numFmt numFmtId="166" formatCode="#,##0.00;\(#,##0.00\);#,##0.00"/>
    <numFmt numFmtId="167" formatCode="&quot;[+] &quot;@"/>
    <numFmt numFmtId="168" formatCode="#,##0;\(#,##0\)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sz val="8"/>
      <color rgb="FF1F497D"/>
      <name val="Verdana"/>
      <family val="2"/>
    </font>
    <font>
      <b/>
      <sz val="11"/>
      <color theme="1"/>
      <name val="Calibri"/>
      <family val="2"/>
      <scheme val="minor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2"/>
      <name val="Arial"/>
      <family val="2"/>
    </font>
    <font>
      <sz val="1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</fills>
  <borders count="10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2" borderId="1" applyNumberFormat="0" applyAlignment="0" applyProtection="0">
      <alignment horizontal="left" vertical="center" indent="1"/>
    </xf>
    <xf numFmtId="0" fontId="5" fillId="3" borderId="1" applyNumberFormat="0" applyAlignment="0" applyProtection="0">
      <alignment horizontal="left" vertical="center" indent="1"/>
    </xf>
    <xf numFmtId="165" fontId="6" fillId="4" borderId="1" applyNumberFormat="0" applyAlignment="0" applyProtection="0">
      <alignment horizontal="left" vertical="center" indent="1"/>
    </xf>
    <xf numFmtId="0" fontId="4" fillId="2" borderId="2" applyNumberFormat="0" applyAlignment="0" applyProtection="0">
      <alignment horizontal="left" vertical="center" indent="1"/>
    </xf>
    <xf numFmtId="165" fontId="6" fillId="0" borderId="4" applyNumberFormat="0" applyProtection="0">
      <alignment horizontal="right" vertical="center"/>
    </xf>
    <xf numFmtId="165" fontId="4" fillId="0" borderId="2" applyNumberFormat="0" applyProtection="0">
      <alignment horizontal="right" vertical="center"/>
    </xf>
    <xf numFmtId="165" fontId="6" fillId="4" borderId="1" applyNumberFormat="0" applyAlignment="0" applyProtection="0">
      <alignment horizontal="left" vertical="center" indent="1"/>
    </xf>
    <xf numFmtId="0" fontId="5" fillId="5" borderId="2" applyNumberFormat="0" applyAlignment="0">
      <alignment horizontal="left" vertical="center" indent="1"/>
      <protection locked="0"/>
    </xf>
    <xf numFmtId="0" fontId="5" fillId="6" borderId="2" applyNumberFormat="0" applyAlignment="0" applyProtection="0">
      <alignment horizontal="left" vertical="center" indent="1"/>
    </xf>
    <xf numFmtId="165" fontId="6" fillId="7" borderId="4" applyNumberFormat="0" applyBorder="0">
      <alignment horizontal="right" vertical="center"/>
      <protection locked="0"/>
    </xf>
    <xf numFmtId="0" fontId="5" fillId="5" borderId="2" applyNumberFormat="0" applyAlignment="0">
      <alignment horizontal="left" vertical="center" indent="1"/>
      <protection locked="0"/>
    </xf>
    <xf numFmtId="165" fontId="4" fillId="6" borderId="2" applyNumberFormat="0" applyProtection="0">
      <alignment horizontal="right" vertical="center"/>
    </xf>
    <xf numFmtId="165" fontId="4" fillId="7" borderId="2" applyNumberFormat="0" applyBorder="0">
      <alignment horizontal="right" vertical="center"/>
      <protection locked="0"/>
    </xf>
    <xf numFmtId="165" fontId="8" fillId="8" borderId="6" applyNumberFormat="0" applyBorder="0" applyAlignment="0" applyProtection="0">
      <alignment horizontal="right" vertical="center" indent="1"/>
    </xf>
    <xf numFmtId="165" fontId="9" fillId="9" borderId="6" applyNumberFormat="0" applyBorder="0" applyAlignment="0" applyProtection="0">
      <alignment horizontal="right" vertical="center" indent="1"/>
    </xf>
    <xf numFmtId="165" fontId="9" fillId="10" borderId="6" applyNumberFormat="0" applyBorder="0" applyAlignment="0" applyProtection="0">
      <alignment horizontal="right" vertical="center" indent="1"/>
    </xf>
    <xf numFmtId="165" fontId="10" fillId="11" borderId="6" applyNumberFormat="0" applyBorder="0" applyAlignment="0" applyProtection="0">
      <alignment horizontal="right" vertical="center" indent="1"/>
    </xf>
    <xf numFmtId="165" fontId="10" fillId="12" borderId="6" applyNumberFormat="0" applyBorder="0" applyAlignment="0" applyProtection="0">
      <alignment horizontal="right" vertical="center" indent="1"/>
    </xf>
    <xf numFmtId="165" fontId="10" fillId="13" borderId="6" applyNumberFormat="0" applyBorder="0" applyAlignment="0" applyProtection="0">
      <alignment horizontal="right" vertical="center" indent="1"/>
    </xf>
    <xf numFmtId="165" fontId="11" fillId="14" borderId="6" applyNumberFormat="0" applyBorder="0" applyAlignment="0" applyProtection="0">
      <alignment horizontal="right" vertical="center" indent="1"/>
    </xf>
    <xf numFmtId="165" fontId="11" fillId="15" borderId="6" applyNumberFormat="0" applyBorder="0" applyAlignment="0" applyProtection="0">
      <alignment horizontal="right" vertical="center" indent="1"/>
    </xf>
    <xf numFmtId="165" fontId="11" fillId="16" borderId="6" applyNumberFormat="0" applyBorder="0" applyAlignment="0" applyProtection="0">
      <alignment horizontal="right" vertical="center" indent="1"/>
    </xf>
    <xf numFmtId="0" fontId="12" fillId="0" borderId="1" applyNumberFormat="0" applyFont="0" applyFill="0" applyAlignment="0" applyProtection="0"/>
    <xf numFmtId="165" fontId="13" fillId="4" borderId="0" applyNumberFormat="0" applyAlignment="0" applyProtection="0">
      <alignment horizontal="left" vertical="center" indent="1"/>
    </xf>
    <xf numFmtId="0" fontId="12" fillId="0" borderId="7" applyNumberFormat="0" applyFont="0" applyFill="0" applyAlignment="0" applyProtection="0"/>
    <xf numFmtId="165" fontId="6" fillId="0" borderId="4" applyNumberFormat="0" applyFill="0" applyBorder="0" applyAlignment="0" applyProtection="0">
      <alignment horizontal="right" vertical="center"/>
    </xf>
    <xf numFmtId="0" fontId="14" fillId="0" borderId="8" applyNumberFormat="0" applyFill="0" applyBorder="0" applyAlignment="0" applyProtection="0"/>
    <xf numFmtId="0" fontId="15" fillId="0" borderId="8" applyNumberFormat="0" applyBorder="0" applyAlignment="0" applyProtection="0"/>
    <xf numFmtId="0" fontId="14" fillId="5" borderId="2" applyNumberFormat="0" applyAlignment="0">
      <alignment horizontal="left" vertical="center" indent="1"/>
      <protection locked="0"/>
    </xf>
    <xf numFmtId="0" fontId="14" fillId="5" borderId="2" applyNumberFormat="0" applyAlignment="0">
      <alignment horizontal="left" vertical="center" indent="1"/>
      <protection locked="0"/>
    </xf>
    <xf numFmtId="0" fontId="14" fillId="6" borderId="2" applyNumberFormat="0" applyAlignment="0" applyProtection="0">
      <alignment horizontal="left" vertical="center" indent="1"/>
    </xf>
    <xf numFmtId="165" fontId="16" fillId="6" borderId="2" applyNumberFormat="0" applyProtection="0">
      <alignment horizontal="right" vertical="center"/>
    </xf>
    <xf numFmtId="165" fontId="17" fillId="7" borderId="4" applyNumberFormat="0" applyBorder="0">
      <alignment horizontal="right" vertical="center"/>
      <protection locked="0"/>
    </xf>
    <xf numFmtId="165" fontId="16" fillId="7" borderId="2" applyNumberFormat="0" applyBorder="0">
      <alignment horizontal="right" vertical="center"/>
      <protection locked="0"/>
    </xf>
    <xf numFmtId="165" fontId="6" fillId="0" borderId="4" applyNumberFormat="0" applyFill="0" applyBorder="0" applyAlignment="0" applyProtection="0">
      <alignment horizontal="right" vertical="center"/>
    </xf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2" borderId="1" xfId="4" quotePrefix="1" applyNumberFormat="1" applyAlignment="1"/>
    <xf numFmtId="0" fontId="5" fillId="3" borderId="1" xfId="5" quotePrefix="1" applyNumberFormat="1" applyAlignment="1"/>
    <xf numFmtId="0" fontId="5" fillId="3" borderId="1" xfId="5" applyNumberFormat="1" applyAlignment="1"/>
    <xf numFmtId="0" fontId="6" fillId="4" borderId="1" xfId="6" quotePrefix="1" applyNumberFormat="1" applyAlignment="1"/>
    <xf numFmtId="0" fontId="4" fillId="2" borderId="2" xfId="7" quotePrefix="1" applyNumberFormat="1" applyAlignment="1"/>
    <xf numFmtId="0" fontId="6" fillId="4" borderId="1" xfId="6" quotePrefix="1" applyNumberFormat="1" applyAlignment="1">
      <alignment horizontal="right"/>
    </xf>
    <xf numFmtId="0" fontId="4" fillId="2" borderId="3" xfId="7" quotePrefix="1" applyNumberFormat="1" applyBorder="1" applyAlignment="1">
      <alignment horizontal="right"/>
    </xf>
    <xf numFmtId="166" fontId="6" fillId="0" borderId="4" xfId="8" applyNumberFormat="1">
      <alignment horizontal="right" vertical="center"/>
    </xf>
    <xf numFmtId="166" fontId="4" fillId="0" borderId="2" xfId="9" applyNumberFormat="1">
      <alignment horizontal="right" vertical="center"/>
    </xf>
    <xf numFmtId="0" fontId="6" fillId="4" borderId="1" xfId="6" applyNumberFormat="1" applyAlignment="1"/>
    <xf numFmtId="166" fontId="4" fillId="0" borderId="3" xfId="9" applyNumberFormat="1" applyBorder="1">
      <alignment horizontal="right" vertical="center"/>
    </xf>
    <xf numFmtId="166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4" fillId="2" borderId="5" xfId="7" quotePrefix="1" applyNumberFormat="1" applyBorder="1" applyAlignment="1"/>
    <xf numFmtId="9" fontId="0" fillId="0" borderId="0" xfId="2" applyFont="1"/>
    <xf numFmtId="0" fontId="7" fillId="0" borderId="0" xfId="0" applyFont="1" applyAlignment="1"/>
    <xf numFmtId="0" fontId="6" fillId="4" borderId="1" xfId="6" applyNumberFormat="1" applyBorder="1" applyAlignment="1"/>
    <xf numFmtId="0" fontId="4" fillId="2" borderId="1" xfId="4" quotePrefix="1" applyNumberFormat="1" applyBorder="1" applyAlignment="1"/>
    <xf numFmtId="0" fontId="6" fillId="4" borderId="1" xfId="6" quotePrefix="1" applyNumberFormat="1" applyBorder="1" applyAlignment="1">
      <alignment wrapText="1"/>
    </xf>
    <xf numFmtId="0" fontId="6" fillId="4" borderId="1" xfId="6" quotePrefix="1" applyNumberFormat="1" applyBorder="1" applyAlignment="1"/>
    <xf numFmtId="0" fontId="5" fillId="3" borderId="1" xfId="5" applyNumberFormat="1" applyBorder="1" applyAlignment="1"/>
    <xf numFmtId="167" fontId="5" fillId="3" borderId="1" xfId="5" quotePrefix="1" applyNumberFormat="1" applyBorder="1" applyAlignment="1"/>
    <xf numFmtId="39" fontId="0" fillId="0" borderId="0" xfId="0" applyNumberFormat="1"/>
    <xf numFmtId="168" fontId="6" fillId="0" borderId="4" xfId="8" applyNumberFormat="1">
      <alignment horizontal="right" vertical="center"/>
    </xf>
    <xf numFmtId="168" fontId="4" fillId="0" borderId="3" xfId="9" applyNumberFormat="1" applyBorder="1">
      <alignment horizontal="right" vertical="center"/>
    </xf>
    <xf numFmtId="168" fontId="4" fillId="0" borderId="9" xfId="9" applyNumberFormat="1" applyBorder="1">
      <alignment horizontal="right" vertical="center"/>
    </xf>
    <xf numFmtId="168" fontId="4" fillId="0" borderId="5" xfId="9" applyNumberFormat="1" applyBorder="1">
      <alignment horizontal="right" vertical="center"/>
    </xf>
    <xf numFmtId="1" fontId="3" fillId="0" borderId="0" xfId="0" applyNumberFormat="1" applyFont="1" applyFill="1"/>
    <xf numFmtId="1" fontId="3" fillId="0" borderId="0" xfId="39" applyNumberFormat="1" applyFont="1" applyFill="1"/>
    <xf numFmtId="0" fontId="3" fillId="0" borderId="0" xfId="0" applyFont="1" applyFill="1"/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164" fontId="0" fillId="0" borderId="0" xfId="1" applyNumberFormat="1" applyFont="1"/>
    <xf numFmtId="0" fontId="6" fillId="4" borderId="1" xfId="6" quotePrefix="1" applyNumberFormat="1" applyAlignment="1"/>
    <xf numFmtId="0" fontId="4" fillId="2" borderId="5" xfId="7" quotePrefix="1" applyNumberFormat="1" applyBorder="1" applyAlignment="1"/>
    <xf numFmtId="168" fontId="6" fillId="0" borderId="4" xfId="8" applyNumberFormat="1">
      <alignment horizontal="right" vertical="center"/>
    </xf>
    <xf numFmtId="168" fontId="4" fillId="0" borderId="9" xfId="9" applyNumberFormat="1" applyBorder="1">
      <alignment horizontal="right" vertical="center"/>
    </xf>
    <xf numFmtId="0" fontId="4" fillId="2" borderId="3" xfId="7" quotePrefix="1" applyNumberFormat="1" applyBorder="1" applyAlignment="1"/>
    <xf numFmtId="0" fontId="4" fillId="2" borderId="5" xfId="7" applyNumberFormat="1" applyBorder="1" applyAlignment="1"/>
    <xf numFmtId="168" fontId="4" fillId="0" borderId="3" xfId="9" applyNumberFormat="1" applyBorder="1">
      <alignment horizontal="right" vertical="center"/>
    </xf>
    <xf numFmtId="168" fontId="4" fillId="0" borderId="5" xfId="9" applyNumberFormat="1" applyBorder="1">
      <alignment horizontal="right" vertical="center"/>
    </xf>
    <xf numFmtId="0" fontId="6" fillId="4" borderId="1" xfId="6" applyNumberFormat="1" applyBorder="1" applyAlignment="1"/>
    <xf numFmtId="0" fontId="5" fillId="3" borderId="1" xfId="5" applyNumberFormat="1" applyBorder="1" applyAlignment="1"/>
    <xf numFmtId="0" fontId="4" fillId="2" borderId="1" xfId="4" quotePrefix="1" applyNumberFormat="1" applyBorder="1" applyAlignment="1"/>
    <xf numFmtId="0" fontId="6" fillId="4" borderId="1" xfId="6" quotePrefix="1" applyNumberFormat="1" applyBorder="1" applyAlignment="1">
      <alignment wrapText="1"/>
    </xf>
    <xf numFmtId="0" fontId="6" fillId="4" borderId="1" xfId="6" quotePrefix="1" applyNumberFormat="1" applyBorder="1" applyAlignment="1"/>
    <xf numFmtId="167" fontId="5" fillId="3" borderId="1" xfId="5" quotePrefix="1" applyNumberFormat="1" applyBorder="1" applyAlignment="1"/>
    <xf numFmtId="0" fontId="19" fillId="0" borderId="0" xfId="43" applyFont="1"/>
    <xf numFmtId="0" fontId="19" fillId="0" borderId="0" xfId="43" applyFont="1"/>
    <xf numFmtId="0" fontId="19" fillId="0" borderId="0" xfId="43" applyFont="1"/>
    <xf numFmtId="0" fontId="19" fillId="0" borderId="0" xfId="43" applyFont="1"/>
    <xf numFmtId="0" fontId="19" fillId="0" borderId="0" xfId="43" applyFont="1"/>
  </cellXfs>
  <cellStyles count="44">
    <cellStyle name="Comma" xfId="39" builtinId="3"/>
    <cellStyle name="Comma 2" xfId="41" xr:uid="{8326B944-8876-4151-AD3A-37BCE29C2771}"/>
    <cellStyle name="Currency" xfId="1" builtinId="4"/>
    <cellStyle name="Normal" xfId="0" builtinId="0"/>
    <cellStyle name="Normal 12" xfId="3" xr:uid="{D616EA55-1878-4FEF-867B-D553E57A70E6}"/>
    <cellStyle name="Normal 2" xfId="40" xr:uid="{5FFF4012-CB2E-4A47-8D74-6A501124E613}"/>
    <cellStyle name="Normal 8" xfId="43" xr:uid="{B24ECDD6-EC33-44C6-A66C-BE069210AF5D}"/>
    <cellStyle name="Percent" xfId="2" builtinId="5"/>
    <cellStyle name="Percent 2" xfId="42" xr:uid="{415FC399-D211-4A1A-8E74-1BA6EBBDF8F7}"/>
    <cellStyle name="SAPBorder" xfId="26" xr:uid="{7C9DB295-D57F-4FC2-BF0B-97F924CCFF1D}"/>
    <cellStyle name="SAPDataCell" xfId="8" xr:uid="{B756E3A0-038B-431C-871F-50D0FCA53C42}"/>
    <cellStyle name="SAPDataRemoved" xfId="27" xr:uid="{8C1DA6EC-32DA-404A-9516-4A8FD00B8DE8}"/>
    <cellStyle name="SAPDataTotalCell" xfId="9" xr:uid="{BCA6ED67-92B7-46B7-9F0A-C19F790239DC}"/>
    <cellStyle name="SAPDimensionCell" xfId="4" xr:uid="{A1E3205B-32D1-4D79-949B-5EC781F14E44}"/>
    <cellStyle name="SAPEditableDataCell" xfId="11" xr:uid="{7BAAACB7-E13D-496C-B40C-047C4529647E}"/>
    <cellStyle name="SAPEditableDataTotalCell" xfId="14" xr:uid="{058DB9C4-C49F-4E94-B4DC-628459B40307}"/>
    <cellStyle name="SAPEmphasized" xfId="30" xr:uid="{0926F0E1-36AD-4B2F-A5AE-FFA39231C43F}"/>
    <cellStyle name="SAPEmphasizedEditableDataCell" xfId="32" xr:uid="{0C4DD1F6-7965-4F0F-A77F-EFFB692C0FB3}"/>
    <cellStyle name="SAPEmphasizedEditableDataTotalCell" xfId="33" xr:uid="{B280B9A8-04A3-40C0-937C-0404E67BF7B6}"/>
    <cellStyle name="SAPEmphasizedLockedDataCell" xfId="36" xr:uid="{E2869C36-31B1-4B74-993A-8DBDC439A07A}"/>
    <cellStyle name="SAPEmphasizedLockedDataTotalCell" xfId="37" xr:uid="{CAFBE1D1-67DA-4DEE-81CB-5F707F25930D}"/>
    <cellStyle name="SAPEmphasizedReadonlyDataCell" xfId="34" xr:uid="{36BD5E61-2D9E-4763-A1F5-62B78973DE66}"/>
    <cellStyle name="SAPEmphasizedReadonlyDataTotalCell" xfId="35" xr:uid="{91C7945A-41AE-4121-AF67-11383008C8D9}"/>
    <cellStyle name="SAPEmphasizedTotal" xfId="31" xr:uid="{68B59EC0-37DF-49FA-B56D-7A6AD90C68EA}"/>
    <cellStyle name="SAPError" xfId="28" xr:uid="{DB9B908C-9342-45EE-8AE9-FE86D157ECD1}"/>
    <cellStyle name="SAPExceptionLevel1" xfId="17" xr:uid="{FA4D4077-6379-498E-B00E-32884CF58A63}"/>
    <cellStyle name="SAPExceptionLevel2" xfId="18" xr:uid="{D4317141-53BE-48E7-B483-B225B3B39437}"/>
    <cellStyle name="SAPExceptionLevel3" xfId="19" xr:uid="{99B58203-1B2C-4488-A137-038934926F67}"/>
    <cellStyle name="SAPExceptionLevel4" xfId="20" xr:uid="{925ACBA0-36E5-4347-8D6B-D83385974D00}"/>
    <cellStyle name="SAPExceptionLevel5" xfId="21" xr:uid="{B5EA9127-9FEF-4EA8-A0B1-A30F9B281988}"/>
    <cellStyle name="SAPExceptionLevel6" xfId="22" xr:uid="{8EDA9FFF-0CC8-4593-B3CA-C0CDC5609E3C}"/>
    <cellStyle name="SAPExceptionLevel7" xfId="23" xr:uid="{D0B65BBC-8604-423A-B96D-A7F65AB6206D}"/>
    <cellStyle name="SAPExceptionLevel8" xfId="24" xr:uid="{F80295FE-84F3-436B-9F8A-3C627E2A2BD1}"/>
    <cellStyle name="SAPExceptionLevel9" xfId="25" xr:uid="{3023ABBE-7439-4196-B8D9-B07346C55F90}"/>
    <cellStyle name="SAPFormula" xfId="38" xr:uid="{227E5C33-4BB6-4082-93A0-B44066B85233}"/>
    <cellStyle name="SAPGroupingFillCell" xfId="10" xr:uid="{0EC47035-A031-47DC-81A6-4AFE4BD3B883}"/>
    <cellStyle name="SAPHierarchyCell0" xfId="5" xr:uid="{ADE3BF15-931F-4262-BA14-68DD55515378}"/>
    <cellStyle name="SAPLockedDataCell" xfId="13" xr:uid="{6E54ED88-D23B-4088-BA81-CB61B7026D9F}"/>
    <cellStyle name="SAPLockedDataTotalCell" xfId="16" xr:uid="{8D73D55D-3AE3-4CA6-A792-503CC503AFE2}"/>
    <cellStyle name="SAPMemberCell" xfId="6" xr:uid="{472F6A75-6AFF-4282-BC9B-F7AAEA8D6455}"/>
    <cellStyle name="SAPMemberTotalCell" xfId="7" xr:uid="{F8FE1FB0-DCBF-47D1-80C2-410D7D56A28B}"/>
    <cellStyle name="SAPMessageText" xfId="29" xr:uid="{8731B882-6F4A-449A-8851-F2B35E8CA1D4}"/>
    <cellStyle name="SAPReadonlyDataCell" xfId="12" xr:uid="{A6002C0A-C4D6-4013-8DFA-07C6E5E30BF8}"/>
    <cellStyle name="SAPReadonlyDataTotalCell" xfId="15" xr:uid="{BEBA7F8E-9CDE-4568-81BC-5DD3C61318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37CC-27D3-4C14-99E4-44FC2204A588}">
  <dimension ref="A1:I21"/>
  <sheetViews>
    <sheetView workbookViewId="0">
      <selection sqref="A1:A2"/>
    </sheetView>
  </sheetViews>
  <sheetFormatPr defaultRowHeight="15" x14ac:dyDescent="0.25"/>
  <cols>
    <col min="1" max="1" width="31" customWidth="1"/>
    <col min="2" max="2" width="26.140625" customWidth="1"/>
    <col min="3" max="3" width="44.140625" customWidth="1"/>
    <col min="4" max="4" width="12.28515625" customWidth="1"/>
    <col min="5" max="5" width="13.140625" customWidth="1"/>
    <col min="6" max="6" width="12.5703125" customWidth="1"/>
    <col min="7" max="7" width="13" customWidth="1"/>
    <col min="8" max="8" width="13.7109375" customWidth="1"/>
    <col min="9" max="9" width="17.28515625" customWidth="1"/>
  </cols>
  <sheetData>
    <row r="1" spans="1:9" s="34" customFormat="1" x14ac:dyDescent="0.25">
      <c r="A1" s="52" t="s">
        <v>88</v>
      </c>
    </row>
    <row r="2" spans="1:9" s="34" customFormat="1" x14ac:dyDescent="0.25">
      <c r="A2" s="52" t="s">
        <v>87</v>
      </c>
    </row>
    <row r="3" spans="1:9" x14ac:dyDescent="0.25">
      <c r="A3" s="34"/>
      <c r="B3" s="34"/>
      <c r="C3" s="35" t="s">
        <v>24</v>
      </c>
      <c r="D3" s="36">
        <v>63.152592390314943</v>
      </c>
      <c r="E3" s="34"/>
      <c r="F3" s="34"/>
      <c r="G3" s="34"/>
      <c r="H3" s="34"/>
      <c r="I3" s="34"/>
    </row>
    <row r="4" spans="1:9" x14ac:dyDescent="0.25">
      <c r="A4" s="34"/>
      <c r="B4" s="34"/>
      <c r="C4" s="35" t="s">
        <v>50</v>
      </c>
      <c r="D4" s="33">
        <v>142818</v>
      </c>
      <c r="E4" s="34" t="s">
        <v>81</v>
      </c>
      <c r="F4" s="34"/>
      <c r="G4" s="34"/>
      <c r="H4" s="34"/>
      <c r="I4" s="34"/>
    </row>
    <row r="5" spans="1:9" x14ac:dyDescent="0.25">
      <c r="A5" s="34"/>
      <c r="B5" s="34"/>
      <c r="C5" s="35" t="s">
        <v>0</v>
      </c>
      <c r="D5" s="37">
        <v>9019326.9399999995</v>
      </c>
      <c r="E5" s="34"/>
      <c r="F5" s="34"/>
      <c r="G5" s="34"/>
      <c r="H5" s="34"/>
      <c r="I5" s="34"/>
    </row>
    <row r="6" spans="1:9" ht="33" x14ac:dyDescent="0.25">
      <c r="A6" s="48" t="s">
        <v>1</v>
      </c>
      <c r="B6" s="48" t="s">
        <v>1</v>
      </c>
      <c r="C6" s="48" t="s">
        <v>1</v>
      </c>
      <c r="D6" s="49" t="s">
        <v>82</v>
      </c>
      <c r="E6" s="46"/>
      <c r="F6" s="46"/>
      <c r="G6" s="46"/>
      <c r="H6" s="46"/>
      <c r="I6" s="46"/>
    </row>
    <row r="7" spans="1:9" x14ac:dyDescent="0.25">
      <c r="A7" s="48" t="s">
        <v>52</v>
      </c>
      <c r="B7" s="48" t="s">
        <v>83</v>
      </c>
      <c r="C7" s="48" t="s">
        <v>84</v>
      </c>
      <c r="D7" s="50" t="s">
        <v>73</v>
      </c>
      <c r="E7" s="50" t="s">
        <v>74</v>
      </c>
      <c r="F7" s="50" t="s">
        <v>75</v>
      </c>
      <c r="G7" s="50" t="s">
        <v>76</v>
      </c>
      <c r="H7" s="50" t="s">
        <v>77</v>
      </c>
      <c r="I7" s="39" t="s">
        <v>16</v>
      </c>
    </row>
    <row r="8" spans="1:9" x14ac:dyDescent="0.25">
      <c r="A8" s="51" t="s">
        <v>53</v>
      </c>
      <c r="B8" s="38" t="s">
        <v>63</v>
      </c>
      <c r="C8" s="50" t="s">
        <v>37</v>
      </c>
      <c r="D8" s="40">
        <v>353.96</v>
      </c>
      <c r="E8" s="40">
        <v>50</v>
      </c>
      <c r="F8" s="40">
        <v>2314.87</v>
      </c>
      <c r="G8" s="40">
        <v>2497.81</v>
      </c>
      <c r="H8" s="40">
        <v>194.28</v>
      </c>
      <c r="I8" s="41">
        <v>5410.92</v>
      </c>
    </row>
    <row r="9" spans="1:9" x14ac:dyDescent="0.25">
      <c r="A9" s="47"/>
      <c r="B9" s="38" t="s">
        <v>54</v>
      </c>
      <c r="C9" s="50" t="s">
        <v>38</v>
      </c>
      <c r="D9" s="40">
        <v>494.33</v>
      </c>
      <c r="E9" s="40">
        <v>7.2</v>
      </c>
      <c r="F9" s="40">
        <v>0.06</v>
      </c>
      <c r="G9" s="40"/>
      <c r="H9" s="40">
        <v>0.7</v>
      </c>
      <c r="I9" s="41">
        <v>502.29</v>
      </c>
    </row>
    <row r="10" spans="1:9" x14ac:dyDescent="0.25">
      <c r="A10" s="47"/>
      <c r="B10" s="38" t="s">
        <v>85</v>
      </c>
      <c r="C10" s="50" t="s">
        <v>39</v>
      </c>
      <c r="D10" s="40"/>
      <c r="E10" s="40">
        <v>10950.02</v>
      </c>
      <c r="F10" s="40">
        <v>90.99</v>
      </c>
      <c r="G10" s="40">
        <v>4050.46</v>
      </c>
      <c r="H10" s="40">
        <v>7039.41</v>
      </c>
      <c r="I10" s="41">
        <v>22130.880000000001</v>
      </c>
    </row>
    <row r="11" spans="1:9" x14ac:dyDescent="0.25">
      <c r="A11" s="47"/>
      <c r="B11" s="38" t="s">
        <v>61</v>
      </c>
      <c r="C11" s="50" t="s">
        <v>21</v>
      </c>
      <c r="D11" s="40">
        <v>26852.61</v>
      </c>
      <c r="E11" s="40">
        <v>98091.51</v>
      </c>
      <c r="F11" s="40">
        <v>171444.12</v>
      </c>
      <c r="G11" s="40">
        <v>32529.77</v>
      </c>
      <c r="H11" s="40">
        <v>259631.59</v>
      </c>
      <c r="I11" s="41">
        <v>588549.6</v>
      </c>
    </row>
    <row r="12" spans="1:9" x14ac:dyDescent="0.25">
      <c r="A12" s="47"/>
      <c r="B12" s="38" t="s">
        <v>60</v>
      </c>
      <c r="C12" s="50" t="s">
        <v>23</v>
      </c>
      <c r="D12" s="40">
        <v>61914.25</v>
      </c>
      <c r="E12" s="40">
        <v>66419.58</v>
      </c>
      <c r="F12" s="40">
        <v>93617.27</v>
      </c>
      <c r="G12" s="40">
        <v>40511.79</v>
      </c>
      <c r="H12" s="40">
        <v>60987.55</v>
      </c>
      <c r="I12" s="41">
        <v>323450.44</v>
      </c>
    </row>
    <row r="13" spans="1:9" x14ac:dyDescent="0.25">
      <c r="A13" s="47"/>
      <c r="B13" s="38" t="s">
        <v>62</v>
      </c>
      <c r="C13" s="50" t="s">
        <v>40</v>
      </c>
      <c r="D13" s="40">
        <v>55736.41</v>
      </c>
      <c r="E13" s="40">
        <v>21196.799999999999</v>
      </c>
      <c r="F13" s="40">
        <v>64644.18</v>
      </c>
      <c r="G13" s="40">
        <v>56859.41</v>
      </c>
      <c r="H13" s="40">
        <v>74175.759999999995</v>
      </c>
      <c r="I13" s="41">
        <v>272612.56</v>
      </c>
    </row>
    <row r="14" spans="1:9" x14ac:dyDescent="0.25">
      <c r="A14" s="47"/>
      <c r="B14" s="38" t="s">
        <v>64</v>
      </c>
      <c r="C14" s="50" t="s">
        <v>41</v>
      </c>
      <c r="D14" s="40">
        <v>388431.39</v>
      </c>
      <c r="E14" s="40">
        <v>934242.34</v>
      </c>
      <c r="F14" s="40">
        <v>1668640.73</v>
      </c>
      <c r="G14" s="40">
        <v>620174.47</v>
      </c>
      <c r="H14" s="40">
        <v>445009.62</v>
      </c>
      <c r="I14" s="41">
        <v>4056498.55</v>
      </c>
    </row>
    <row r="15" spans="1:9" x14ac:dyDescent="0.25">
      <c r="A15" s="47"/>
      <c r="B15" s="38" t="s">
        <v>86</v>
      </c>
      <c r="C15" s="50" t="s">
        <v>43</v>
      </c>
      <c r="D15" s="40"/>
      <c r="E15" s="40"/>
      <c r="F15" s="40"/>
      <c r="G15" s="40"/>
      <c r="H15" s="40">
        <v>3353.17</v>
      </c>
      <c r="I15" s="41">
        <v>3353.17</v>
      </c>
    </row>
    <row r="16" spans="1:9" x14ac:dyDescent="0.25">
      <c r="A16" s="47"/>
      <c r="B16" s="38" t="s">
        <v>55</v>
      </c>
      <c r="C16" s="50" t="s">
        <v>44</v>
      </c>
      <c r="D16" s="40">
        <v>263157.82</v>
      </c>
      <c r="E16" s="40">
        <v>438031.41</v>
      </c>
      <c r="F16" s="40">
        <v>468789.13</v>
      </c>
      <c r="G16" s="40">
        <v>408985.28</v>
      </c>
      <c r="H16" s="40">
        <v>232407.34</v>
      </c>
      <c r="I16" s="41">
        <v>1811370.98</v>
      </c>
    </row>
    <row r="17" spans="1:9" x14ac:dyDescent="0.25">
      <c r="A17" s="47"/>
      <c r="B17" s="38" t="s">
        <v>56</v>
      </c>
      <c r="C17" s="50" t="s">
        <v>45</v>
      </c>
      <c r="D17" s="40">
        <v>64867.43</v>
      </c>
      <c r="E17" s="40">
        <v>647726.31999999995</v>
      </c>
      <c r="F17" s="40">
        <v>76721.490000000005</v>
      </c>
      <c r="G17" s="40">
        <v>91692.31</v>
      </c>
      <c r="H17" s="40">
        <v>256715</v>
      </c>
      <c r="I17" s="41">
        <v>1137722.55</v>
      </c>
    </row>
    <row r="18" spans="1:9" x14ac:dyDescent="0.25">
      <c r="A18" s="47"/>
      <c r="B18" s="38" t="s">
        <v>57</v>
      </c>
      <c r="C18" s="50" t="s">
        <v>46</v>
      </c>
      <c r="D18" s="40">
        <v>37514.53</v>
      </c>
      <c r="E18" s="40">
        <v>44767.71</v>
      </c>
      <c r="F18" s="40">
        <v>1657.84</v>
      </c>
      <c r="G18" s="40">
        <v>58953.77</v>
      </c>
      <c r="H18" s="40">
        <v>33825.370000000003</v>
      </c>
      <c r="I18" s="41">
        <v>176719.22</v>
      </c>
    </row>
    <row r="19" spans="1:9" x14ac:dyDescent="0.25">
      <c r="A19" s="47"/>
      <c r="B19" s="38" t="s">
        <v>59</v>
      </c>
      <c r="C19" s="50" t="s">
        <v>47</v>
      </c>
      <c r="D19" s="40">
        <v>8706.23</v>
      </c>
      <c r="E19" s="40">
        <v>710.08</v>
      </c>
      <c r="F19" s="40">
        <v>30055.58</v>
      </c>
      <c r="G19" s="40">
        <v>723.02</v>
      </c>
      <c r="H19" s="40">
        <v>1408.41</v>
      </c>
      <c r="I19" s="41">
        <v>41603.32</v>
      </c>
    </row>
    <row r="20" spans="1:9" x14ac:dyDescent="0.25">
      <c r="A20" s="47"/>
      <c r="B20" s="38" t="s">
        <v>58</v>
      </c>
      <c r="C20" s="50" t="s">
        <v>48</v>
      </c>
      <c r="D20" s="40">
        <v>336070.14</v>
      </c>
      <c r="E20" s="40">
        <v>758566.96</v>
      </c>
      <c r="F20" s="40">
        <v>-922965.54</v>
      </c>
      <c r="G20" s="40">
        <v>354891.34</v>
      </c>
      <c r="H20" s="40">
        <v>52839.56</v>
      </c>
      <c r="I20" s="41">
        <v>579402.46</v>
      </c>
    </row>
    <row r="21" spans="1:9" x14ac:dyDescent="0.25">
      <c r="A21" s="47"/>
      <c r="B21" s="42" t="s">
        <v>22</v>
      </c>
      <c r="C21" s="43"/>
      <c r="D21" s="44">
        <v>1244099.1000000001</v>
      </c>
      <c r="E21" s="44">
        <v>3020759.93</v>
      </c>
      <c r="F21" s="44">
        <v>1655010.72</v>
      </c>
      <c r="G21" s="44">
        <v>1671869.43</v>
      </c>
      <c r="H21" s="44">
        <v>1427587.76</v>
      </c>
      <c r="I21" s="45">
        <v>9019326.9399999995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65BA-366C-4AAF-8BCC-14D960EDBE71}">
  <dimension ref="A1:O40"/>
  <sheetViews>
    <sheetView workbookViewId="0">
      <selection sqref="A1:A2"/>
    </sheetView>
  </sheetViews>
  <sheetFormatPr defaultRowHeight="15" x14ac:dyDescent="0.25"/>
  <cols>
    <col min="1" max="1" width="35.5703125" bestFit="1" customWidth="1"/>
    <col min="2" max="2" width="36.85546875" bestFit="1" customWidth="1"/>
    <col min="3" max="3" width="18.28515625" bestFit="1" customWidth="1"/>
    <col min="4" max="14" width="17" bestFit="1" customWidth="1"/>
    <col min="15" max="15" width="18.140625" bestFit="1" customWidth="1"/>
  </cols>
  <sheetData>
    <row r="1" spans="1:15" s="34" customFormat="1" x14ac:dyDescent="0.25">
      <c r="A1" s="56" t="s">
        <v>89</v>
      </c>
    </row>
    <row r="2" spans="1:15" s="34" customFormat="1" x14ac:dyDescent="0.25">
      <c r="A2" s="56" t="s">
        <v>87</v>
      </c>
    </row>
    <row r="3" spans="1:15" x14ac:dyDescent="0.25">
      <c r="C3" s="2" t="s">
        <v>24</v>
      </c>
      <c r="D3" s="15">
        <f>+D5/D4</f>
        <v>58.32644802223691</v>
      </c>
    </row>
    <row r="4" spans="1:15" x14ac:dyDescent="0.25">
      <c r="C4" s="2" t="s">
        <v>50</v>
      </c>
      <c r="D4" s="1">
        <v>396458</v>
      </c>
    </row>
    <row r="5" spans="1:15" x14ac:dyDescent="0.25">
      <c r="C5" s="2" t="s">
        <v>0</v>
      </c>
      <c r="D5" s="16">
        <f>+O23</f>
        <v>23123986.93</v>
      </c>
    </row>
    <row r="6" spans="1:15" x14ac:dyDescent="0.25">
      <c r="A6" s="3" t="s">
        <v>1</v>
      </c>
      <c r="B6" s="3" t="s">
        <v>1</v>
      </c>
      <c r="C6" s="4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3" t="s">
        <v>1</v>
      </c>
      <c r="B7" s="3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6" t="s">
        <v>15</v>
      </c>
      <c r="O7" s="7" t="s">
        <v>16</v>
      </c>
    </row>
    <row r="8" spans="1:15" x14ac:dyDescent="0.25">
      <c r="A8" s="3" t="s">
        <v>17</v>
      </c>
      <c r="B8" s="3" t="s">
        <v>18</v>
      </c>
      <c r="C8" s="8" t="s">
        <v>19</v>
      </c>
      <c r="D8" s="8" t="s">
        <v>19</v>
      </c>
      <c r="E8" s="8" t="s">
        <v>19</v>
      </c>
      <c r="F8" s="8" t="s">
        <v>19</v>
      </c>
      <c r="G8" s="8" t="s">
        <v>19</v>
      </c>
      <c r="H8" s="8" t="s">
        <v>19</v>
      </c>
      <c r="I8" s="8" t="s">
        <v>19</v>
      </c>
      <c r="J8" s="8" t="s">
        <v>19</v>
      </c>
      <c r="K8" s="8" t="s">
        <v>19</v>
      </c>
      <c r="L8" s="8" t="s">
        <v>19</v>
      </c>
      <c r="M8" s="8" t="s">
        <v>19</v>
      </c>
      <c r="N8" s="8" t="s">
        <v>19</v>
      </c>
      <c r="O8" s="9" t="s">
        <v>19</v>
      </c>
    </row>
    <row r="9" spans="1:15" x14ac:dyDescent="0.25">
      <c r="A9" s="6" t="s">
        <v>20</v>
      </c>
      <c r="B9" s="6" t="s">
        <v>37</v>
      </c>
      <c r="C9" s="10">
        <v>913.33</v>
      </c>
      <c r="D9" s="10">
        <v>2605.5100000000002</v>
      </c>
      <c r="E9" s="10">
        <v>772.45</v>
      </c>
      <c r="F9" s="10">
        <v>29885.75</v>
      </c>
      <c r="G9" s="10">
        <v>2756.39</v>
      </c>
      <c r="H9" s="10">
        <v>1028.68</v>
      </c>
      <c r="I9" s="10">
        <v>938.06</v>
      </c>
      <c r="J9" s="10">
        <v>1058.5999999999999</v>
      </c>
      <c r="K9" s="10">
        <v>12148.91</v>
      </c>
      <c r="L9" s="10">
        <v>481.16</v>
      </c>
      <c r="M9" s="10"/>
      <c r="N9" s="10">
        <v>17331.63</v>
      </c>
      <c r="O9" s="11">
        <v>69920.47</v>
      </c>
    </row>
    <row r="10" spans="1:15" x14ac:dyDescent="0.25">
      <c r="A10" s="12"/>
      <c r="B10" s="6" t="s">
        <v>38</v>
      </c>
      <c r="C10" s="10"/>
      <c r="D10" s="10"/>
      <c r="E10" s="10">
        <v>1317.52</v>
      </c>
      <c r="F10" s="10">
        <v>1181.1099999999999</v>
      </c>
      <c r="G10" s="10">
        <v>770.73</v>
      </c>
      <c r="H10" s="10">
        <v>5602.87</v>
      </c>
      <c r="I10" s="10">
        <v>7768.14</v>
      </c>
      <c r="J10" s="10">
        <v>2400.7399999999998</v>
      </c>
      <c r="K10" s="10">
        <v>287.92</v>
      </c>
      <c r="L10" s="10">
        <v>2634.35</v>
      </c>
      <c r="M10" s="10">
        <v>61.61</v>
      </c>
      <c r="N10" s="10"/>
      <c r="O10" s="11">
        <v>22024.99</v>
      </c>
    </row>
    <row r="11" spans="1:15" x14ac:dyDescent="0.25">
      <c r="A11" s="12"/>
      <c r="B11" s="6" t="s">
        <v>39</v>
      </c>
      <c r="C11" s="10">
        <v>10710.26</v>
      </c>
      <c r="D11" s="10"/>
      <c r="E11" s="10"/>
      <c r="F11" s="10">
        <v>285.97000000000003</v>
      </c>
      <c r="G11" s="10">
        <v>1839.48</v>
      </c>
      <c r="H11" s="10"/>
      <c r="I11" s="10">
        <v>1194.81</v>
      </c>
      <c r="J11" s="10">
        <v>1903.18</v>
      </c>
      <c r="K11" s="10"/>
      <c r="L11" s="10">
        <v>-23711.72</v>
      </c>
      <c r="M11" s="10">
        <v>-42788.51</v>
      </c>
      <c r="N11" s="10">
        <v>3890.46</v>
      </c>
      <c r="O11" s="11">
        <v>-46676.07</v>
      </c>
    </row>
    <row r="12" spans="1:15" x14ac:dyDescent="0.25">
      <c r="A12" s="12"/>
      <c r="B12" s="6" t="s">
        <v>21</v>
      </c>
      <c r="C12" s="10">
        <v>112512.26</v>
      </c>
      <c r="D12" s="10">
        <v>-288006.78999999998</v>
      </c>
      <c r="E12" s="10">
        <v>58388.47</v>
      </c>
      <c r="F12" s="10">
        <v>223818.09</v>
      </c>
      <c r="G12" s="10">
        <v>218548.39</v>
      </c>
      <c r="H12" s="10">
        <v>187331.3</v>
      </c>
      <c r="I12" s="10">
        <v>225582.96</v>
      </c>
      <c r="J12" s="10">
        <v>151079.46</v>
      </c>
      <c r="K12" s="10">
        <v>668984.04</v>
      </c>
      <c r="L12" s="10">
        <v>1143015.24</v>
      </c>
      <c r="M12" s="10">
        <v>555519.93000000005</v>
      </c>
      <c r="N12" s="10">
        <v>422769.18</v>
      </c>
      <c r="O12" s="11">
        <v>3679542.53</v>
      </c>
    </row>
    <row r="13" spans="1:15" x14ac:dyDescent="0.25">
      <c r="A13" s="12"/>
      <c r="B13" s="6" t="s">
        <v>23</v>
      </c>
      <c r="C13" s="10">
        <v>110945.45</v>
      </c>
      <c r="D13" s="10">
        <v>6004.15</v>
      </c>
      <c r="E13" s="10">
        <v>158898.92000000001</v>
      </c>
      <c r="F13" s="10">
        <v>74179.16</v>
      </c>
      <c r="G13" s="10">
        <v>124403.47</v>
      </c>
      <c r="H13" s="10">
        <v>196853.01</v>
      </c>
      <c r="I13" s="10">
        <v>40313.620000000003</v>
      </c>
      <c r="J13" s="10">
        <v>128689.48</v>
      </c>
      <c r="K13" s="10">
        <v>22716.79</v>
      </c>
      <c r="L13" s="10">
        <v>45632.83</v>
      </c>
      <c r="M13" s="10">
        <v>59458.080000000002</v>
      </c>
      <c r="N13" s="10">
        <v>-14084.23</v>
      </c>
      <c r="O13" s="11">
        <v>954010.73</v>
      </c>
    </row>
    <row r="14" spans="1:15" x14ac:dyDescent="0.25">
      <c r="A14" s="12"/>
      <c r="B14" s="6" t="s">
        <v>40</v>
      </c>
      <c r="C14" s="10">
        <v>68514.87</v>
      </c>
      <c r="D14" s="10">
        <v>51459.86</v>
      </c>
      <c r="E14" s="10">
        <v>61511.22</v>
      </c>
      <c r="F14" s="10">
        <v>67888.39</v>
      </c>
      <c r="G14" s="10">
        <v>77370</v>
      </c>
      <c r="H14" s="10">
        <v>28822.33</v>
      </c>
      <c r="I14" s="10">
        <v>111812.34</v>
      </c>
      <c r="J14" s="10">
        <v>70421</v>
      </c>
      <c r="K14" s="10">
        <v>88899.99</v>
      </c>
      <c r="L14" s="10">
        <v>102734.65</v>
      </c>
      <c r="M14" s="10">
        <v>77835.289999999994</v>
      </c>
      <c r="N14" s="10">
        <v>104939.16</v>
      </c>
      <c r="O14" s="11">
        <v>912209.1</v>
      </c>
    </row>
    <row r="15" spans="1:15" x14ac:dyDescent="0.25">
      <c r="A15" s="12"/>
      <c r="B15" s="6" t="s">
        <v>41</v>
      </c>
      <c r="C15" s="10">
        <v>4372.8900000000003</v>
      </c>
      <c r="D15" s="10">
        <v>370630.92</v>
      </c>
      <c r="E15" s="10">
        <v>1680973.73</v>
      </c>
      <c r="F15" s="10">
        <v>-1437714.99</v>
      </c>
      <c r="G15" s="10">
        <v>-128387.55</v>
      </c>
      <c r="H15" s="10">
        <v>8842.9699999999993</v>
      </c>
      <c r="I15" s="10">
        <v>40201.25</v>
      </c>
      <c r="J15" s="10">
        <v>-487766.12</v>
      </c>
      <c r="K15" s="10">
        <v>-17500.400000000001</v>
      </c>
      <c r="L15" s="10">
        <v>53819.8</v>
      </c>
      <c r="M15" s="10">
        <v>15906.1</v>
      </c>
      <c r="N15" s="10">
        <v>-36145.61</v>
      </c>
      <c r="O15" s="11">
        <v>67232.990000000005</v>
      </c>
    </row>
    <row r="16" spans="1:15" x14ac:dyDescent="0.25">
      <c r="A16" s="12"/>
      <c r="B16" s="6" t="s">
        <v>42</v>
      </c>
      <c r="C16" s="10">
        <v>458768.82</v>
      </c>
      <c r="D16" s="10">
        <v>683084.01</v>
      </c>
      <c r="E16" s="10">
        <v>-524299.87</v>
      </c>
      <c r="F16" s="10">
        <v>1768581.65</v>
      </c>
      <c r="G16" s="10">
        <v>1258794.93</v>
      </c>
      <c r="H16" s="10">
        <v>1685969.8</v>
      </c>
      <c r="I16" s="10">
        <v>922024.31</v>
      </c>
      <c r="J16" s="10">
        <v>930661.39</v>
      </c>
      <c r="K16" s="10">
        <v>1121497.78</v>
      </c>
      <c r="L16" s="10">
        <v>1295055.98</v>
      </c>
      <c r="M16" s="10">
        <v>1126656.25</v>
      </c>
      <c r="N16" s="10">
        <v>145704.6</v>
      </c>
      <c r="O16" s="11">
        <v>10872499.65</v>
      </c>
    </row>
    <row r="17" spans="1:15" x14ac:dyDescent="0.25">
      <c r="A17" s="12"/>
      <c r="B17" s="6" t="s">
        <v>43</v>
      </c>
      <c r="C17" s="10"/>
      <c r="D17" s="10"/>
      <c r="E17" s="10"/>
      <c r="F17" s="10"/>
      <c r="G17" s="10">
        <v>3962.73</v>
      </c>
      <c r="H17" s="10"/>
      <c r="I17" s="10">
        <v>2573.94</v>
      </c>
      <c r="J17" s="10">
        <v>4099.95</v>
      </c>
      <c r="K17" s="10"/>
      <c r="L17" s="10">
        <v>-10636.62</v>
      </c>
      <c r="M17" s="10"/>
      <c r="N17" s="10"/>
      <c r="O17" s="11"/>
    </row>
    <row r="18" spans="1:15" x14ac:dyDescent="0.25">
      <c r="A18" s="12"/>
      <c r="B18" s="6" t="s">
        <v>44</v>
      </c>
      <c r="C18" s="10">
        <v>144640.39000000001</v>
      </c>
      <c r="D18" s="10">
        <v>91012.35</v>
      </c>
      <c r="E18" s="10">
        <v>48042.37</v>
      </c>
      <c r="F18" s="10">
        <v>164568.66</v>
      </c>
      <c r="G18" s="10">
        <v>184001.86</v>
      </c>
      <c r="H18" s="10">
        <v>149587.24</v>
      </c>
      <c r="I18" s="10">
        <v>419052.07</v>
      </c>
      <c r="J18" s="10">
        <v>168782.04</v>
      </c>
      <c r="K18" s="10">
        <v>36894.14</v>
      </c>
      <c r="L18" s="10">
        <v>59264.160000000003</v>
      </c>
      <c r="M18" s="10">
        <v>15330.13</v>
      </c>
      <c r="N18" s="10">
        <v>6742.28</v>
      </c>
      <c r="O18" s="11">
        <v>1487917.69</v>
      </c>
    </row>
    <row r="19" spans="1:15" x14ac:dyDescent="0.25">
      <c r="A19" s="12"/>
      <c r="B19" s="6" t="s">
        <v>45</v>
      </c>
      <c r="C19" s="10">
        <v>809463.37</v>
      </c>
      <c r="D19" s="10">
        <v>175360.95</v>
      </c>
      <c r="E19" s="10">
        <v>127282.7</v>
      </c>
      <c r="F19" s="10">
        <v>184000.32</v>
      </c>
      <c r="G19" s="10">
        <v>34970.82</v>
      </c>
      <c r="H19" s="10">
        <v>97180.49</v>
      </c>
      <c r="I19" s="10">
        <v>92696.09</v>
      </c>
      <c r="J19" s="10">
        <v>66979.31</v>
      </c>
      <c r="K19" s="10">
        <v>-243004.63</v>
      </c>
      <c r="L19" s="10">
        <v>6720.89</v>
      </c>
      <c r="M19" s="10">
        <v>47299.62</v>
      </c>
      <c r="N19" s="10">
        <v>28807.279999999999</v>
      </c>
      <c r="O19" s="11">
        <v>1427757.21</v>
      </c>
    </row>
    <row r="20" spans="1:15" x14ac:dyDescent="0.25">
      <c r="A20" s="12"/>
      <c r="B20" s="6" t="s">
        <v>46</v>
      </c>
      <c r="C20" s="10">
        <v>122343.18</v>
      </c>
      <c r="D20" s="10">
        <v>9823.41</v>
      </c>
      <c r="E20" s="10">
        <v>23931.24</v>
      </c>
      <c r="F20" s="10">
        <v>54389.440000000002</v>
      </c>
      <c r="G20" s="10">
        <v>63689.11</v>
      </c>
      <c r="H20" s="10">
        <v>49154.87</v>
      </c>
      <c r="I20" s="10">
        <v>74263.240000000005</v>
      </c>
      <c r="J20" s="10">
        <v>242541.03</v>
      </c>
      <c r="K20" s="10">
        <v>182100.26</v>
      </c>
      <c r="L20" s="10">
        <v>310662.59999999998</v>
      </c>
      <c r="M20" s="10">
        <v>197771.83</v>
      </c>
      <c r="N20" s="10">
        <v>126472.76</v>
      </c>
      <c r="O20" s="11">
        <v>1457142.97</v>
      </c>
    </row>
    <row r="21" spans="1:15" x14ac:dyDescent="0.25">
      <c r="A21" s="12"/>
      <c r="B21" s="6" t="s">
        <v>47</v>
      </c>
      <c r="C21" s="10">
        <v>486.86</v>
      </c>
      <c r="D21" s="10"/>
      <c r="E21" s="10">
        <v>-41107.019999999997</v>
      </c>
      <c r="F21" s="10">
        <v>-14561.67</v>
      </c>
      <c r="G21" s="10">
        <v>2584.29</v>
      </c>
      <c r="H21" s="10">
        <v>25553.57</v>
      </c>
      <c r="I21" s="10">
        <v>1365.47</v>
      </c>
      <c r="J21" s="10">
        <v>25006.17</v>
      </c>
      <c r="K21" s="10">
        <v>-112463.91</v>
      </c>
      <c r="L21" s="10">
        <v>97544.02</v>
      </c>
      <c r="M21" s="10">
        <v>72060.479999999996</v>
      </c>
      <c r="N21" s="10">
        <v>312230.40000000002</v>
      </c>
      <c r="O21" s="11">
        <v>368698.66</v>
      </c>
    </row>
    <row r="22" spans="1:15" x14ac:dyDescent="0.25">
      <c r="A22" s="12"/>
      <c r="B22" s="6" t="s">
        <v>48</v>
      </c>
      <c r="C22" s="10">
        <v>223755.85</v>
      </c>
      <c r="D22" s="10">
        <v>372750</v>
      </c>
      <c r="E22" s="10">
        <v>373084.67</v>
      </c>
      <c r="F22" s="10">
        <v>147501.96</v>
      </c>
      <c r="G22" s="10">
        <v>-25532.13</v>
      </c>
      <c r="H22" s="10">
        <v>11318.6</v>
      </c>
      <c r="I22" s="10">
        <v>195592.54</v>
      </c>
      <c r="J22" s="10">
        <v>58947.519999999997</v>
      </c>
      <c r="K22" s="10">
        <v>33809.94</v>
      </c>
      <c r="L22" s="10">
        <v>-39056.31</v>
      </c>
      <c r="M22" s="10">
        <v>6560.95</v>
      </c>
      <c r="N22" s="10">
        <v>492972.42</v>
      </c>
      <c r="O22" s="11">
        <v>1851706.01</v>
      </c>
    </row>
    <row r="23" spans="1:15" x14ac:dyDescent="0.25">
      <c r="A23" s="12"/>
      <c r="B23" s="17" t="s">
        <v>22</v>
      </c>
      <c r="C23" s="13">
        <v>2067427.53</v>
      </c>
      <c r="D23" s="13">
        <v>1474724.37</v>
      </c>
      <c r="E23" s="13">
        <v>1968796.4</v>
      </c>
      <c r="F23" s="13">
        <v>1264003.8400000001</v>
      </c>
      <c r="G23" s="13">
        <v>1819772.52</v>
      </c>
      <c r="H23" s="13">
        <v>2447245.73</v>
      </c>
      <c r="I23" s="13">
        <v>2135378.84</v>
      </c>
      <c r="J23" s="13">
        <v>1364803.75</v>
      </c>
      <c r="K23" s="13">
        <v>1794370.83</v>
      </c>
      <c r="L23" s="13">
        <v>3044161.03</v>
      </c>
      <c r="M23" s="13">
        <v>2131671.7599999998</v>
      </c>
      <c r="N23" s="13">
        <v>1611630.33</v>
      </c>
      <c r="O23" s="13">
        <v>23123986.93</v>
      </c>
    </row>
    <row r="27" spans="1:15" x14ac:dyDescent="0.25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25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x14ac:dyDescent="0.2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5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2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25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3:15" x14ac:dyDescent="0.25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3:15" x14ac:dyDescent="0.25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3:15" x14ac:dyDescent="0.25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3:15" x14ac:dyDescent="0.25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3:15" x14ac:dyDescent="0.25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3:15" x14ac:dyDescent="0.25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3:15" x14ac:dyDescent="0.25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3:15" x14ac:dyDescent="0.25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9957-0C90-41F5-916F-AEE815A47D79}">
  <dimension ref="A1:O21"/>
  <sheetViews>
    <sheetView workbookViewId="0">
      <selection sqref="A1:A2"/>
    </sheetView>
  </sheetViews>
  <sheetFormatPr defaultRowHeight="15" x14ac:dyDescent="0.25"/>
  <cols>
    <col min="1" max="1" width="27" bestFit="1" customWidth="1"/>
    <col min="2" max="2" width="36.85546875" bestFit="1" customWidth="1"/>
    <col min="3" max="3" width="18.85546875" bestFit="1" customWidth="1"/>
    <col min="4" max="4" width="12.7109375" bestFit="1" customWidth="1"/>
    <col min="5" max="8" width="10.140625" bestFit="1" customWidth="1"/>
    <col min="9" max="9" width="8.42578125" bestFit="1" customWidth="1"/>
    <col min="10" max="12" width="10.140625" bestFit="1" customWidth="1"/>
    <col min="13" max="13" width="9" bestFit="1" customWidth="1"/>
    <col min="14" max="14" width="10.140625" bestFit="1" customWidth="1"/>
    <col min="15" max="16" width="14.140625" bestFit="1" customWidth="1"/>
  </cols>
  <sheetData>
    <row r="1" spans="1:15" s="34" customFormat="1" x14ac:dyDescent="0.25">
      <c r="A1" s="55" t="s">
        <v>90</v>
      </c>
    </row>
    <row r="2" spans="1:15" s="34" customFormat="1" x14ac:dyDescent="0.25">
      <c r="A2" s="55" t="s">
        <v>87</v>
      </c>
    </row>
    <row r="3" spans="1:15" x14ac:dyDescent="0.25">
      <c r="C3" s="2" t="s">
        <v>24</v>
      </c>
      <c r="D3" s="15">
        <f>+D5/D4</f>
        <v>46.708025060422649</v>
      </c>
      <c r="F3" s="18"/>
    </row>
    <row r="4" spans="1:15" x14ac:dyDescent="0.25">
      <c r="C4" s="2" t="s">
        <v>50</v>
      </c>
      <c r="D4" s="32">
        <v>548734.56000000006</v>
      </c>
      <c r="G4" s="19"/>
    </row>
    <row r="5" spans="1:15" x14ac:dyDescent="0.25">
      <c r="C5" s="2" t="s">
        <v>0</v>
      </c>
      <c r="D5" s="14">
        <f>+O21</f>
        <v>25630307.579999998</v>
      </c>
    </row>
    <row r="6" spans="1:15" ht="22.5" x14ac:dyDescent="0.25">
      <c r="A6" s="21" t="s">
        <v>1</v>
      </c>
      <c r="B6" s="21" t="s">
        <v>1</v>
      </c>
      <c r="C6" s="22" t="s">
        <v>78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x14ac:dyDescent="0.25">
      <c r="A7" s="21" t="s">
        <v>52</v>
      </c>
      <c r="B7" s="21" t="s">
        <v>80</v>
      </c>
      <c r="C7" s="23" t="s">
        <v>66</v>
      </c>
      <c r="D7" s="23" t="s">
        <v>67</v>
      </c>
      <c r="E7" s="23" t="s">
        <v>68</v>
      </c>
      <c r="F7" s="23" t="s">
        <v>69</v>
      </c>
      <c r="G7" s="23" t="s">
        <v>70</v>
      </c>
      <c r="H7" s="23" t="s">
        <v>71</v>
      </c>
      <c r="I7" s="23" t="s">
        <v>72</v>
      </c>
      <c r="J7" s="23" t="s">
        <v>73</v>
      </c>
      <c r="K7" s="23" t="s">
        <v>74</v>
      </c>
      <c r="L7" s="23" t="s">
        <v>75</v>
      </c>
      <c r="M7" s="23" t="s">
        <v>76</v>
      </c>
      <c r="N7" s="23" t="s">
        <v>77</v>
      </c>
      <c r="O7" s="17" t="s">
        <v>16</v>
      </c>
    </row>
    <row r="8" spans="1:15" x14ac:dyDescent="0.25">
      <c r="A8" s="25" t="s">
        <v>53</v>
      </c>
      <c r="B8" s="23" t="s">
        <v>37</v>
      </c>
      <c r="C8" s="27">
        <v>12140.41</v>
      </c>
      <c r="D8" s="27">
        <v>30224.11</v>
      </c>
      <c r="E8" s="27">
        <v>15031.44</v>
      </c>
      <c r="F8" s="27">
        <v>2719.04</v>
      </c>
      <c r="G8" s="27">
        <v>32256.38</v>
      </c>
      <c r="H8" s="27">
        <v>4106.08</v>
      </c>
      <c r="I8" s="27">
        <v>6040.79</v>
      </c>
      <c r="J8" s="27">
        <v>13448.05</v>
      </c>
      <c r="K8" s="27">
        <v>10323.4</v>
      </c>
      <c r="L8" s="27">
        <v>10382.34</v>
      </c>
      <c r="M8" s="27">
        <v>37038.28</v>
      </c>
      <c r="N8" s="27">
        <v>4343.53</v>
      </c>
      <c r="O8" s="29">
        <v>178053.85</v>
      </c>
    </row>
    <row r="9" spans="1:15" x14ac:dyDescent="0.25">
      <c r="A9" s="24"/>
      <c r="B9" s="23" t="s">
        <v>38</v>
      </c>
      <c r="C9" s="27"/>
      <c r="D9" s="27">
        <v>-22.17</v>
      </c>
      <c r="E9" s="27"/>
      <c r="F9" s="27"/>
      <c r="G9" s="27"/>
      <c r="H9" s="27"/>
      <c r="I9" s="27"/>
      <c r="J9" s="27"/>
      <c r="K9" s="27">
        <v>74543.31</v>
      </c>
      <c r="L9" s="27">
        <v>4338.7299999999996</v>
      </c>
      <c r="M9" s="27"/>
      <c r="N9" s="27"/>
      <c r="O9" s="29">
        <v>78859.87</v>
      </c>
    </row>
    <row r="10" spans="1:15" x14ac:dyDescent="0.25">
      <c r="A10" s="24"/>
      <c r="B10" s="23" t="s">
        <v>39</v>
      </c>
      <c r="C10" s="27"/>
      <c r="D10" s="27">
        <v>42788.51</v>
      </c>
      <c r="E10" s="27"/>
      <c r="F10" s="27">
        <v>36940.300000000003</v>
      </c>
      <c r="G10" s="27">
        <v>-36940.300000000003</v>
      </c>
      <c r="H10" s="27"/>
      <c r="I10" s="27"/>
      <c r="J10" s="27"/>
      <c r="K10" s="27"/>
      <c r="L10" s="27">
        <v>-3890.46</v>
      </c>
      <c r="M10" s="27"/>
      <c r="N10" s="27"/>
      <c r="O10" s="29">
        <v>38898.050000000003</v>
      </c>
    </row>
    <row r="11" spans="1:15" x14ac:dyDescent="0.25">
      <c r="A11" s="24"/>
      <c r="B11" s="23" t="s">
        <v>21</v>
      </c>
      <c r="C11" s="27">
        <v>490304.22</v>
      </c>
      <c r="D11" s="27">
        <v>356993.48</v>
      </c>
      <c r="E11" s="27">
        <v>-67967.8</v>
      </c>
      <c r="F11" s="27">
        <v>183418.06</v>
      </c>
      <c r="G11" s="27">
        <v>178782.76</v>
      </c>
      <c r="H11" s="27">
        <v>466495.29</v>
      </c>
      <c r="I11" s="27">
        <v>406216.41</v>
      </c>
      <c r="J11" s="27">
        <v>58849.5</v>
      </c>
      <c r="K11" s="27">
        <v>12754.63</v>
      </c>
      <c r="L11" s="27">
        <v>87380.83</v>
      </c>
      <c r="M11" s="27">
        <v>-586600.12</v>
      </c>
      <c r="N11" s="27">
        <v>167580.70000000001</v>
      </c>
      <c r="O11" s="29">
        <v>1754207.96</v>
      </c>
    </row>
    <row r="12" spans="1:15" x14ac:dyDescent="0.25">
      <c r="A12" s="24"/>
      <c r="B12" s="23" t="s">
        <v>23</v>
      </c>
      <c r="C12" s="27">
        <v>96881.88</v>
      </c>
      <c r="D12" s="27">
        <v>219691.36</v>
      </c>
      <c r="E12" s="27">
        <v>23008.26</v>
      </c>
      <c r="F12" s="27">
        <v>191382.57</v>
      </c>
      <c r="G12" s="27">
        <v>171767.93</v>
      </c>
      <c r="H12" s="27">
        <v>610988.01</v>
      </c>
      <c r="I12" s="27">
        <v>-9679.64</v>
      </c>
      <c r="J12" s="27">
        <v>-20155.439999999999</v>
      </c>
      <c r="K12" s="27">
        <v>108300.25</v>
      </c>
      <c r="L12" s="27">
        <v>-9105.6</v>
      </c>
      <c r="M12" s="27">
        <v>45031.31</v>
      </c>
      <c r="N12" s="27">
        <v>15962.57</v>
      </c>
      <c r="O12" s="29">
        <v>1444073.46</v>
      </c>
    </row>
    <row r="13" spans="1:15" x14ac:dyDescent="0.25">
      <c r="A13" s="24"/>
      <c r="B13" s="23" t="s">
        <v>40</v>
      </c>
      <c r="C13" s="27">
        <v>131375.91</v>
      </c>
      <c r="D13" s="27">
        <v>69923.460000000006</v>
      </c>
      <c r="E13" s="27">
        <v>79918.47</v>
      </c>
      <c r="F13" s="27">
        <v>96206.080000000002</v>
      </c>
      <c r="G13" s="27">
        <v>100364.33</v>
      </c>
      <c r="H13" s="27">
        <v>99703.57</v>
      </c>
      <c r="I13" s="27">
        <v>126546.25</v>
      </c>
      <c r="J13" s="27">
        <v>135556.57999999999</v>
      </c>
      <c r="K13" s="27">
        <v>153204.48000000001</v>
      </c>
      <c r="L13" s="27">
        <v>123994.02</v>
      </c>
      <c r="M13" s="27">
        <v>161220.25</v>
      </c>
      <c r="N13" s="27">
        <v>174558.55</v>
      </c>
      <c r="O13" s="29">
        <v>1452571.95</v>
      </c>
    </row>
    <row r="14" spans="1:15" x14ac:dyDescent="0.25">
      <c r="A14" s="24"/>
      <c r="B14" s="23" t="s">
        <v>41</v>
      </c>
      <c r="C14" s="27">
        <v>7280.35</v>
      </c>
      <c r="D14" s="27">
        <v>28.84</v>
      </c>
      <c r="E14" s="27">
        <v>-439.7</v>
      </c>
      <c r="F14" s="27">
        <v>-73830.679999999993</v>
      </c>
      <c r="G14" s="27">
        <v>144.03</v>
      </c>
      <c r="H14" s="27">
        <v>-144.36000000000001</v>
      </c>
      <c r="I14" s="27">
        <v>-23747.86</v>
      </c>
      <c r="J14" s="27">
        <v>4</v>
      </c>
      <c r="K14" s="27">
        <v>44.67</v>
      </c>
      <c r="L14" s="27">
        <v>278.75</v>
      </c>
      <c r="M14" s="27">
        <v>-15706.38</v>
      </c>
      <c r="N14" s="27">
        <v>39.380000000000003</v>
      </c>
      <c r="O14" s="29">
        <v>-106048.96000000001</v>
      </c>
    </row>
    <row r="15" spans="1:15" x14ac:dyDescent="0.25">
      <c r="A15" s="24"/>
      <c r="B15" s="23" t="s">
        <v>42</v>
      </c>
      <c r="C15" s="27">
        <v>648609.22</v>
      </c>
      <c r="D15" s="27">
        <v>666612.15</v>
      </c>
      <c r="E15" s="27">
        <v>2028930.07</v>
      </c>
      <c r="F15" s="27">
        <v>453906.69</v>
      </c>
      <c r="G15" s="27">
        <v>485106.64</v>
      </c>
      <c r="H15" s="27">
        <v>557916.22</v>
      </c>
      <c r="I15" s="27">
        <v>248392.35</v>
      </c>
      <c r="J15" s="27">
        <v>2050504.31</v>
      </c>
      <c r="K15" s="27">
        <v>1687569.01</v>
      </c>
      <c r="L15" s="27">
        <v>1511935.44</v>
      </c>
      <c r="M15" s="27">
        <v>836669.65</v>
      </c>
      <c r="N15" s="27">
        <v>2647456.67</v>
      </c>
      <c r="O15" s="29">
        <v>13823608.42</v>
      </c>
    </row>
    <row r="16" spans="1:15" x14ac:dyDescent="0.25">
      <c r="A16" s="24"/>
      <c r="B16" s="23" t="s">
        <v>44</v>
      </c>
      <c r="C16" s="27">
        <v>82347.64</v>
      </c>
      <c r="D16" s="27">
        <v>152886.04</v>
      </c>
      <c r="E16" s="27">
        <v>273245.65000000002</v>
      </c>
      <c r="F16" s="27">
        <v>380073.03</v>
      </c>
      <c r="G16" s="27">
        <v>245986.52</v>
      </c>
      <c r="H16" s="27">
        <v>151290.03</v>
      </c>
      <c r="I16" s="27">
        <v>52161.14</v>
      </c>
      <c r="J16" s="27">
        <v>168505.98</v>
      </c>
      <c r="K16" s="27">
        <v>65505.64</v>
      </c>
      <c r="L16" s="27">
        <v>10212.950000000001</v>
      </c>
      <c r="M16" s="27">
        <v>23479.95</v>
      </c>
      <c r="N16" s="27">
        <v>33650.43</v>
      </c>
      <c r="O16" s="29">
        <v>1639345</v>
      </c>
    </row>
    <row r="17" spans="1:15" x14ac:dyDescent="0.25">
      <c r="A17" s="24"/>
      <c r="B17" s="23" t="s">
        <v>45</v>
      </c>
      <c r="C17" s="27">
        <v>291149.03000000003</v>
      </c>
      <c r="D17" s="27">
        <v>59922.97</v>
      </c>
      <c r="E17" s="27">
        <v>63034.98</v>
      </c>
      <c r="F17" s="27">
        <v>1184377.3899999999</v>
      </c>
      <c r="G17" s="27">
        <v>9440.67</v>
      </c>
      <c r="H17" s="27">
        <v>63873.55</v>
      </c>
      <c r="I17" s="27">
        <v>-8715.09</v>
      </c>
      <c r="J17" s="27">
        <v>270081.65999999997</v>
      </c>
      <c r="K17" s="27">
        <v>166018.62</v>
      </c>
      <c r="L17" s="27">
        <v>221387.58</v>
      </c>
      <c r="M17" s="27">
        <v>294272.68</v>
      </c>
      <c r="N17" s="27">
        <v>58202.27</v>
      </c>
      <c r="O17" s="29">
        <v>2673046.31</v>
      </c>
    </row>
    <row r="18" spans="1:15" x14ac:dyDescent="0.25">
      <c r="A18" s="24"/>
      <c r="B18" s="23" t="s">
        <v>46</v>
      </c>
      <c r="C18" s="27">
        <v>39634.36</v>
      </c>
      <c r="D18" s="27">
        <v>26917.5</v>
      </c>
      <c r="E18" s="27">
        <v>227828.43</v>
      </c>
      <c r="F18" s="27">
        <v>637564.63</v>
      </c>
      <c r="G18" s="27">
        <v>508870.06</v>
      </c>
      <c r="H18" s="27">
        <v>187480.31</v>
      </c>
      <c r="I18" s="27">
        <v>21937.73</v>
      </c>
      <c r="J18" s="27">
        <v>-584221.92000000004</v>
      </c>
      <c r="K18" s="27">
        <v>214701.72</v>
      </c>
      <c r="L18" s="27">
        <v>71874.62</v>
      </c>
      <c r="M18" s="27">
        <v>21982.97</v>
      </c>
      <c r="N18" s="27">
        <v>37625.31</v>
      </c>
      <c r="O18" s="29">
        <v>1412195.72</v>
      </c>
    </row>
    <row r="19" spans="1:15" x14ac:dyDescent="0.25">
      <c r="A19" s="24"/>
      <c r="B19" s="23" t="s">
        <v>47</v>
      </c>
      <c r="C19" s="27">
        <v>-193762.71</v>
      </c>
      <c r="D19" s="27">
        <v>13414.2</v>
      </c>
      <c r="E19" s="27">
        <v>192645.45</v>
      </c>
      <c r="F19" s="27">
        <v>-315174.26</v>
      </c>
      <c r="G19" s="27">
        <v>221067.35</v>
      </c>
      <c r="H19" s="27">
        <v>216527.47</v>
      </c>
      <c r="I19" s="27">
        <v>2791.56</v>
      </c>
      <c r="J19" s="27">
        <v>-199222.07</v>
      </c>
      <c r="K19" s="27">
        <v>11093.93</v>
      </c>
      <c r="L19" s="27">
        <v>-20296.89</v>
      </c>
      <c r="M19" s="27">
        <v>752.04</v>
      </c>
      <c r="N19" s="27">
        <v>2854.5</v>
      </c>
      <c r="O19" s="29">
        <v>-67309.429999999993</v>
      </c>
    </row>
    <row r="20" spans="1:15" x14ac:dyDescent="0.25">
      <c r="A20" s="24"/>
      <c r="B20" s="23" t="s">
        <v>48</v>
      </c>
      <c r="C20" s="27">
        <v>88022.3</v>
      </c>
      <c r="D20" s="27">
        <v>350917.53</v>
      </c>
      <c r="E20" s="27">
        <v>49306.64</v>
      </c>
      <c r="F20" s="27">
        <v>27616.57</v>
      </c>
      <c r="G20" s="27">
        <v>69623.89</v>
      </c>
      <c r="H20" s="27">
        <v>12492.95</v>
      </c>
      <c r="I20" s="27">
        <v>3008.49</v>
      </c>
      <c r="J20" s="27">
        <v>1011909.69</v>
      </c>
      <c r="K20" s="27">
        <v>103684.54</v>
      </c>
      <c r="L20" s="27">
        <v>9384.2199999999993</v>
      </c>
      <c r="M20" s="27">
        <v>17519.09</v>
      </c>
      <c r="N20" s="27">
        <v>-434680.53</v>
      </c>
      <c r="O20" s="29">
        <v>1308805.3799999999</v>
      </c>
    </row>
    <row r="21" spans="1:15" x14ac:dyDescent="0.25">
      <c r="A21" s="24"/>
      <c r="B21" s="17" t="s">
        <v>22</v>
      </c>
      <c r="C21" s="28">
        <v>1693982.61</v>
      </c>
      <c r="D21" s="28">
        <v>1990297.98</v>
      </c>
      <c r="E21" s="28">
        <v>2884541.89</v>
      </c>
      <c r="F21" s="28">
        <v>2805199.42</v>
      </c>
      <c r="G21" s="28">
        <v>1986470.26</v>
      </c>
      <c r="H21" s="28">
        <v>2370729.12</v>
      </c>
      <c r="I21" s="28">
        <v>824952.13</v>
      </c>
      <c r="J21" s="28">
        <v>2905260.34</v>
      </c>
      <c r="K21" s="28">
        <v>2607744.2000000002</v>
      </c>
      <c r="L21" s="28">
        <v>2017876.53</v>
      </c>
      <c r="M21" s="28">
        <v>835659.72</v>
      </c>
      <c r="N21" s="28">
        <v>2707593.38</v>
      </c>
      <c r="O21" s="30">
        <v>25630307.579999998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  <customPr name="CofWorksheetType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987F-9F2A-44A8-824B-53804432B962}">
  <dimension ref="A1:O25"/>
  <sheetViews>
    <sheetView workbookViewId="0">
      <selection activeCell="E23" sqref="E23"/>
    </sheetView>
  </sheetViews>
  <sheetFormatPr defaultRowHeight="15" x14ac:dyDescent="0.25"/>
  <cols>
    <col min="1" max="1" width="35.5703125" bestFit="1" customWidth="1"/>
    <col min="2" max="2" width="36.85546875" bestFit="1" customWidth="1"/>
    <col min="3" max="3" width="11.28515625" bestFit="1" customWidth="1"/>
    <col min="4" max="10" width="13.140625" bestFit="1" customWidth="1"/>
    <col min="11" max="11" width="11.5703125" bestFit="1" customWidth="1"/>
    <col min="12" max="14" width="13.140625" bestFit="1" customWidth="1"/>
    <col min="15" max="15" width="14.28515625" bestFit="1" customWidth="1"/>
  </cols>
  <sheetData>
    <row r="1" spans="1:15" s="34" customFormat="1" x14ac:dyDescent="0.25">
      <c r="A1" s="54" t="s">
        <v>91</v>
      </c>
    </row>
    <row r="2" spans="1:15" s="34" customFormat="1" x14ac:dyDescent="0.25">
      <c r="A2" s="54" t="s">
        <v>87</v>
      </c>
    </row>
    <row r="3" spans="1:15" x14ac:dyDescent="0.25">
      <c r="C3" s="2" t="s">
        <v>24</v>
      </c>
      <c r="D3" s="15">
        <f>+D5/D4</f>
        <v>62.399989219252468</v>
      </c>
      <c r="F3" s="18">
        <f>(D3-'2019 All IMPRV Main'!D3)/'2019 All IMPRV Main'!D3</f>
        <v>6.9840378338528755E-2</v>
      </c>
      <c r="G3" t="s">
        <v>49</v>
      </c>
    </row>
    <row r="4" spans="1:15" x14ac:dyDescent="0.25">
      <c r="C4" s="2" t="s">
        <v>50</v>
      </c>
      <c r="D4" s="1">
        <v>379380</v>
      </c>
      <c r="G4" s="19" t="s">
        <v>51</v>
      </c>
    </row>
    <row r="5" spans="1:15" x14ac:dyDescent="0.25">
      <c r="C5" s="2" t="s">
        <v>0</v>
      </c>
      <c r="D5" s="14">
        <f>+O21</f>
        <v>23673307.91</v>
      </c>
    </row>
    <row r="6" spans="1:15" x14ac:dyDescent="0.25">
      <c r="A6" s="3" t="s">
        <v>1</v>
      </c>
      <c r="B6" s="3" t="s">
        <v>1</v>
      </c>
      <c r="C6" s="4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3" t="s">
        <v>1</v>
      </c>
      <c r="B7" s="3" t="s">
        <v>3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  <c r="J7" s="6" t="s">
        <v>32</v>
      </c>
      <c r="K7" s="6" t="s">
        <v>33</v>
      </c>
      <c r="L7" s="6" t="s">
        <v>34</v>
      </c>
      <c r="M7" s="6" t="s">
        <v>35</v>
      </c>
      <c r="N7" s="6" t="s">
        <v>36</v>
      </c>
      <c r="O7" s="7" t="s">
        <v>16</v>
      </c>
    </row>
    <row r="8" spans="1:15" x14ac:dyDescent="0.25">
      <c r="A8" s="3" t="s">
        <v>17</v>
      </c>
      <c r="B8" s="3" t="s">
        <v>18</v>
      </c>
      <c r="C8" s="8" t="s">
        <v>19</v>
      </c>
      <c r="D8" s="8" t="s">
        <v>19</v>
      </c>
      <c r="E8" s="8" t="s">
        <v>19</v>
      </c>
      <c r="F8" s="8" t="s">
        <v>19</v>
      </c>
      <c r="G8" s="8" t="s">
        <v>19</v>
      </c>
      <c r="H8" s="8" t="s">
        <v>19</v>
      </c>
      <c r="I8" s="8" t="s">
        <v>19</v>
      </c>
      <c r="J8" s="8" t="s">
        <v>19</v>
      </c>
      <c r="K8" s="8" t="s">
        <v>19</v>
      </c>
      <c r="L8" s="8" t="s">
        <v>19</v>
      </c>
      <c r="M8" s="8" t="s">
        <v>19</v>
      </c>
      <c r="N8" s="8" t="s">
        <v>19</v>
      </c>
      <c r="O8" s="9" t="s">
        <v>19</v>
      </c>
    </row>
    <row r="9" spans="1:15" x14ac:dyDescent="0.25">
      <c r="A9" s="6" t="s">
        <v>20</v>
      </c>
      <c r="B9" s="6" t="s">
        <v>37</v>
      </c>
      <c r="C9" s="10">
        <v>8564.14</v>
      </c>
      <c r="D9" s="10">
        <v>15605.33</v>
      </c>
      <c r="E9" s="10">
        <v>49347.76</v>
      </c>
      <c r="F9" s="10">
        <v>71652.240000000005</v>
      </c>
      <c r="G9" s="10">
        <v>26114.36</v>
      </c>
      <c r="H9" s="10">
        <v>15705.8</v>
      </c>
      <c r="I9" s="10">
        <v>21313.46</v>
      </c>
      <c r="J9" s="10">
        <v>10215.200000000001</v>
      </c>
      <c r="K9" s="10">
        <v>8487.2199999999993</v>
      </c>
      <c r="L9" s="10">
        <v>13541.88</v>
      </c>
      <c r="M9" s="10">
        <v>32916.93</v>
      </c>
      <c r="N9" s="10">
        <v>53646.79</v>
      </c>
      <c r="O9" s="11">
        <v>327111.11</v>
      </c>
    </row>
    <row r="10" spans="1:15" x14ac:dyDescent="0.25">
      <c r="A10" s="12"/>
      <c r="B10" s="6" t="s">
        <v>38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v>508.98</v>
      </c>
      <c r="O10" s="11">
        <v>508.98</v>
      </c>
    </row>
    <row r="11" spans="1:15" x14ac:dyDescent="0.25">
      <c r="A11" s="12"/>
      <c r="B11" s="6" t="s">
        <v>21</v>
      </c>
      <c r="C11" s="10">
        <v>81126.880000000005</v>
      </c>
      <c r="D11" s="10">
        <v>239635.48</v>
      </c>
      <c r="E11" s="10">
        <v>608032.69999999995</v>
      </c>
      <c r="F11" s="10">
        <v>213807.29</v>
      </c>
      <c r="G11" s="10">
        <v>204198.85</v>
      </c>
      <c r="H11" s="10">
        <v>149053.1</v>
      </c>
      <c r="I11" s="10">
        <v>216018.52</v>
      </c>
      <c r="J11" s="10">
        <v>157092.73000000001</v>
      </c>
      <c r="K11" s="10">
        <v>267095.78000000003</v>
      </c>
      <c r="L11" s="10">
        <v>42462.33</v>
      </c>
      <c r="M11" s="10">
        <v>933032.46</v>
      </c>
      <c r="N11" s="10">
        <v>491450.56</v>
      </c>
      <c r="O11" s="11">
        <v>3603006.68</v>
      </c>
    </row>
    <row r="12" spans="1:15" x14ac:dyDescent="0.25">
      <c r="A12" s="12"/>
      <c r="B12" s="6" t="s">
        <v>23</v>
      </c>
      <c r="C12" s="10">
        <v>159751.43</v>
      </c>
      <c r="D12" s="10">
        <v>258650.39</v>
      </c>
      <c r="E12" s="10">
        <v>85845.56</v>
      </c>
      <c r="F12" s="10">
        <v>328191.84000000003</v>
      </c>
      <c r="G12" s="10">
        <v>73331.11</v>
      </c>
      <c r="H12" s="10">
        <v>128006.76</v>
      </c>
      <c r="I12" s="10">
        <v>644926.09</v>
      </c>
      <c r="J12" s="10">
        <v>282855.49</v>
      </c>
      <c r="K12" s="10">
        <v>160824.95999999999</v>
      </c>
      <c r="L12" s="10">
        <v>148647.04999999999</v>
      </c>
      <c r="M12" s="10">
        <v>189611.13</v>
      </c>
      <c r="N12" s="10">
        <v>219203</v>
      </c>
      <c r="O12" s="11">
        <v>2679844.81</v>
      </c>
    </row>
    <row r="13" spans="1:15" x14ac:dyDescent="0.25">
      <c r="A13" s="12"/>
      <c r="B13" s="6" t="s">
        <v>40</v>
      </c>
      <c r="C13" s="10">
        <v>151417.43</v>
      </c>
      <c r="D13" s="10">
        <v>119537.75</v>
      </c>
      <c r="E13" s="10">
        <v>120096.21</v>
      </c>
      <c r="F13" s="10">
        <v>102823.39</v>
      </c>
      <c r="G13" s="10">
        <v>105094.08</v>
      </c>
      <c r="H13" s="10">
        <v>143193.82</v>
      </c>
      <c r="I13" s="10">
        <v>121590.62</v>
      </c>
      <c r="J13" s="10">
        <v>104619.5</v>
      </c>
      <c r="K13" s="10">
        <v>120729.15</v>
      </c>
      <c r="L13" s="10">
        <v>108086.65</v>
      </c>
      <c r="M13" s="10">
        <v>162227.9</v>
      </c>
      <c r="N13" s="10">
        <v>162822.10999999999</v>
      </c>
      <c r="O13" s="11">
        <v>1522238.61</v>
      </c>
    </row>
    <row r="14" spans="1:15" x14ac:dyDescent="0.25">
      <c r="A14" s="12"/>
      <c r="B14" s="6" t="s">
        <v>41</v>
      </c>
      <c r="C14" s="10">
        <v>59.2</v>
      </c>
      <c r="D14" s="10">
        <v>-1.95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>
        <v>57.25</v>
      </c>
    </row>
    <row r="15" spans="1:15" x14ac:dyDescent="0.25">
      <c r="A15" s="12"/>
      <c r="B15" s="6" t="s">
        <v>42</v>
      </c>
      <c r="C15" s="10">
        <v>311565.03999999998</v>
      </c>
      <c r="D15" s="10">
        <v>2137914.06</v>
      </c>
      <c r="E15" s="10">
        <v>1370014.58</v>
      </c>
      <c r="F15" s="10">
        <v>786185.7</v>
      </c>
      <c r="G15" s="10">
        <v>1179148.8400000001</v>
      </c>
      <c r="H15" s="10">
        <v>615145.55000000005</v>
      </c>
      <c r="I15" s="10">
        <v>607526.13</v>
      </c>
      <c r="J15" s="10">
        <v>335907.07</v>
      </c>
      <c r="K15" s="10">
        <v>876901.9</v>
      </c>
      <c r="L15" s="10">
        <v>1673568.58</v>
      </c>
      <c r="M15" s="10">
        <v>900286.09</v>
      </c>
      <c r="N15" s="10">
        <v>1994288.63</v>
      </c>
      <c r="O15" s="11">
        <v>12788452.17</v>
      </c>
    </row>
    <row r="16" spans="1:15" x14ac:dyDescent="0.25">
      <c r="A16" s="12"/>
      <c r="B16" s="6" t="s">
        <v>44</v>
      </c>
      <c r="C16" s="10">
        <v>26898.44</v>
      </c>
      <c r="D16" s="10">
        <v>16151.69</v>
      </c>
      <c r="E16" s="10">
        <v>8890.23</v>
      </c>
      <c r="F16" s="10">
        <v>7826.48</v>
      </c>
      <c r="G16" s="10"/>
      <c r="H16" s="10"/>
      <c r="I16" s="10"/>
      <c r="J16" s="10"/>
      <c r="K16" s="10">
        <v>11328.61</v>
      </c>
      <c r="L16" s="10">
        <v>50.1</v>
      </c>
      <c r="M16" s="10">
        <v>31499.68</v>
      </c>
      <c r="N16" s="10">
        <v>1342.64</v>
      </c>
      <c r="O16" s="11">
        <v>103987.87</v>
      </c>
    </row>
    <row r="17" spans="1:15" x14ac:dyDescent="0.25">
      <c r="A17" s="12"/>
      <c r="B17" s="6" t="s">
        <v>45</v>
      </c>
      <c r="C17" s="10">
        <v>5290.71</v>
      </c>
      <c r="D17" s="10">
        <v>10392.620000000001</v>
      </c>
      <c r="E17" s="10">
        <v>115840.15</v>
      </c>
      <c r="F17" s="10">
        <v>32054.71</v>
      </c>
      <c r="G17" s="10">
        <v>18804.02</v>
      </c>
      <c r="H17" s="10">
        <v>25540.799999999999</v>
      </c>
      <c r="I17" s="10">
        <v>95532.19</v>
      </c>
      <c r="J17" s="10">
        <v>-12691.75</v>
      </c>
      <c r="K17" s="10">
        <v>9654.18</v>
      </c>
      <c r="L17" s="10">
        <v>15657.74</v>
      </c>
      <c r="M17" s="10">
        <v>99607.45</v>
      </c>
      <c r="N17" s="10">
        <v>88296.67</v>
      </c>
      <c r="O17" s="11">
        <v>503979.49</v>
      </c>
    </row>
    <row r="18" spans="1:15" x14ac:dyDescent="0.25">
      <c r="A18" s="12"/>
      <c r="B18" s="6" t="s">
        <v>46</v>
      </c>
      <c r="C18" s="10">
        <v>125666.23</v>
      </c>
      <c r="D18" s="10">
        <v>24315.200000000001</v>
      </c>
      <c r="E18" s="10">
        <v>4825.38</v>
      </c>
      <c r="F18" s="10">
        <v>36495.85</v>
      </c>
      <c r="G18" s="10">
        <v>3499.38</v>
      </c>
      <c r="H18" s="10">
        <v>12963.59</v>
      </c>
      <c r="I18" s="10">
        <v>24762.22</v>
      </c>
      <c r="J18" s="10">
        <v>53224.82</v>
      </c>
      <c r="K18" s="10">
        <v>96400.31</v>
      </c>
      <c r="L18" s="10">
        <v>709633.19</v>
      </c>
      <c r="M18" s="10">
        <v>-54240.08</v>
      </c>
      <c r="N18" s="10">
        <v>339877.68</v>
      </c>
      <c r="O18" s="11">
        <v>1377423.77</v>
      </c>
    </row>
    <row r="19" spans="1:15" x14ac:dyDescent="0.25">
      <c r="A19" s="12"/>
      <c r="B19" s="6" t="s">
        <v>47</v>
      </c>
      <c r="C19" s="10">
        <v>5779.94</v>
      </c>
      <c r="D19" s="10">
        <v>8305.27</v>
      </c>
      <c r="E19" s="10">
        <v>-532806.07999999996</v>
      </c>
      <c r="F19" s="10">
        <v>-3031.58</v>
      </c>
      <c r="G19" s="10">
        <v>11024.92</v>
      </c>
      <c r="H19" s="10">
        <v>55648.81</v>
      </c>
      <c r="I19" s="10">
        <v>1338721.3</v>
      </c>
      <c r="J19" s="10">
        <v>163209.75</v>
      </c>
      <c r="K19" s="10">
        <v>-861449.53</v>
      </c>
      <c r="L19" s="10">
        <v>-245679.28</v>
      </c>
      <c r="M19" s="10">
        <v>9462.4699999999993</v>
      </c>
      <c r="N19" s="10">
        <v>86600.37</v>
      </c>
      <c r="O19" s="11">
        <v>35786.36</v>
      </c>
    </row>
    <row r="20" spans="1:15" x14ac:dyDescent="0.25">
      <c r="A20" s="12"/>
      <c r="B20" s="6" t="s">
        <v>48</v>
      </c>
      <c r="C20" s="10">
        <v>-5288.1</v>
      </c>
      <c r="D20" s="10">
        <v>20398.95</v>
      </c>
      <c r="E20" s="10">
        <v>209969.04</v>
      </c>
      <c r="F20" s="10">
        <v>135060.32999999999</v>
      </c>
      <c r="G20" s="10">
        <v>52377.599999999999</v>
      </c>
      <c r="H20" s="10">
        <v>5360.73</v>
      </c>
      <c r="I20" s="10">
        <v>43820.959999999999</v>
      </c>
      <c r="J20" s="10">
        <v>27010.38</v>
      </c>
      <c r="K20" s="10">
        <v>8699.57</v>
      </c>
      <c r="L20" s="10">
        <v>118629.96</v>
      </c>
      <c r="M20" s="10">
        <v>74075.47</v>
      </c>
      <c r="N20" s="10">
        <v>40795.919999999998</v>
      </c>
      <c r="O20" s="11">
        <v>730910.81</v>
      </c>
    </row>
    <row r="21" spans="1:15" x14ac:dyDescent="0.25">
      <c r="A21" s="12"/>
      <c r="B21" s="17" t="s">
        <v>22</v>
      </c>
      <c r="C21" s="13">
        <v>870831.34</v>
      </c>
      <c r="D21" s="13">
        <v>2850904.79</v>
      </c>
      <c r="E21" s="13">
        <v>2040055.53</v>
      </c>
      <c r="F21" s="13">
        <v>1711066.25</v>
      </c>
      <c r="G21" s="13">
        <v>1673593.16</v>
      </c>
      <c r="H21" s="13">
        <v>1150618.96</v>
      </c>
      <c r="I21" s="13">
        <v>3114211.49</v>
      </c>
      <c r="J21" s="13">
        <v>1121443.19</v>
      </c>
      <c r="K21" s="13">
        <v>698672.15</v>
      </c>
      <c r="L21" s="13">
        <v>2584598.2000000002</v>
      </c>
      <c r="M21" s="13">
        <v>2378479.5</v>
      </c>
      <c r="N21" s="13">
        <v>3478833.35</v>
      </c>
      <c r="O21" s="13">
        <v>23673307.91</v>
      </c>
    </row>
    <row r="24" spans="1:15" x14ac:dyDescent="0.2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2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</sheetData>
  <pageMargins left="0.7" right="0.7" top="0.75" bottom="0.75" header="0.3" footer="0.3"/>
  <pageSetup orientation="portrait" horizontalDpi="300" verticalDpi="300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8BF5-960D-43E4-A24D-C685CA732915}">
  <dimension ref="A1:J20"/>
  <sheetViews>
    <sheetView tabSelected="1" workbookViewId="0">
      <selection activeCell="C1" sqref="C1"/>
    </sheetView>
  </sheetViews>
  <sheetFormatPr defaultRowHeight="15" x14ac:dyDescent="0.25"/>
  <cols>
    <col min="1" max="1" width="27" bestFit="1" customWidth="1"/>
    <col min="2" max="2" width="24.85546875" bestFit="1" customWidth="1"/>
    <col min="3" max="3" width="18" bestFit="1" customWidth="1"/>
    <col min="4" max="4" width="12.7109375" bestFit="1" customWidth="1"/>
    <col min="5" max="9" width="10.140625" bestFit="1" customWidth="1"/>
    <col min="10" max="11" width="14.140625" bestFit="1" customWidth="1"/>
  </cols>
  <sheetData>
    <row r="1" spans="1:10" s="34" customFormat="1" x14ac:dyDescent="0.25">
      <c r="A1" s="53" t="s">
        <v>92</v>
      </c>
    </row>
    <row r="2" spans="1:10" s="34" customFormat="1" x14ac:dyDescent="0.25">
      <c r="A2" s="53" t="s">
        <v>87</v>
      </c>
    </row>
    <row r="3" spans="1:10" x14ac:dyDescent="0.25">
      <c r="C3" s="2" t="s">
        <v>24</v>
      </c>
      <c r="D3" s="15">
        <f>+D5/D4</f>
        <v>74.27675521259961</v>
      </c>
      <c r="F3" s="18"/>
    </row>
    <row r="4" spans="1:10" x14ac:dyDescent="0.25">
      <c r="C4" s="2" t="s">
        <v>50</v>
      </c>
      <c r="D4" s="31">
        <v>206756.72</v>
      </c>
      <c r="G4" s="19"/>
    </row>
    <row r="5" spans="1:10" x14ac:dyDescent="0.25">
      <c r="C5" s="2" t="s">
        <v>0</v>
      </c>
      <c r="D5" s="14">
        <f>J20</f>
        <v>15357218.279999999</v>
      </c>
    </row>
    <row r="6" spans="1:10" ht="22.5" x14ac:dyDescent="0.25">
      <c r="A6" s="21" t="s">
        <v>1</v>
      </c>
      <c r="B6" s="21" t="s">
        <v>1</v>
      </c>
      <c r="C6" s="22" t="s">
        <v>79</v>
      </c>
      <c r="D6" s="20"/>
      <c r="E6" s="20"/>
      <c r="F6" s="20"/>
      <c r="G6" s="20"/>
      <c r="H6" s="20"/>
      <c r="I6" s="20"/>
      <c r="J6" s="20"/>
    </row>
    <row r="7" spans="1:10" x14ac:dyDescent="0.25">
      <c r="A7" s="21" t="s">
        <v>52</v>
      </c>
      <c r="B7" s="21" t="s">
        <v>80</v>
      </c>
      <c r="C7" s="23" t="s">
        <v>66</v>
      </c>
      <c r="D7" s="23" t="s">
        <v>67</v>
      </c>
      <c r="E7" s="23" t="s">
        <v>68</v>
      </c>
      <c r="F7" s="23" t="s">
        <v>69</v>
      </c>
      <c r="G7" s="23" t="s">
        <v>70</v>
      </c>
      <c r="H7" s="23" t="s">
        <v>71</v>
      </c>
      <c r="I7" s="23" t="s">
        <v>72</v>
      </c>
      <c r="J7" s="17" t="s">
        <v>16</v>
      </c>
    </row>
    <row r="8" spans="1:10" x14ac:dyDescent="0.25">
      <c r="A8" s="25" t="s">
        <v>53</v>
      </c>
      <c r="B8" s="23" t="s">
        <v>63</v>
      </c>
      <c r="C8" s="27">
        <v>17690.43</v>
      </c>
      <c r="D8" s="27">
        <v>14168.51</v>
      </c>
      <c r="E8" s="27">
        <v>30607.01</v>
      </c>
      <c r="F8" s="27">
        <v>43079.09</v>
      </c>
      <c r="G8" s="27">
        <v>24764.95</v>
      </c>
      <c r="H8" s="27">
        <v>23774.2</v>
      </c>
      <c r="I8" s="27">
        <v>94226.559999999998</v>
      </c>
      <c r="J8" s="29">
        <v>248310.75</v>
      </c>
    </row>
    <row r="9" spans="1:10" x14ac:dyDescent="0.25">
      <c r="A9" s="24"/>
      <c r="B9" s="23" t="s">
        <v>54</v>
      </c>
      <c r="C9" s="27">
        <v>56.78</v>
      </c>
      <c r="D9" s="27"/>
      <c r="E9" s="27">
        <v>-56.78</v>
      </c>
      <c r="F9" s="27"/>
      <c r="G9" s="27"/>
      <c r="H9" s="27"/>
      <c r="I9" s="27">
        <v>-3380.39</v>
      </c>
      <c r="J9" s="29">
        <v>-3380.39</v>
      </c>
    </row>
    <row r="10" spans="1:10" x14ac:dyDescent="0.25">
      <c r="A10" s="24"/>
      <c r="B10" s="23" t="s">
        <v>61</v>
      </c>
      <c r="C10" s="27">
        <v>316960.96000000002</v>
      </c>
      <c r="D10" s="27">
        <v>450239.75</v>
      </c>
      <c r="E10" s="27">
        <v>261837.26</v>
      </c>
      <c r="F10" s="27">
        <v>-98524.01</v>
      </c>
      <c r="G10" s="27">
        <v>680214.85</v>
      </c>
      <c r="H10" s="27">
        <v>-169265.16</v>
      </c>
      <c r="I10" s="27">
        <v>191866.89</v>
      </c>
      <c r="J10" s="29">
        <v>1633330.54</v>
      </c>
    </row>
    <row r="11" spans="1:10" x14ac:dyDescent="0.25">
      <c r="A11" s="24"/>
      <c r="B11" s="23" t="s">
        <v>60</v>
      </c>
      <c r="C11" s="27">
        <v>-45226.29</v>
      </c>
      <c r="D11" s="27">
        <v>473788.48</v>
      </c>
      <c r="E11" s="27">
        <v>331913.06</v>
      </c>
      <c r="F11" s="27">
        <v>227411.64</v>
      </c>
      <c r="G11" s="27">
        <v>-50184.73</v>
      </c>
      <c r="H11" s="27">
        <v>357742.77</v>
      </c>
      <c r="I11" s="27">
        <v>174120.75</v>
      </c>
      <c r="J11" s="29">
        <v>1469565.68</v>
      </c>
    </row>
    <row r="12" spans="1:10" x14ac:dyDescent="0.25">
      <c r="A12" s="24"/>
      <c r="B12" s="23" t="s">
        <v>62</v>
      </c>
      <c r="C12" s="27">
        <v>131026.65</v>
      </c>
      <c r="D12" s="27">
        <v>90422.13</v>
      </c>
      <c r="E12" s="27">
        <v>168660.61</v>
      </c>
      <c r="F12" s="27">
        <v>111020.43</v>
      </c>
      <c r="G12" s="27">
        <v>142255.34</v>
      </c>
      <c r="H12" s="27">
        <v>151600.62</v>
      </c>
      <c r="I12" s="27">
        <v>99021.4</v>
      </c>
      <c r="J12" s="29">
        <v>894007.18</v>
      </c>
    </row>
    <row r="13" spans="1:10" x14ac:dyDescent="0.25">
      <c r="A13" s="24"/>
      <c r="B13" s="23" t="s">
        <v>64</v>
      </c>
      <c r="C13" s="27"/>
      <c r="D13" s="27"/>
      <c r="E13" s="27"/>
      <c r="F13" s="27"/>
      <c r="G13" s="27"/>
      <c r="H13" s="27"/>
      <c r="I13" s="27">
        <v>-45165.440000000002</v>
      </c>
      <c r="J13" s="29">
        <v>-45165.440000000002</v>
      </c>
    </row>
    <row r="14" spans="1:10" x14ac:dyDescent="0.25">
      <c r="A14" s="24"/>
      <c r="B14" s="23" t="s">
        <v>65</v>
      </c>
      <c r="C14" s="27">
        <v>-915704.66</v>
      </c>
      <c r="D14" s="27">
        <v>1646960.51</v>
      </c>
      <c r="E14" s="27">
        <v>740451.34</v>
      </c>
      <c r="F14" s="27">
        <v>402226.22</v>
      </c>
      <c r="G14" s="27">
        <v>796686.61</v>
      </c>
      <c r="H14" s="27">
        <v>437151.64</v>
      </c>
      <c r="I14" s="27">
        <v>869788.33</v>
      </c>
      <c r="J14" s="29">
        <v>3977559.99</v>
      </c>
    </row>
    <row r="15" spans="1:10" x14ac:dyDescent="0.25">
      <c r="A15" s="24"/>
      <c r="B15" s="23" t="s">
        <v>55</v>
      </c>
      <c r="C15" s="27">
        <v>8196.93</v>
      </c>
      <c r="D15" s="27">
        <v>185217.13</v>
      </c>
      <c r="E15" s="27">
        <v>112517.37</v>
      </c>
      <c r="F15" s="27">
        <v>142851.48000000001</v>
      </c>
      <c r="G15" s="27">
        <v>58959.98</v>
      </c>
      <c r="H15" s="27">
        <v>149497.35999999999</v>
      </c>
      <c r="I15" s="27">
        <v>190586.25</v>
      </c>
      <c r="J15" s="29">
        <v>847826.5</v>
      </c>
    </row>
    <row r="16" spans="1:10" x14ac:dyDescent="0.25">
      <c r="A16" s="24"/>
      <c r="B16" s="23" t="s">
        <v>56</v>
      </c>
      <c r="C16" s="27">
        <v>23371.26</v>
      </c>
      <c r="D16" s="27">
        <v>64634.720000000001</v>
      </c>
      <c r="E16" s="27">
        <v>139257.57</v>
      </c>
      <c r="F16" s="27">
        <v>21974.17</v>
      </c>
      <c r="G16" s="27">
        <v>-107105.19</v>
      </c>
      <c r="H16" s="27">
        <v>288392.14</v>
      </c>
      <c r="I16" s="27">
        <v>-33762.86</v>
      </c>
      <c r="J16" s="29">
        <v>396761.81</v>
      </c>
    </row>
    <row r="17" spans="1:10" x14ac:dyDescent="0.25">
      <c r="A17" s="24"/>
      <c r="B17" s="23" t="s">
        <v>57</v>
      </c>
      <c r="C17" s="27">
        <v>6330.13</v>
      </c>
      <c r="D17" s="27">
        <v>305421.49</v>
      </c>
      <c r="E17" s="27">
        <v>10687.7</v>
      </c>
      <c r="F17" s="27">
        <v>305462.94</v>
      </c>
      <c r="G17" s="27">
        <v>5424.48</v>
      </c>
      <c r="H17" s="27">
        <v>48583.4</v>
      </c>
      <c r="I17" s="27">
        <v>3547232.36</v>
      </c>
      <c r="J17" s="29">
        <v>4229142.5</v>
      </c>
    </row>
    <row r="18" spans="1:10" x14ac:dyDescent="0.25">
      <c r="A18" s="24"/>
      <c r="B18" s="23" t="s">
        <v>59</v>
      </c>
      <c r="C18" s="27">
        <v>103378.26</v>
      </c>
      <c r="D18" s="27">
        <v>54038.43</v>
      </c>
      <c r="E18" s="27">
        <v>-29437.86</v>
      </c>
      <c r="F18" s="27">
        <v>63046.28</v>
      </c>
      <c r="G18" s="27">
        <v>62510.46</v>
      </c>
      <c r="H18" s="27">
        <v>-6776.88</v>
      </c>
      <c r="I18" s="27">
        <v>-21180.75</v>
      </c>
      <c r="J18" s="29">
        <v>225577.94</v>
      </c>
    </row>
    <row r="19" spans="1:10" x14ac:dyDescent="0.25">
      <c r="A19" s="24"/>
      <c r="B19" s="23" t="s">
        <v>58</v>
      </c>
      <c r="C19" s="27">
        <v>-50743.47</v>
      </c>
      <c r="D19" s="27">
        <v>57212.61</v>
      </c>
      <c r="E19" s="27">
        <v>77565.759999999995</v>
      </c>
      <c r="F19" s="27">
        <v>72629.53</v>
      </c>
      <c r="G19" s="27">
        <v>467352.26</v>
      </c>
      <c r="H19" s="27">
        <v>368106.41</v>
      </c>
      <c r="I19" s="27">
        <v>491558.12</v>
      </c>
      <c r="J19" s="29">
        <v>1483681.22</v>
      </c>
    </row>
    <row r="20" spans="1:10" x14ac:dyDescent="0.25">
      <c r="A20" s="24"/>
      <c r="B20" s="17" t="s">
        <v>22</v>
      </c>
      <c r="C20" s="28">
        <v>-404663.02</v>
      </c>
      <c r="D20" s="28">
        <v>3342103.76</v>
      </c>
      <c r="E20" s="28">
        <v>1844003.04</v>
      </c>
      <c r="F20" s="28">
        <v>1291177.77</v>
      </c>
      <c r="G20" s="28">
        <v>2080879.01</v>
      </c>
      <c r="H20" s="28">
        <v>1648806.5</v>
      </c>
      <c r="I20" s="28">
        <v>5554911.2199999997</v>
      </c>
      <c r="J20" s="30">
        <v>15357218.279999999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  <customPr name="CofWorksheetType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2.7.401.87606</Revision>
</Application>
</file>

<file path=customXml/itemProps1.xml><?xml version="1.0" encoding="utf-8"?>
<ds:datastoreItem xmlns:ds="http://schemas.openxmlformats.org/officeDocument/2006/customXml" ds:itemID="{F462349F-0A41-4ECA-A2FB-BB96D5E51510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2018 All IMPRV Main</vt:lpstr>
      <vt:lpstr>2019 All IMPRV Main</vt:lpstr>
      <vt:lpstr>2020 All IMPRV Main YTD</vt:lpstr>
      <vt:lpstr>2021 All IMPRV Main</vt:lpstr>
      <vt:lpstr>2022 ALL IMPRV Main</vt:lpstr>
      <vt:lpstr>SAPCrosstab4</vt:lpstr>
      <vt:lpstr>SAPCrosstab5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2022-08-19T18:11:24Z</dcterms:created>
  <dcterms:modified xsi:type="dcterms:W3CDTF">2022-08-21T00:46:03Z</dcterms:modified>
</cp:coreProperties>
</file>